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Tsrfl011\03.寄附講座G\02 企業向け書式\01_寄附講座_募集要項・申込書式・ご利用の手引き\2026年度用\"/>
    </mc:Choice>
  </mc:AlternateContent>
  <xr:revisionPtr revIDLastSave="0" documentId="13_ncr:1_{0C2FA29F-DC08-4D03-A59A-9D2DD759133B}" xr6:coauthVersionLast="47" xr6:coauthVersionMax="47" xr10:uidLastSave="{00000000-0000-0000-0000-000000000000}"/>
  <bookViews>
    <workbookView xWindow="28680" yWindow="-120" windowWidth="19440" windowHeight="10320" xr2:uid="{9B8BBB25-C630-452A-8B88-AB6BE6B4279D}"/>
  </bookViews>
  <sheets>
    <sheet name="List of Sheets" sheetId="1" r:id="rId1"/>
    <sheet name="(1) Questionnaire" sheetId="20" r:id="rId2"/>
    <sheet name="(2) Application" sheetId="2" r:id="rId3"/>
    <sheet name="(3) Annex 1" sheetId="3" r:id="rId4"/>
    <sheet name="(4) Annex 1 addition" sheetId="25" r:id="rId5"/>
    <sheet name="(5) Attachment I to Annex 1" sheetId="5" r:id="rId6"/>
    <sheet name="(6) AttachmentⅡto Annex 1" sheetId="34" r:id="rId7"/>
    <sheet name="(7) Annex 2" sheetId="29" r:id="rId8"/>
    <sheet name="(8) Annex 2(Example)" sheetId="35" r:id="rId9"/>
    <sheet name="(9) Annex 3" sheetId="8" r:id="rId10"/>
    <sheet name="(10) Annex 4" sheetId="13" r:id="rId11"/>
    <sheet name="審査用案件概要シート" sheetId="16" state="hidden" r:id="rId12"/>
    <sheet name="審査資料別添１）日程案" sheetId="32" state="hidden" r:id="rId13"/>
    <sheet name="審査資料別添２）資機材概要 " sheetId="24" state="hidden" r:id="rId14"/>
    <sheet name="転記用シート" sheetId="36"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A1" localSheetId="1">#REF!</definedName>
    <definedName name="__A1" localSheetId="6">#REF!</definedName>
    <definedName name="__A1" localSheetId="7">#REF!</definedName>
    <definedName name="__A1" localSheetId="8">#REF!</definedName>
    <definedName name="__A1">#REF!</definedName>
    <definedName name="_A1" localSheetId="1">#REF!</definedName>
    <definedName name="_A1" localSheetId="6">#REF!</definedName>
    <definedName name="_A1" localSheetId="7">#REF!</definedName>
    <definedName name="_A1" localSheetId="8">#REF!</definedName>
    <definedName name="_A1">#REF!</definedName>
    <definedName name="a" localSheetId="1">#REF!</definedName>
    <definedName name="a" localSheetId="6">#REF!</definedName>
    <definedName name="a" localSheetId="7">#REF!</definedName>
    <definedName name="a" localSheetId="8">#REF!</definedName>
    <definedName name="a">#REF!</definedName>
    <definedName name="access用">#REF!</definedName>
    <definedName name="AS2DocOpenMode" hidden="1">"AS2DocumentEdit"</definedName>
    <definedName name="cost">#REF!</definedName>
    <definedName name="data">#REF!</definedName>
    <definedName name="Google_Sheet_Link_1166572293_695662650" localSheetId="1" hidden="1">Z_633FC60D_7CF0_4D00_8C9D_AB60B4084988_.wvu.PrintArea</definedName>
    <definedName name="Google_Sheet_Link_1166572293_695662650" localSheetId="4" hidden="1">Z_633FC60D_7CF0_4D00_8C9D_AB60B4084988_.wvu.PrintArea</definedName>
    <definedName name="Google_Sheet_Link_1166572293_695662650" localSheetId="6" hidden="1">Z_633FC60D_7CF0_4D00_8C9D_AB60B4084988_.wvu.PrintArea</definedName>
    <definedName name="Google_Sheet_Link_1166572293_695662650" localSheetId="7" hidden="1">Z_633FC60D_7CF0_4D00_8C9D_AB60B4084988_.wvu.PrintArea</definedName>
    <definedName name="Google_Sheet_Link_1166572293_695662650" localSheetId="8" hidden="1">Z_633FC60D_7CF0_4D00_8C9D_AB60B4084988_.wvu.PrintArea</definedName>
    <definedName name="Google_Sheet_Link_1166572293_695662650" localSheetId="12" hidden="1">Z_633FC60D_7CF0_4D00_8C9D_AB60B4084988_.wvu.PrintArea</definedName>
    <definedName name="Google_Sheet_Link_1166572293_695662650" localSheetId="13" hidden="1">Z_633FC60D_7CF0_4D00_8C9D_AB60B4084988_.wvu.PrintArea</definedName>
    <definedName name="Google_Sheet_Link_1166572293_695662650" hidden="1">Z_633FC60D_7CF0_4D00_8C9D_AB60B4084988_.wvu.PrintArea</definedName>
    <definedName name="Google_Sheet_Link_1199827402_452721401" localSheetId="1" hidden="1">Z_633FC60D_7CF0_4D00_8C9D_AB60B4084988_.wvu.Rows</definedName>
    <definedName name="Google_Sheet_Link_1199827402_452721401" localSheetId="4" hidden="1">Z_633FC60D_7CF0_4D00_8C9D_AB60B4084988_.wvu.Rows</definedName>
    <definedName name="Google_Sheet_Link_1199827402_452721401" localSheetId="6" hidden="1">Z_633FC60D_7CF0_4D00_8C9D_AB60B4084988_.wvu.Rows</definedName>
    <definedName name="Google_Sheet_Link_1199827402_452721401" localSheetId="7" hidden="1">Z_633FC60D_7CF0_4D00_8C9D_AB60B4084988_.wvu.Rows</definedName>
    <definedName name="Google_Sheet_Link_1199827402_452721401" localSheetId="8" hidden="1">Z_633FC60D_7CF0_4D00_8C9D_AB60B4084988_.wvu.Rows</definedName>
    <definedName name="Google_Sheet_Link_1199827402_452721401" localSheetId="12" hidden="1">Z_633FC60D_7CF0_4D00_8C9D_AB60B4084988_.wvu.Rows</definedName>
    <definedName name="Google_Sheet_Link_1199827402_452721401" localSheetId="13" hidden="1">Z_633FC60D_7CF0_4D00_8C9D_AB60B4084988_.wvu.Rows</definedName>
    <definedName name="Google_Sheet_Link_1199827402_452721401" hidden="1">Z_633FC60D_7CF0_4D00_8C9D_AB60B4084988_.wvu.Rows</definedName>
    <definedName name="Google_Sheet_Link_1766067815_363478618" hidden="1">#N/A</definedName>
    <definedName name="Google_Sheet_Link_1924212157_2110657609" hidden="1">#N/A</definedName>
    <definedName name="Google_Sheet_Link_1961801048_2079896437" hidden="1">#N/A</definedName>
    <definedName name="Google_Sheet_Link_282847149_834275074" hidden="1">#N/A</definedName>
    <definedName name="Google_Sheet_Link_498866530_452721401" hidden="1">#N/A</definedName>
    <definedName name="Google_Sheet_Link_804514349_214870446" hidden="1">#N/A</definedName>
    <definedName name="Google_Sheet_Link_852782262_1646552310" hidden="1">#N/A</definedName>
    <definedName name="HTML_CodePage" hidden="1">932</definedName>
    <definedName name="HTML_Control" localSheetId="1" hidden="1">{"'Sheet1'!$G$19:$O$19"}</definedName>
    <definedName name="HTML_Control" localSheetId="6" hidden="1">{"'Sheet1'!$G$19:$O$19"}</definedName>
    <definedName name="HTML_Control" localSheetId="7" hidden="1">{"'Sheet1'!$G$19:$O$19"}</definedName>
    <definedName name="HTML_Control" localSheetId="8" hidden="1">{"'Sheet1'!$G$19:$O$19"}</definedName>
    <definedName name="HTML_Control" localSheetId="13" hidden="1">{"'Sheet1'!$G$19:$O$19"}</definedName>
    <definedName name="HTML_Control" hidden="1">{"'Sheet1'!$G$19:$O$19"}</definedName>
    <definedName name="HTML_Description" hidden="1">""</definedName>
    <definedName name="HTML_Email" hidden="1">""</definedName>
    <definedName name="HTML_Header" hidden="1">"Sheet1"</definedName>
    <definedName name="HTML_LastUpdate" hidden="1">"0/9/6"</definedName>
    <definedName name="HTML_LineAfter" hidden="1">FALSE</definedName>
    <definedName name="HTML_LineBefore" hidden="1">FALSE</definedName>
    <definedName name="HTML_Name" hidden="1">"TKC"</definedName>
    <definedName name="HTML_OBDlg2" hidden="1">TRUE</definedName>
    <definedName name="HTML_OBDlg4" hidden="1">TRUE</definedName>
    <definedName name="HTML_OS" hidden="1">0</definedName>
    <definedName name="HTML_PathFile" hidden="1">"C:\My Documents\MyHTML.htm"</definedName>
    <definedName name="HTML_Title" hidden="1">"WNF申請FY2000改定版"</definedName>
    <definedName name="L_コース名">#REF!</definedName>
    <definedName name="No." localSheetId="6">[1]データ2!$B$5:$B$10</definedName>
    <definedName name="No.">#REF!</definedName>
    <definedName name="_xlnm.Print_Area" localSheetId="1">'(1) Questionnaire'!$A$1:$AR$48</definedName>
    <definedName name="_xlnm.Print_Area" localSheetId="10">'(10) Annex 4'!$B$1:$H$51</definedName>
    <definedName name="_xlnm.Print_Area" localSheetId="2">'(2) Application'!$A$1:$G$53</definedName>
    <definedName name="_xlnm.Print_Area" localSheetId="3">'(3) Annex 1'!$A$1:$L$374</definedName>
    <definedName name="_xlnm.Print_Area" localSheetId="4">'(4) Annex 1 addition'!$A$1:$L$357</definedName>
    <definedName name="_xlnm.Print_Area" localSheetId="5">'(5) Attachment I to Annex 1'!$A$1:$Z$68</definedName>
    <definedName name="_xlnm.Print_Area" localSheetId="6">'(6) AttachmentⅡto Annex 1'!$A$1:$Y$56</definedName>
    <definedName name="_xlnm.Print_Area" localSheetId="7">'(7) Annex 2'!$A$1:$Q$101</definedName>
    <definedName name="_xlnm.Print_Area" localSheetId="8">'(8) Annex 2(Example)'!$A$1:$Q$101</definedName>
    <definedName name="_xlnm.Print_Area" localSheetId="9">'(9) Annex 3'!$A$1:$G$38</definedName>
    <definedName name="_xlnm.Print_Area" localSheetId="0">'List of Sheets'!$A$1:$L$39</definedName>
    <definedName name="_xlnm.Print_Area" localSheetId="12">'審査資料別添１）日程案'!$A$1:$G$38</definedName>
    <definedName name="_xlnm.Print_Area" localSheetId="13">'審査資料別添２）資機材概要 '!$A$1:$J$24</definedName>
    <definedName name="_xlnm.Print_Area" localSheetId="11">審査用案件概要シート!$A$1:$Q$74</definedName>
    <definedName name="_xlnm.Print_Area">#REF!</definedName>
    <definedName name="Print_Area_MI" localSheetId="1">#REF!</definedName>
    <definedName name="Print_Area_MI" localSheetId="6">#REF!</definedName>
    <definedName name="Print_Area_MI" localSheetId="7">#REF!</definedName>
    <definedName name="Print_Area_MI" localSheetId="8">#REF!</definedName>
    <definedName name="Print_Area_MI" localSheetId="13">#REF!</definedName>
    <definedName name="Print_Area_MI">#REF!</definedName>
    <definedName name="PRINT_AREA_MI1" localSheetId="1">#REF!</definedName>
    <definedName name="PRINT_AREA_MI1" localSheetId="6">#REF!</definedName>
    <definedName name="PRINT_AREA_MI1" localSheetId="7">#REF!</definedName>
    <definedName name="PRINT_AREA_MI1" localSheetId="8">#REF!</definedName>
    <definedName name="PRINT_AREA_MI1">#REF!</definedName>
    <definedName name="Sheet1" localSheetId="1">#REF!</definedName>
    <definedName name="Sheet1" localSheetId="6">#REF!</definedName>
    <definedName name="Sheet1" localSheetId="7">#REF!</definedName>
    <definedName name="Sheet1" localSheetId="8">#REF!</definedName>
    <definedName name="Sheet1">#REF!</definedName>
    <definedName name="shukusha">#REF!</definedName>
    <definedName name="sssss">#REF!</definedName>
    <definedName name="TextRefCopy2" localSheetId="6">[2]★CF精算表!#REF!</definedName>
    <definedName name="TextRefCopy2">#REF!</definedName>
    <definedName name="TextRefCopy3" localSheetId="1">#REF!</definedName>
    <definedName name="TextRefCopy3" localSheetId="6">#REF!</definedName>
    <definedName name="TextRefCopy3" localSheetId="7">#REF!</definedName>
    <definedName name="TextRefCopy3" localSheetId="8">#REF!</definedName>
    <definedName name="TextRefCopy3" localSheetId="13">#REF!</definedName>
    <definedName name="TextRefCopy3">#REF!</definedName>
    <definedName name="TextRefCopy4" localSheetId="1">#REF!</definedName>
    <definedName name="TextRefCopy4" localSheetId="6">#REF!</definedName>
    <definedName name="TextRefCopy4" localSheetId="7">#REF!</definedName>
    <definedName name="TextRefCopy4" localSheetId="8">#REF!</definedName>
    <definedName name="TextRefCopy4">#REF!</definedName>
    <definedName name="TextRefCopy5" localSheetId="1">#REF!</definedName>
    <definedName name="TextRefCopy5" localSheetId="6">#REF!</definedName>
    <definedName name="TextRefCopy5" localSheetId="7">#REF!</definedName>
    <definedName name="TextRefCopy5" localSheetId="8">#REF!</definedName>
    <definedName name="TextRefCopy5">#REF!</definedName>
    <definedName name="TextRefCopy6">#REF!</definedName>
    <definedName name="TextRefCopy7">#REF!</definedName>
    <definedName name="TextRefCopyRangeCount" hidden="1">7</definedName>
    <definedName name="wnfmgt" localSheetId="1" hidden="1">{"'Sheet1'!$G$19:$O$19"}</definedName>
    <definedName name="wnfmgt" localSheetId="6" hidden="1">{"'Sheet1'!$G$19:$O$19"}</definedName>
    <definedName name="wnfmgt" localSheetId="7" hidden="1">{"'Sheet1'!$G$19:$O$19"}</definedName>
    <definedName name="wnfmgt" localSheetId="8" hidden="1">{"'Sheet1'!$G$19:$O$19"}</definedName>
    <definedName name="wnfmgt" localSheetId="13" hidden="1">{"'Sheet1'!$G$19:$O$19"}</definedName>
    <definedName name="wnfmgt" hidden="1">{"'Sheet1'!$G$19:$O$19"}</definedName>
    <definedName name="Z_3B7F916D_6764_47A4_8348_B779871C7256_.wvu.PrintArea" localSheetId="1" hidden="1">'(1) Questionnaire'!#REF!</definedName>
    <definedName name="Z_633FC60D_7CF0_4D00_8C9D_AB60B4084988_.wvu.Cols" localSheetId="5" hidden="1">'(5) Attachment I to Annex 1'!$Z:$Z,'(5) Attachment I to Annex 1'!$JV:$JV,'(5) Attachment I to Annex 1'!$TR:$TR,'(5) Attachment I to Annex 1'!$ADN:$ADN,'(5) Attachment I to Annex 1'!$ANJ:$ANJ,'(5) Attachment I to Annex 1'!$AXF:$AXF,'(5) Attachment I to Annex 1'!$BHB:$BHB,'(5) Attachment I to Annex 1'!$BQX:$BQX,'(5) Attachment I to Annex 1'!$CAT:$CAT,'(5) Attachment I to Annex 1'!$CKP:$CKP,'(5) Attachment I to Annex 1'!$CUL:$CUL,'(5) Attachment I to Annex 1'!$DEH:$DEH,'(5) Attachment I to Annex 1'!$DOD:$DOD,'(5) Attachment I to Annex 1'!$DXZ:$DXZ,'(5) Attachment I to Annex 1'!$EHV:$EHV,'(5) Attachment I to Annex 1'!$ERR:$ERR,'(5) Attachment I to Annex 1'!$FBN:$FBN,'(5) Attachment I to Annex 1'!$FLJ:$FLJ,'(5) Attachment I to Annex 1'!$FVF:$FVF,'(5) Attachment I to Annex 1'!$GFB:$GFB,'(5) Attachment I to Annex 1'!$GOX:$GOX,'(5) Attachment I to Annex 1'!$GYT:$GYT,'(5) Attachment I to Annex 1'!$HIP:$HIP,'(5) Attachment I to Annex 1'!$HSL:$HSL,'(5) Attachment I to Annex 1'!$ICH:$ICH,'(5) Attachment I to Annex 1'!$IMD:$IMD,'(5) Attachment I to Annex 1'!$IVZ:$IVZ,'(5) Attachment I to Annex 1'!$JFV:$JFV,'(5) Attachment I to Annex 1'!$JPR:$JPR,'(5) Attachment I to Annex 1'!$JZN:$JZN,'(5) Attachment I to Annex 1'!$KJJ:$KJJ,'(5) Attachment I to Annex 1'!$KTF:$KTF,'(5) Attachment I to Annex 1'!$LDB:$LDB,'(5) Attachment I to Annex 1'!$LMX:$LMX,'(5) Attachment I to Annex 1'!$LWT:$LWT,'(5) Attachment I to Annex 1'!$MGP:$MGP,'(5) Attachment I to Annex 1'!$MQL:$MQL,'(5) Attachment I to Annex 1'!$NAH:$NAH,'(5) Attachment I to Annex 1'!$NKD:$NKD,'(5) Attachment I to Annex 1'!$NTZ:$NTZ,'(5) Attachment I to Annex 1'!$ODV:$ODV,'(5) Attachment I to Annex 1'!$ONR:$ONR,'(5) Attachment I to Annex 1'!$OXN:$OXN,'(5) Attachment I to Annex 1'!$PHJ:$PHJ,'(5) Attachment I to Annex 1'!$PRF:$PRF,'(5) Attachment I to Annex 1'!$QBB:$QBB,'(5) Attachment I to Annex 1'!$QKX:$QKX,'(5) Attachment I to Annex 1'!$QUT:$QUT,'(5) Attachment I to Annex 1'!$REP:$REP,'(5) Attachment I to Annex 1'!$ROL:$ROL,'(5) Attachment I to Annex 1'!$RYH:$RYH,'(5) Attachment I to Annex 1'!$SID:$SID,'(5) Attachment I to Annex 1'!$SRZ:$SRZ,'(5) Attachment I to Annex 1'!$TBV:$TBV,'(5) Attachment I to Annex 1'!$TLR:$TLR,'(5) Attachment I to Annex 1'!$TVN:$TVN,'(5) Attachment I to Annex 1'!$UFJ:$UFJ,'(5) Attachment I to Annex 1'!$UPF:$UPF,'(5) Attachment I to Annex 1'!$UZB:$UZB,'(5) Attachment I to Annex 1'!$VIX:$VIX,'(5) Attachment I to Annex 1'!$VST:$VST,'(5) Attachment I to Annex 1'!$WCP:$WCP,'(5) Attachment I to Annex 1'!$WML:$WML,'(5) Attachment I to Annex 1'!$WWH:$WWH</definedName>
    <definedName name="Z_633FC60D_7CF0_4D00_8C9D_AB60B4084988_.wvu.PrintArea" localSheetId="10" hidden="1">'(10) Annex 4'!$B$1:$K$51</definedName>
    <definedName name="Z_633FC60D_7CF0_4D00_8C9D_AB60B4084988_.wvu.PrintArea" localSheetId="2" hidden="1">'(2) Application'!$A$2:$H$58</definedName>
    <definedName name="Z_633FC60D_7CF0_4D00_8C9D_AB60B4084988_.wvu.PrintArea" localSheetId="3" hidden="1">'(3) Annex 1'!$C$1:$L$380</definedName>
    <definedName name="Z_633FC60D_7CF0_4D00_8C9D_AB60B4084988_.wvu.PrintArea" localSheetId="4" hidden="1">'(4) Annex 1 addition'!$C$1:$L$201</definedName>
    <definedName name="Z_633FC60D_7CF0_4D00_8C9D_AB60B4084988_.wvu.PrintArea" localSheetId="5" hidden="1">'(5) Attachment I to Annex 1'!$B$2:$Z$69</definedName>
    <definedName name="Z_633FC60D_7CF0_4D00_8C9D_AB60B4084988_.wvu.PrintArea" localSheetId="7" hidden="1">'(7) Annex 2'!$A$1:$D$106</definedName>
    <definedName name="Z_633FC60D_7CF0_4D00_8C9D_AB60B4084988_.wvu.PrintArea" localSheetId="8" hidden="1">'(8) Annex 2(Example)'!$A$1:$D$105</definedName>
    <definedName name="Z_633FC60D_7CF0_4D00_8C9D_AB60B4084988_.wvu.PrintArea" localSheetId="9" hidden="1">'(9) Annex 3'!$A$2:$G$48</definedName>
    <definedName name="Z_633FC60D_7CF0_4D00_8C9D_AB60B4084988_.wvu.PrintArea" localSheetId="0" hidden="1">'List of Sheets'!$A$1:$L$30</definedName>
    <definedName name="Z_633FC60D_7CF0_4D00_8C9D_AB60B4084988_.wvu.PrintArea" localSheetId="12" hidden="1">'審査資料別添１）日程案'!$A$2:$G$48</definedName>
    <definedName name="Z_633FC60D_7CF0_4D00_8C9D_AB60B4084988_.wvu.Rows" localSheetId="7" hidden="1">'(7) Annex 2'!$65:$78,'(7) Annex 2'!#REF!,'(7) Annex 2'!#REF!</definedName>
    <definedName name="Z_633FC60D_7CF0_4D00_8C9D_AB60B4084988_.wvu.Rows" localSheetId="8" hidden="1">'(8) Annex 2(Example)'!$65:$78,'(8) Annex 2(Example)'!#REF!,'(8) Annex 2(Example)'!#REF!</definedName>
    <definedName name="Z_633FC60D_7CF0_4D00_8C9D_AB60B4084988_.wvu.Rows" localSheetId="0" hidden="1">'List of Sheets'!$3:$14</definedName>
    <definedName name="Z_C18E9BE0_42F9_4C1A_9904_B3E737C711CA_.wvu.Cols" localSheetId="5" hidden="1">'(5) Attachment I to Annex 1'!$JV:$JV,'(5) Attachment I to Annex 1'!$TR:$TR,'(5) Attachment I to Annex 1'!$ADN:$ADN,'(5) Attachment I to Annex 1'!$ANJ:$ANJ,'(5) Attachment I to Annex 1'!$AXF:$AXF,'(5) Attachment I to Annex 1'!$BHB:$BHB,'(5) Attachment I to Annex 1'!$BQX:$BQX,'(5) Attachment I to Annex 1'!$CAT:$CAT,'(5) Attachment I to Annex 1'!$CKP:$CKP,'(5) Attachment I to Annex 1'!$CUL:$CUL,'(5) Attachment I to Annex 1'!$DEH:$DEH,'(5) Attachment I to Annex 1'!$DOD:$DOD,'(5) Attachment I to Annex 1'!$DXZ:$DXZ,'(5) Attachment I to Annex 1'!$EHV:$EHV,'(5) Attachment I to Annex 1'!$ERR:$ERR,'(5) Attachment I to Annex 1'!$FBN:$FBN,'(5) Attachment I to Annex 1'!$FLJ:$FLJ,'(5) Attachment I to Annex 1'!$FVF:$FVF,'(5) Attachment I to Annex 1'!$GFB:$GFB,'(5) Attachment I to Annex 1'!$GOX:$GOX,'(5) Attachment I to Annex 1'!$GYT:$GYT,'(5) Attachment I to Annex 1'!$HIP:$HIP,'(5) Attachment I to Annex 1'!$HSL:$HSL,'(5) Attachment I to Annex 1'!$ICH:$ICH,'(5) Attachment I to Annex 1'!$IMD:$IMD,'(5) Attachment I to Annex 1'!$IVZ:$IVZ,'(5) Attachment I to Annex 1'!$JFV:$JFV,'(5) Attachment I to Annex 1'!$JPR:$JPR,'(5) Attachment I to Annex 1'!$JZN:$JZN,'(5) Attachment I to Annex 1'!$KJJ:$KJJ,'(5) Attachment I to Annex 1'!$KTF:$KTF,'(5) Attachment I to Annex 1'!$LDB:$LDB,'(5) Attachment I to Annex 1'!$LMX:$LMX,'(5) Attachment I to Annex 1'!$LWT:$LWT,'(5) Attachment I to Annex 1'!$MGP:$MGP,'(5) Attachment I to Annex 1'!$MQL:$MQL,'(5) Attachment I to Annex 1'!$NAH:$NAH,'(5) Attachment I to Annex 1'!$NKD:$NKD,'(5) Attachment I to Annex 1'!$NTZ:$NTZ,'(5) Attachment I to Annex 1'!$ODV:$ODV,'(5) Attachment I to Annex 1'!$ONR:$ONR,'(5) Attachment I to Annex 1'!$OXN:$OXN,'(5) Attachment I to Annex 1'!$PHJ:$PHJ,'(5) Attachment I to Annex 1'!$PRF:$PRF,'(5) Attachment I to Annex 1'!$QBB:$QBB,'(5) Attachment I to Annex 1'!$QKX:$QKX,'(5) Attachment I to Annex 1'!$QUT:$QUT,'(5) Attachment I to Annex 1'!$REP:$REP,'(5) Attachment I to Annex 1'!$ROL:$ROL,'(5) Attachment I to Annex 1'!$RYH:$RYH,'(5) Attachment I to Annex 1'!$SID:$SID,'(5) Attachment I to Annex 1'!$SRZ:$SRZ,'(5) Attachment I to Annex 1'!$TBV:$TBV,'(5) Attachment I to Annex 1'!$TLR:$TLR,'(5) Attachment I to Annex 1'!$TVN:$TVN,'(5) Attachment I to Annex 1'!$UFJ:$UFJ,'(5) Attachment I to Annex 1'!$UPF:$UPF,'(5) Attachment I to Annex 1'!$UZB:$UZB,'(5) Attachment I to Annex 1'!$VIX:$VIX,'(5) Attachment I to Annex 1'!$VST:$VST,'(5) Attachment I to Annex 1'!$WCP:$WCP,'(5) Attachment I to Annex 1'!$WML:$WML,'(5) Attachment I to Annex 1'!$WWH:$WWH</definedName>
    <definedName name="Z_C18E9BE0_42F9_4C1A_9904_B3E737C711CA_.wvu.PrintArea" localSheetId="10" hidden="1">'(10) Annex 4'!$B$1:$H$51</definedName>
    <definedName name="Z_C18E9BE0_42F9_4C1A_9904_B3E737C711CA_.wvu.PrintArea" localSheetId="2" hidden="1">'(2) Application'!$A$1:$G$52</definedName>
    <definedName name="Z_C18E9BE0_42F9_4C1A_9904_B3E737C711CA_.wvu.PrintArea" localSheetId="3" hidden="1">'(3) Annex 1'!$A$1:$L$380</definedName>
    <definedName name="Z_C18E9BE0_42F9_4C1A_9904_B3E737C711CA_.wvu.PrintArea" localSheetId="4" hidden="1">'(4) Annex 1 addition'!$A$1:$L$201</definedName>
    <definedName name="Z_C18E9BE0_42F9_4C1A_9904_B3E737C711CA_.wvu.PrintArea" localSheetId="5" hidden="1">'(5) Attachment I to Annex 1'!$A$1:$Z$67</definedName>
    <definedName name="Z_C18E9BE0_42F9_4C1A_9904_B3E737C711CA_.wvu.PrintArea" localSheetId="7" hidden="1">'(7) Annex 2'!$A$1:$D$106</definedName>
    <definedName name="Z_C18E9BE0_42F9_4C1A_9904_B3E737C711CA_.wvu.PrintArea" localSheetId="8" hidden="1">'(8) Annex 2(Example)'!$A$1:$D$105</definedName>
    <definedName name="Z_C18E9BE0_42F9_4C1A_9904_B3E737C711CA_.wvu.PrintArea" localSheetId="9" hidden="1">'(9) Annex 3'!$A$1:$G$38</definedName>
    <definedName name="Z_C18E9BE0_42F9_4C1A_9904_B3E737C711CA_.wvu.PrintArea" localSheetId="0" hidden="1">'List of Sheets'!$A$1:$L$40</definedName>
    <definedName name="Z_C18E9BE0_42F9_4C1A_9904_B3E737C711CA_.wvu.PrintArea" localSheetId="12" hidden="1">'審査資料別添１）日程案'!$A$1:$G$38</definedName>
    <definedName name="Z_C18E9BE0_42F9_4C1A_9904_B3E737C711CA_.wvu.Rows" localSheetId="5" hidden="1">'(5) Attachment I to Annex 1'!#REF!</definedName>
    <definedName name="Z_F9143849_2950_4A3C_ABFF_F8DA3D7B21DB_.wvu.Cols" localSheetId="5" hidden="1">'(5) Attachment I to Annex 1'!$JV:$JV,'(5) Attachment I to Annex 1'!$TR:$TR,'(5) Attachment I to Annex 1'!$ADN:$ADN,'(5) Attachment I to Annex 1'!$ANJ:$ANJ,'(5) Attachment I to Annex 1'!$AXF:$AXF,'(5) Attachment I to Annex 1'!$BHB:$BHB,'(5) Attachment I to Annex 1'!$BQX:$BQX,'(5) Attachment I to Annex 1'!$CAT:$CAT,'(5) Attachment I to Annex 1'!$CKP:$CKP,'(5) Attachment I to Annex 1'!$CUL:$CUL,'(5) Attachment I to Annex 1'!$DEH:$DEH,'(5) Attachment I to Annex 1'!$DOD:$DOD,'(5) Attachment I to Annex 1'!$DXZ:$DXZ,'(5) Attachment I to Annex 1'!$EHV:$EHV,'(5) Attachment I to Annex 1'!$ERR:$ERR,'(5) Attachment I to Annex 1'!$FBN:$FBN,'(5) Attachment I to Annex 1'!$FLJ:$FLJ,'(5) Attachment I to Annex 1'!$FVF:$FVF,'(5) Attachment I to Annex 1'!$GFB:$GFB,'(5) Attachment I to Annex 1'!$GOX:$GOX,'(5) Attachment I to Annex 1'!$GYT:$GYT,'(5) Attachment I to Annex 1'!$HIP:$HIP,'(5) Attachment I to Annex 1'!$HSL:$HSL,'(5) Attachment I to Annex 1'!$ICH:$ICH,'(5) Attachment I to Annex 1'!$IMD:$IMD,'(5) Attachment I to Annex 1'!$IVZ:$IVZ,'(5) Attachment I to Annex 1'!$JFV:$JFV,'(5) Attachment I to Annex 1'!$JPR:$JPR,'(5) Attachment I to Annex 1'!$JZN:$JZN,'(5) Attachment I to Annex 1'!$KJJ:$KJJ,'(5) Attachment I to Annex 1'!$KTF:$KTF,'(5) Attachment I to Annex 1'!$LDB:$LDB,'(5) Attachment I to Annex 1'!$LMX:$LMX,'(5) Attachment I to Annex 1'!$LWT:$LWT,'(5) Attachment I to Annex 1'!$MGP:$MGP,'(5) Attachment I to Annex 1'!$MQL:$MQL,'(5) Attachment I to Annex 1'!$NAH:$NAH,'(5) Attachment I to Annex 1'!$NKD:$NKD,'(5) Attachment I to Annex 1'!$NTZ:$NTZ,'(5) Attachment I to Annex 1'!$ODV:$ODV,'(5) Attachment I to Annex 1'!$ONR:$ONR,'(5) Attachment I to Annex 1'!$OXN:$OXN,'(5) Attachment I to Annex 1'!$PHJ:$PHJ,'(5) Attachment I to Annex 1'!$PRF:$PRF,'(5) Attachment I to Annex 1'!$QBB:$QBB,'(5) Attachment I to Annex 1'!$QKX:$QKX,'(5) Attachment I to Annex 1'!$QUT:$QUT,'(5) Attachment I to Annex 1'!$REP:$REP,'(5) Attachment I to Annex 1'!$ROL:$ROL,'(5) Attachment I to Annex 1'!$RYH:$RYH,'(5) Attachment I to Annex 1'!$SID:$SID,'(5) Attachment I to Annex 1'!$SRZ:$SRZ,'(5) Attachment I to Annex 1'!$TBV:$TBV,'(5) Attachment I to Annex 1'!$TLR:$TLR,'(5) Attachment I to Annex 1'!$TVN:$TVN,'(5) Attachment I to Annex 1'!$UFJ:$UFJ,'(5) Attachment I to Annex 1'!$UPF:$UPF,'(5) Attachment I to Annex 1'!$UZB:$UZB,'(5) Attachment I to Annex 1'!$VIX:$VIX,'(5) Attachment I to Annex 1'!$VST:$VST,'(5) Attachment I to Annex 1'!$WCP:$WCP,'(5) Attachment I to Annex 1'!$WML:$WML,'(5) Attachment I to Annex 1'!$WWH:$WWH</definedName>
    <definedName name="Z_F9143849_2950_4A3C_ABFF_F8DA3D7B21DB_.wvu.PrintArea" localSheetId="10" hidden="1">'(10) Annex 4'!$B$1:$H$51</definedName>
    <definedName name="Z_F9143849_2950_4A3C_ABFF_F8DA3D7B21DB_.wvu.PrintArea" localSheetId="2" hidden="1">'(2) Application'!$A$1:$G$52</definedName>
    <definedName name="Z_F9143849_2950_4A3C_ABFF_F8DA3D7B21DB_.wvu.PrintArea" localSheetId="3" hidden="1">'(3) Annex 1'!$A$1:$L$380</definedName>
    <definedName name="Z_F9143849_2950_4A3C_ABFF_F8DA3D7B21DB_.wvu.PrintArea" localSheetId="4" hidden="1">'(4) Annex 1 addition'!$A$1:$L$201</definedName>
    <definedName name="Z_F9143849_2950_4A3C_ABFF_F8DA3D7B21DB_.wvu.PrintArea" localSheetId="5" hidden="1">'(5) Attachment I to Annex 1'!$A$1:$Z$67</definedName>
    <definedName name="Z_F9143849_2950_4A3C_ABFF_F8DA3D7B21DB_.wvu.PrintArea" localSheetId="7" hidden="1">'(7) Annex 2'!$A$1:$D$106</definedName>
    <definedName name="Z_F9143849_2950_4A3C_ABFF_F8DA3D7B21DB_.wvu.PrintArea" localSheetId="8" hidden="1">'(8) Annex 2(Example)'!$A$1:$D$105</definedName>
    <definedName name="Z_F9143849_2950_4A3C_ABFF_F8DA3D7B21DB_.wvu.PrintArea" localSheetId="9" hidden="1">'(9) Annex 3'!$A$1:$G$38</definedName>
    <definedName name="Z_F9143849_2950_4A3C_ABFF_F8DA3D7B21DB_.wvu.PrintArea" localSheetId="0" hidden="1">'List of Sheets'!$A$1:$L$40</definedName>
    <definedName name="Z_F9143849_2950_4A3C_ABFF_F8DA3D7B21DB_.wvu.PrintArea" localSheetId="12" hidden="1">'審査資料別添１）日程案'!$A$1:$G$38</definedName>
    <definedName name="Z_F9143849_2950_4A3C_ABFF_F8DA3D7B21DB_.wvu.Rows" localSheetId="5" hidden="1">'(5) Attachment I to Annex 1'!#REF!</definedName>
    <definedName name="アクセス用" localSheetId="1">#REF!</definedName>
    <definedName name="アクセス用" localSheetId="6">#REF!</definedName>
    <definedName name="アクセス用" localSheetId="7">#REF!</definedName>
    <definedName name="アクセス用" localSheetId="8">#REF!</definedName>
    <definedName name="アクセス用" localSheetId="13">#REF!</definedName>
    <definedName name="アクセス用">#REF!</definedName>
    <definedName name="メール" localSheetId="1">#REF!</definedName>
    <definedName name="メール" localSheetId="10">#REF!</definedName>
    <definedName name="メール" localSheetId="6">'[3]1)申請書(概要)'!#REF!</definedName>
    <definedName name="メール" localSheetId="7">#REF!</definedName>
    <definedName name="メール" localSheetId="8">#REF!</definedName>
    <definedName name="メール" localSheetId="11">#REF!</definedName>
    <definedName name="メール">#REF!</definedName>
    <definedName name="案件" localSheetId="1">#REF!</definedName>
    <definedName name="案件" localSheetId="6">#REF!</definedName>
    <definedName name="案件" localSheetId="7">#REF!</definedName>
    <definedName name="案件" localSheetId="8">#REF!</definedName>
    <definedName name="案件" localSheetId="13">#REF!</definedName>
    <definedName name="案件">#REF!</definedName>
    <definedName name="画面">"図形グループ 140"</definedName>
    <definedName name="外国人研修生保険料" localSheetId="6">[4]データ!$A$5:$B$15</definedName>
    <definedName name="外国人研修生保険料">#REF!</definedName>
    <definedName name="企業所属参加者名簿" localSheetId="1">#REF!</definedName>
    <definedName name="企業所属参加者名簿" localSheetId="6">#REF!</definedName>
    <definedName name="企業所属参加者名簿" localSheetId="7">#REF!</definedName>
    <definedName name="企業所属参加者名簿" localSheetId="8">#REF!</definedName>
    <definedName name="企業所属参加者名簿" localSheetId="13">#REF!</definedName>
    <definedName name="企業所属参加者名簿">#REF!</definedName>
    <definedName name="期間中変動者区分" localSheetId="6">'[5]10.職員別推定（給与・賞与・社保・拠出金）'!$CW$4:$DC$18</definedName>
    <definedName name="期間中変動者区分">#REF!</definedName>
    <definedName name="給与10月" localSheetId="6">'[6]給与(4月-3月)'!$D$1200:$AX$1399</definedName>
    <definedName name="給与10月">#REF!</definedName>
    <definedName name="給与11月" localSheetId="6">'[6]給与(4月-3月)'!$D$1400:$AX$1599</definedName>
    <definedName name="給与11月">#REF!</definedName>
    <definedName name="給与12月" localSheetId="6">'[6]給与(4月-3月)'!$D$1600:$AX$1799</definedName>
    <definedName name="給与12月">#REF!</definedName>
    <definedName name="給与1月" localSheetId="6">'[6]給与(4月-3月)'!$D$1800:$AX$1999</definedName>
    <definedName name="給与1月">#REF!</definedName>
    <definedName name="給与2月" localSheetId="6">'[6]給与(4月-3月)'!$D$2000:$AX$2199</definedName>
    <definedName name="給与2月">#REF!</definedName>
    <definedName name="給与3月" localSheetId="6">'[6]給与(4月-3月)'!$D$2200:$AX$2399</definedName>
    <definedName name="給与3月">#REF!</definedName>
    <definedName name="給与4月" localSheetId="6">'[6]給与(4月-3月)'!$D$6:$AX$199</definedName>
    <definedName name="給与4月">#REF!</definedName>
    <definedName name="給与5月" localSheetId="6">'[6]給与(4月-3月)'!$D$200:$AX$399</definedName>
    <definedName name="給与5月">#REF!</definedName>
    <definedName name="給与6月" localSheetId="6">'[6]給与(4月-3月)'!$D$400:$AX$599</definedName>
    <definedName name="給与6月">#REF!</definedName>
    <definedName name="給与7月" localSheetId="6">'[6]給与(4月-3月)'!$D$600:$AX$799</definedName>
    <definedName name="給与7月">#REF!</definedName>
    <definedName name="給与8月" localSheetId="6">'[6]給与(4月-3月)'!$D$800:$AX$999</definedName>
    <definedName name="給与8月">#REF!</definedName>
    <definedName name="給与9月" localSheetId="6">'[6]給与(4月-3月)'!$D$1000:$AX$1199</definedName>
    <definedName name="給与9月">#REF!</definedName>
    <definedName name="協力企業との関係商取引" localSheetId="1">#REF!</definedName>
    <definedName name="協力企業との関係商取引" localSheetId="10">#REF!</definedName>
    <definedName name="協力企業との関係商取引" localSheetId="6">'[3]1)申請書(概要)'!#REF!</definedName>
    <definedName name="協力企業との関係商取引" localSheetId="7">#REF!</definedName>
    <definedName name="協力企業との関係商取引" localSheetId="8">#REF!</definedName>
    <definedName name="協力企業との関係商取引" localSheetId="13">#REF!</definedName>
    <definedName name="協力企業との関係商取引" localSheetId="11">#REF!</definedName>
    <definedName name="協力企業との関係商取引">#REF!</definedName>
    <definedName name="協力企業名" localSheetId="6">'[3]2)申請書'!$O$10</definedName>
    <definedName name="協力企業名">#REF!</definedName>
    <definedName name="協力企業名英文" localSheetId="6">'[3]2)申請書'!$K$57</definedName>
    <definedName name="協力企業名英文">#REF!</definedName>
    <definedName name="業種1" localSheetId="1">#REF!</definedName>
    <definedName name="業種1" localSheetId="6">'[3]1)申請書(概要)'!#REF!</definedName>
    <definedName name="業種1">#REF!</definedName>
    <definedName name="業種2" localSheetId="1">#REF!</definedName>
    <definedName name="業種2" localSheetId="6">'[3]1)申請書(概要)'!#REF!</definedName>
    <definedName name="業種2">#REF!</definedName>
    <definedName name="業種3" localSheetId="1">#REF!</definedName>
    <definedName name="業種3" localSheetId="6">'[3]1)申請書(概要)'!#REF!</definedName>
    <definedName name="業種3">#REF!</definedName>
    <definedName name="業種4" localSheetId="1">#REF!</definedName>
    <definedName name="業種4" localSheetId="6">'[3]1)申請書(概要)'!#REF!</definedName>
    <definedName name="業種4">#REF!</definedName>
    <definedName name="業種5" localSheetId="6">'[3]1)申請書(概要)'!#REF!</definedName>
    <definedName name="業種5">#REF!</definedName>
    <definedName name="業種6" localSheetId="6">'[3]1)申請書(概要)'!#REF!</definedName>
    <definedName name="業種6">#REF!</definedName>
    <definedName name="業種その他" localSheetId="6">'[3]1)申請書(概要)'!#REF!</definedName>
    <definedName name="業種その他">#REF!</definedName>
    <definedName name="区分" localSheetId="6">'[7]明細（概算）'!$P$1:$P$5</definedName>
    <definedName name="区分">#REF!</definedName>
    <definedName name="敬称" localSheetId="1">#REF!</definedName>
    <definedName name="敬称" localSheetId="10">#REF!</definedName>
    <definedName name="敬称" localSheetId="6">[8]基本データ!#REF!</definedName>
    <definedName name="敬称" localSheetId="7">#REF!</definedName>
    <definedName name="敬称" localSheetId="8">#REF!</definedName>
    <definedName name="敬称" localSheetId="11">#REF!</definedName>
    <definedName name="敬称">#REF!</definedName>
    <definedName name="経営課題２" localSheetId="1">#REF!</definedName>
    <definedName name="経営課題２" localSheetId="10">#REF!</definedName>
    <definedName name="経営課題２" localSheetId="6">'[3]4)指導計画書'!#REF!</definedName>
    <definedName name="経営課題２" localSheetId="11">#REF!</definedName>
    <definedName name="経営課題２">#REF!</definedName>
    <definedName name="考課ランク" localSheetId="6">[9]実績考課入力!$BD$3:$BD$7</definedName>
    <definedName name="考課ランク">#REF!</definedName>
    <definedName name="号俸" localSheetId="6">[10]役割給テーブル!$S$2:$S$9</definedName>
    <definedName name="号俸">#REF!</definedName>
    <definedName name="参加者情報_クエリ" localSheetId="1">#REF!</definedName>
    <definedName name="参加者情報_クエリ" localSheetId="6">#REF!</definedName>
    <definedName name="参加者情報_クエリ" localSheetId="7">#REF!</definedName>
    <definedName name="参加者情報_クエリ" localSheetId="8">#REF!</definedName>
    <definedName name="参加者情報_クエリ" localSheetId="13">#REF!</definedName>
    <definedName name="参加者情報_クエリ">#REF!</definedName>
    <definedName name="残月数" localSheetId="1">#REF!</definedName>
    <definedName name="残月数" localSheetId="6">#REF!</definedName>
    <definedName name="残月数" localSheetId="7">#REF!</definedName>
    <definedName name="残月数" localSheetId="8">#REF!</definedName>
    <definedName name="残月数">#REF!</definedName>
    <definedName name="支給事例" localSheetId="6">[11]稟議書フォーム!$O$16:$O$23</definedName>
    <definedName name="支給事例">#REF!</definedName>
    <definedName name="施設条件リスト" localSheetId="6">[1]データ2!$B$5:$R$10</definedName>
    <definedName name="施設条件リスト">#REF!</definedName>
    <definedName name="実績推定履歴＿７月" localSheetId="1">#REF!</definedName>
    <definedName name="実績推定履歴＿７月" localSheetId="6">[12]●新興国総括表!#REF!</definedName>
    <definedName name="実績推定履歴＿７月">#REF!</definedName>
    <definedName name="受入企業TEL" localSheetId="1">#REF!</definedName>
    <definedName name="受入企業TEL" localSheetId="10">#REF!</definedName>
    <definedName name="受入企業TEL" localSheetId="6">'[3]3)要請書'!#REF!</definedName>
    <definedName name="受入企業TEL" localSheetId="11">#REF!</definedName>
    <definedName name="受入企業TEL">#REF!</definedName>
    <definedName name="受入企業との関係その他" localSheetId="1">#REF!</definedName>
    <definedName name="受入企業との関係その他" localSheetId="6">'[3]1)申請書(概要)'!#REF!</definedName>
    <definedName name="受入企業との関係その他" localSheetId="11">#REF!</definedName>
    <definedName name="受入企業との関係その他">#REF!</definedName>
    <definedName name="受入企業との関係その他文言" localSheetId="6">'[3]1)申請書(概要)'!#REF!</definedName>
    <definedName name="受入企業との関係その他文言">#REF!</definedName>
    <definedName name="受入企業との関係購入" localSheetId="6">'[3]1)申請書(概要)'!#REF!</definedName>
    <definedName name="受入企業との関係購入">#REF!</definedName>
    <definedName name="受入企業との関係取引" localSheetId="6">'[3]1)申請書(概要)'!#REF!</definedName>
    <definedName name="受入企業との関係取引">#REF!</definedName>
    <definedName name="受入企業株主その他１" localSheetId="6">'[3]3)要請書'!$AB$69</definedName>
    <definedName name="受入企業株主その他１">#REF!</definedName>
    <definedName name="受入企業株主その他２" localSheetId="6">'[3]3)要請書'!$AB$70</definedName>
    <definedName name="受入企業株主その他２">#REF!</definedName>
    <definedName name="受入企業株主その他３" localSheetId="6">'[3]3)要請書'!$AB$74</definedName>
    <definedName name="受入企業株主その他３">#REF!</definedName>
    <definedName name="受入企業株主現地１" localSheetId="6">'[3]3)要請書'!$X$69</definedName>
    <definedName name="受入企業株主現地１">#REF!</definedName>
    <definedName name="受入企業株主現地２" localSheetId="6">'[3]3)要請書'!$X$70</definedName>
    <definedName name="受入企業株主現地２">#REF!</definedName>
    <definedName name="受入企業株主現地３" localSheetId="6">'[3]3)要請書'!$X$74</definedName>
    <definedName name="受入企業株主現地３">#REF!</definedName>
    <definedName name="受入企業株主日本１" localSheetId="6">'[3]3)要請書'!$T$69</definedName>
    <definedName name="受入企業株主日本１">#REF!</definedName>
    <definedName name="受入企業株主日本２" localSheetId="6">'[3]3)要請書'!$T$70</definedName>
    <definedName name="受入企業株主日本２">#REF!</definedName>
    <definedName name="受入企業株主日本３" localSheetId="6">'[3]3)要請書'!$T$74</definedName>
    <definedName name="受入企業株主日本３">#REF!</definedName>
    <definedName name="受入企業出資比率１" localSheetId="6">'[3]3)要請書'!$D$69</definedName>
    <definedName name="受入企業出資比率１">#REF!</definedName>
    <definedName name="受入企業出資比率２" localSheetId="6">'[3]3)要請書'!$D$70</definedName>
    <definedName name="受入企業出資比率２">#REF!</definedName>
    <definedName name="受入企業出資比率３" localSheetId="6">'[3]3)要請書'!$D$74</definedName>
    <definedName name="受入企業出資比率３">#REF!</definedName>
    <definedName name="住所" localSheetId="1">#REF!</definedName>
    <definedName name="住所" localSheetId="6">'[3]1)申請書(概要)'!#REF!</definedName>
    <definedName name="住所">#REF!</definedName>
    <definedName name="出力結果" localSheetId="1">#REF!</definedName>
    <definedName name="出力結果" localSheetId="6">#REF!</definedName>
    <definedName name="出力結果" localSheetId="7">#REF!</definedName>
    <definedName name="出力結果" localSheetId="8">#REF!</definedName>
    <definedName name="出力結果" localSheetId="13">#REF!</definedName>
    <definedName name="出力結果">#REF!</definedName>
    <definedName name="処理件数" localSheetId="6">[13]メニュー!$E$4</definedName>
    <definedName name="処理件数">#REF!</definedName>
    <definedName name="承認責任者" localSheetId="6">[6]基礎データ!$B$7</definedName>
    <definedName name="承認責任者">#REF!</definedName>
    <definedName name="職能等級" localSheetId="6">'[14]データ貼付（職能給テーブル）'!$O$1:$O$12</definedName>
    <definedName name="職能等級">#REF!</definedName>
    <definedName name="総括用事業コード" localSheetId="6">[12]★収支予算書内訳表★!$J$5:$AO$5</definedName>
    <definedName name="総括用事業コード">#REF!</definedName>
    <definedName name="総合考課" localSheetId="6">'[10]JODC①昇給制度シミュレーション（1）管理職昇格なし'!$M$3:$M$7</definedName>
    <definedName name="総合考課">#REF!</definedName>
    <definedName name="送信先" localSheetId="1">#REF!</definedName>
    <definedName name="送信先" localSheetId="6">#REF!</definedName>
    <definedName name="送信先" localSheetId="7">#REF!</definedName>
    <definedName name="送信先" localSheetId="8">#REF!</definedName>
    <definedName name="送信先" localSheetId="13">#REF!</definedName>
    <definedName name="送信先">#REF!</definedName>
    <definedName name="続柄" localSheetId="6">[11]稟議書フォーム!$O$26:$O$31</definedName>
    <definedName name="続柄">#REF!</definedName>
    <definedName name="対象期間始期" localSheetId="6">[6]基礎データ!$B$3</definedName>
    <definedName name="対象期間始期">#REF!</definedName>
    <definedName name="対象期間終期" localSheetId="6">[6]基礎データ!$B$4</definedName>
    <definedName name="対象期間終期">#REF!</definedName>
    <definedName name="対象者名一覧" localSheetId="1">#REF!</definedName>
    <definedName name="対象者名一覧" localSheetId="6">#REF!</definedName>
    <definedName name="対象者名一覧" localSheetId="7">#REF!</definedName>
    <definedName name="対象者名一覧" localSheetId="8">#REF!</definedName>
    <definedName name="対象者名一覧" localSheetId="13">#REF!</definedName>
    <definedName name="対象者名一覧">#REF!</definedName>
    <definedName name="担当者所属" localSheetId="1">#REF!</definedName>
    <definedName name="担当者所属" localSheetId="6">'[3]1)申請書(概要)'!#REF!</definedName>
    <definedName name="担当者所属" localSheetId="7">#REF!</definedName>
    <definedName name="担当者所属" localSheetId="8">#REF!</definedName>
    <definedName name="担当者所属" localSheetId="13">#REF!</definedName>
    <definedName name="担当者所属" localSheetId="11">#REF!</definedName>
    <definedName name="担当者所属">#REF!</definedName>
    <definedName name="担当者名" localSheetId="6">'[3]1)申請書(概要)'!#REF!</definedName>
    <definedName name="担当者名" localSheetId="11">#REF!</definedName>
    <definedName name="担当者名">#REF!</definedName>
    <definedName name="団体名称" localSheetId="6">[6]基礎データ!$B$2</definedName>
    <definedName name="団体名称">#REF!</definedName>
    <definedName name="中サ履歴７月" localSheetId="1">#REF!</definedName>
    <definedName name="中サ履歴７月" localSheetId="6">#REF!</definedName>
    <definedName name="中サ履歴７月" localSheetId="7">#REF!</definedName>
    <definedName name="中サ履歴７月" localSheetId="8">#REF!</definedName>
    <definedName name="中サ履歴７月" localSheetId="13">#REF!</definedName>
    <definedName name="中サ履歴７月">#REF!</definedName>
    <definedName name="直属長検索表" localSheetId="6">[15]従事日誌用所属・役職データ!$B$2:$O$500</definedName>
    <definedName name="直属長検索表">#REF!</definedName>
    <definedName name="通貨" localSheetId="1">#REF!</definedName>
    <definedName name="通貨" localSheetId="10">#REF!</definedName>
    <definedName name="通貨" localSheetId="6">[8]基本データ!#REF!</definedName>
    <definedName name="通貨" localSheetId="7">#REF!</definedName>
    <definedName name="通貨" localSheetId="8">#REF!</definedName>
    <definedName name="通貨" localSheetId="13">#REF!</definedName>
    <definedName name="通貨" localSheetId="11">#REF!</definedName>
    <definedName name="通貨">#REF!</definedName>
    <definedName name="低炭履歴_７月" localSheetId="1">#REF!</definedName>
    <definedName name="低炭履歴_７月" localSheetId="6">#REF!</definedName>
    <definedName name="低炭履歴_７月" localSheetId="7">#REF!</definedName>
    <definedName name="低炭履歴_７月" localSheetId="8">#REF!</definedName>
    <definedName name="低炭履歴_７月" localSheetId="13">#REF!</definedName>
    <definedName name="低炭履歴_７月">#REF!</definedName>
    <definedName name="渡航費" localSheetId="1">#REF!</definedName>
    <definedName name="渡航費" localSheetId="6">#REF!</definedName>
    <definedName name="渡航費" localSheetId="7">#REF!</definedName>
    <definedName name="渡航費" localSheetId="8">#REF!</definedName>
    <definedName name="渡航費">#REF!</definedName>
    <definedName name="渡航費2" localSheetId="1">#REF!</definedName>
    <definedName name="渡航費2" localSheetId="6">#REF!</definedName>
    <definedName name="渡航費2" localSheetId="7">#REF!</definedName>
    <definedName name="渡航費2" localSheetId="8">#REF!</definedName>
    <definedName name="渡航費2">#REF!</definedName>
    <definedName name="等級" localSheetId="6">'[16]ＪＯＤＣ本俸表(H24.06～)'!$I$1:$I$8</definedName>
    <definedName name="等級">#REF!</definedName>
    <definedName name="認知方法利用実績" localSheetId="1">#REF!</definedName>
    <definedName name="認知方法利用実績" localSheetId="6">'[3]1)申請書(概要)'!#REF!</definedName>
    <definedName name="認知方法利用実績" localSheetId="7">#REF!</definedName>
    <definedName name="認知方法利用実績" localSheetId="8">#REF!</definedName>
    <definedName name="認知方法利用実績" localSheetId="13">#REF!</definedName>
    <definedName name="認知方法利用実績" localSheetId="11">#REF!</definedName>
    <definedName name="認知方法利用実績">#REF!</definedName>
    <definedName name="認知方法利用実績種類" localSheetId="1">#REF!</definedName>
    <definedName name="認知方法利用実績種類" localSheetId="6">'[3]1)申請書(概要)'!#REF!</definedName>
    <definedName name="認知方法利用実績種類" localSheetId="7">#REF!</definedName>
    <definedName name="認知方法利用実績種類" localSheetId="8">#REF!</definedName>
    <definedName name="認知方法利用実績種類" localSheetId="11">#REF!</definedName>
    <definedName name="認知方法利用実績種類">#REF!</definedName>
    <definedName name="派遣人数" localSheetId="6">'[3]1)申請書(概要)'!#REF!</definedName>
    <definedName name="派遣人数" localSheetId="11">#REF!</definedName>
    <definedName name="派遣人数">#REF!</definedName>
    <definedName name="箱" localSheetId="1">#REF!</definedName>
    <definedName name="箱" localSheetId="6">#REF!</definedName>
    <definedName name="箱" localSheetId="7">#REF!</definedName>
    <definedName name="箱" localSheetId="8">#REF!</definedName>
    <definedName name="箱" localSheetId="13">#REF!</definedName>
    <definedName name="箱">#REF!</definedName>
    <definedName name="費目リスト" localSheetId="6">OFFSET([15]入力規則!$E$2,0,0,COUNTA([15]入力規則!$E$1:$E$65536)-1,1)</definedName>
    <definedName name="費目リスト">OFFSET(#REF!,0,0,COUNTA(#REF!)-1,1)</definedName>
    <definedName name="費目職員リスト" localSheetId="6">OFFSET([17]メニュー!$B$3,0,0,COUNTA([17]メニュー!$B$1:$B$65536)-1,1)</definedName>
    <definedName name="費目職員リスト">OFFSET(#REF!,0,0,COUNTA(#REF!)-1,1)</definedName>
    <definedName name="尾谷">[8]基本データ!#REF!</definedName>
    <definedName name="尾谷氏">[18]質問票!$A$1:$E$177</definedName>
    <definedName name="不能拒否事由" localSheetId="6">'[9]実績考課入力（上期）'!$BA$3:$BA$7</definedName>
    <definedName name="不能拒否事由">#REF!</definedName>
    <definedName name="付加指導先名" localSheetId="1">#REF!</definedName>
    <definedName name="付加指導先名" localSheetId="6">'[3]1)申請書(概要)'!#REF!</definedName>
    <definedName name="付加指導先名" localSheetId="7">#REF!</definedName>
    <definedName name="付加指導先名" localSheetId="8">#REF!</definedName>
    <definedName name="付加指導先名" localSheetId="13">#REF!</definedName>
    <definedName name="付加指導先名" localSheetId="11">#REF!</definedName>
    <definedName name="付加指導先名">#REF!</definedName>
    <definedName name="法的制限×" localSheetId="1">#REF!</definedName>
    <definedName name="法的制限×" localSheetId="6">'[3]1)申請書(概要)'!#REF!</definedName>
    <definedName name="法的制限×" localSheetId="7">#REF!</definedName>
    <definedName name="法的制限×" localSheetId="8">#REF!</definedName>
    <definedName name="法的制限×" localSheetId="11">#REF!</definedName>
    <definedName name="法的制限×">#REF!</definedName>
    <definedName name="法的制限△" localSheetId="6">'[3]1)申請書(概要)'!#REF!</definedName>
    <definedName name="法的制限△" localSheetId="11">#REF!</definedName>
    <definedName name="法的制限△">#REF!</definedName>
    <definedName name="法的制限○" localSheetId="6">'[3]1)申請書(概要)'!#REF!</definedName>
    <definedName name="法的制限○" localSheetId="11">#REF!</definedName>
    <definedName name="法的制限○">#REF!</definedName>
    <definedName name="野沢" hidden="1">#N/A</definedName>
    <definedName name="役割等級" localSheetId="6">[10]役割給テーブル!$R$2:$R$12</definedName>
    <definedName name="役割等級">#REF!</definedName>
    <definedName name="郵送" localSheetId="1">#REF!</definedName>
    <definedName name="郵送" localSheetId="6">'[3]1)申請書(概要)'!#REF!</definedName>
    <definedName name="郵送" localSheetId="7">#REF!</definedName>
    <definedName name="郵送" localSheetId="8">#REF!</definedName>
    <definedName name="郵送" localSheetId="13">#REF!</definedName>
    <definedName name="郵送" localSheetId="11">#REF!</definedName>
    <definedName name="郵送">#REF!</definedName>
    <definedName name="郵便番号" localSheetId="1">#REF!</definedName>
    <definedName name="郵便番号" localSheetId="6">'[3]1)申請書(概要)'!#REF!</definedName>
    <definedName name="郵便番号" localSheetId="7">#REF!</definedName>
    <definedName name="郵便番号" localSheetId="8">#REF!</definedName>
    <definedName name="郵便番号" localSheetId="11">#REF!</definedName>
    <definedName name="郵便番号">#REF!</definedName>
  </definedNames>
  <calcPr calcId="191028"/>
  <customWorkbookViews>
    <customWorkbookView name="松山 菜海(Matsuyama Nami) - 個人用ビュー" guid="{C18E9BE0-42F9-4C1A-9904-B3E737C711CA}" mergeInterval="0" personalView="1" maximized="1" xWindow="-8" yWindow="-8" windowWidth="1296" windowHeight="1000" tabRatio="885" activeSheetId="6" showComments="commIndAndComment"/>
    <customWorkbookView name="三浦 綾子(Miura Ayako) - 個人用ビュー" guid="{F9143849-2950-4A3C-ABFF-F8DA3D7B21DB}" mergeInterval="0" personalView="1" maximized="1" xWindow="-9" yWindow="-9" windowWidth="1298" windowHeight="992" tabRatio="885"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2" l="1"/>
  <c r="D10" i="32"/>
  <c r="D11" i="32"/>
  <c r="D12" i="32"/>
  <c r="D13" i="32"/>
  <c r="D14" i="32"/>
  <c r="D15" i="32"/>
  <c r="D16" i="32"/>
  <c r="D17" i="32"/>
  <c r="D18" i="32"/>
  <c r="D19" i="32"/>
  <c r="D20" i="32"/>
  <c r="H10" i="32"/>
  <c r="H11" i="32"/>
  <c r="H12" i="32"/>
  <c r="H13" i="32"/>
  <c r="H14" i="32"/>
  <c r="H15" i="32"/>
  <c r="H16" i="32"/>
  <c r="H17" i="32"/>
  <c r="H18" i="32"/>
  <c r="H19" i="32"/>
  <c r="H20" i="32"/>
  <c r="H9" i="8"/>
  <c r="H9" i="32" s="1"/>
  <c r="D9" i="32" s="1"/>
  <c r="C10" i="32"/>
  <c r="E10" i="32"/>
  <c r="F10" i="32"/>
  <c r="G10" i="32"/>
  <c r="C11" i="32"/>
  <c r="E11" i="32"/>
  <c r="F11" i="32"/>
  <c r="G11" i="32"/>
  <c r="C12" i="32"/>
  <c r="E12" i="32"/>
  <c r="F12" i="32"/>
  <c r="G12" i="32"/>
  <c r="C13" i="32"/>
  <c r="E13" i="32"/>
  <c r="F13" i="32"/>
  <c r="G13" i="32"/>
  <c r="C14" i="32"/>
  <c r="E14" i="32"/>
  <c r="F14" i="32"/>
  <c r="G14" i="32"/>
  <c r="C15" i="32"/>
  <c r="E15" i="32"/>
  <c r="F15" i="32"/>
  <c r="G15" i="32"/>
  <c r="C16" i="32"/>
  <c r="E16" i="32"/>
  <c r="F16" i="32"/>
  <c r="G16" i="32"/>
  <c r="C17" i="32"/>
  <c r="E17" i="32"/>
  <c r="F17" i="32"/>
  <c r="G17" i="32"/>
  <c r="C18" i="32"/>
  <c r="E18" i="32"/>
  <c r="F18" i="32"/>
  <c r="G18" i="32"/>
  <c r="C19" i="32"/>
  <c r="E19" i="32"/>
  <c r="F19" i="32"/>
  <c r="G19" i="32"/>
  <c r="C20" i="32"/>
  <c r="E20" i="32"/>
  <c r="F20" i="32"/>
  <c r="G20" i="32"/>
  <c r="E9" i="32"/>
  <c r="G9" i="32"/>
  <c r="EQ5" i="36"/>
  <c r="DW5" i="36"/>
  <c r="DC5" i="36"/>
  <c r="CI5" i="36"/>
  <c r="BO5" i="36"/>
  <c r="AU5" i="36"/>
  <c r="AA5" i="36"/>
  <c r="G5" i="36"/>
  <c r="W2" i="36"/>
  <c r="AQ2" i="36"/>
  <c r="L27" i="35"/>
  <c r="L26" i="35"/>
  <c r="L25" i="35"/>
  <c r="L24" i="35"/>
  <c r="L23" i="35"/>
  <c r="L22" i="35"/>
  <c r="L27" i="29"/>
  <c r="L26" i="29"/>
  <c r="L25" i="29"/>
  <c r="L24" i="29"/>
  <c r="L23" i="29"/>
  <c r="L22" i="29"/>
  <c r="CD5" i="36"/>
  <c r="CC5" i="36"/>
  <c r="CX5" i="36"/>
  <c r="CW5" i="36"/>
  <c r="DR5" i="36"/>
  <c r="DQ5" i="36"/>
  <c r="EL5" i="36"/>
  <c r="EK5" i="36"/>
  <c r="BJ5" i="36"/>
  <c r="BI5" i="36"/>
  <c r="AP5" i="36"/>
  <c r="AO5" i="36"/>
  <c r="V5" i="36"/>
  <c r="U5" i="36"/>
  <c r="B5" i="36"/>
  <c r="A5" i="36"/>
  <c r="AL2" i="36"/>
  <c r="AK2" i="36"/>
  <c r="P2" i="36"/>
  <c r="O2" i="36"/>
  <c r="M14" i="16"/>
  <c r="J14" i="16"/>
  <c r="I22" i="16"/>
  <c r="D21" i="16"/>
  <c r="E150" i="3"/>
  <c r="BP2" i="36" s="1"/>
  <c r="BO2" i="36"/>
  <c r="BS2" i="36"/>
  <c r="BR2" i="36"/>
  <c r="R2" i="36"/>
  <c r="Q2" i="36"/>
  <c r="D7" i="3"/>
  <c r="D8" i="3"/>
  <c r="Q99" i="35" l="1"/>
  <c r="Q98" i="35" s="1"/>
  <c r="P99" i="35"/>
  <c r="P98" i="35" s="1"/>
  <c r="Q97" i="35"/>
  <c r="P97" i="35"/>
  <c r="Q96" i="35"/>
  <c r="P96" i="35"/>
  <c r="Q95" i="35"/>
  <c r="P95" i="35"/>
  <c r="Q94" i="35"/>
  <c r="P94" i="35"/>
  <c r="Q93" i="35"/>
  <c r="P93" i="35"/>
  <c r="Q92" i="35"/>
  <c r="P92" i="35"/>
  <c r="Q91" i="35"/>
  <c r="P91" i="35"/>
  <c r="Q90" i="35"/>
  <c r="P90" i="35"/>
  <c r="Q89" i="35"/>
  <c r="P89" i="35"/>
  <c r="Q88" i="35"/>
  <c r="P88" i="35"/>
  <c r="Q86" i="35"/>
  <c r="P86" i="35"/>
  <c r="Q85" i="35"/>
  <c r="P85" i="35"/>
  <c r="Q83" i="35"/>
  <c r="Q82" i="35" s="1"/>
  <c r="P83" i="35"/>
  <c r="P82" i="35"/>
  <c r="Q81" i="35"/>
  <c r="Q80" i="35" s="1"/>
  <c r="Q79" i="35" s="1"/>
  <c r="P81" i="35"/>
  <c r="P80" i="35" s="1"/>
  <c r="Q78" i="35"/>
  <c r="P78" i="35"/>
  <c r="Q77" i="35"/>
  <c r="P77" i="35"/>
  <c r="Q76" i="35"/>
  <c r="P76" i="35"/>
  <c r="Q75" i="35"/>
  <c r="P75" i="35"/>
  <c r="Q74" i="35"/>
  <c r="P74" i="35"/>
  <c r="Q73" i="35"/>
  <c r="P73" i="35"/>
  <c r="Q71" i="35"/>
  <c r="P71" i="35"/>
  <c r="Q70" i="35"/>
  <c r="P70" i="35"/>
  <c r="Q69" i="35"/>
  <c r="P69" i="35"/>
  <c r="Q68" i="35"/>
  <c r="P68" i="35"/>
  <c r="Q67" i="35"/>
  <c r="P67" i="35"/>
  <c r="Q66" i="35"/>
  <c r="P66" i="35"/>
  <c r="Q63" i="35"/>
  <c r="P63" i="35"/>
  <c r="Q62" i="35"/>
  <c r="Q61" i="35" s="1"/>
  <c r="P62" i="35"/>
  <c r="P61" i="35" s="1"/>
  <c r="Q60" i="35"/>
  <c r="P60" i="35"/>
  <c r="Q59" i="35"/>
  <c r="P59" i="35"/>
  <c r="Q57" i="35"/>
  <c r="P57" i="35"/>
  <c r="Q56" i="35"/>
  <c r="P56" i="35"/>
  <c r="Q55" i="35"/>
  <c r="P55" i="35"/>
  <c r="Q54" i="35"/>
  <c r="P54" i="35"/>
  <c r="Q53" i="35"/>
  <c r="P53" i="35"/>
  <c r="Q51" i="35"/>
  <c r="P51" i="35"/>
  <c r="Q50" i="35"/>
  <c r="P50" i="35"/>
  <c r="Q49" i="35"/>
  <c r="P49" i="35"/>
  <c r="Q48" i="35"/>
  <c r="P48" i="35"/>
  <c r="Q47" i="35"/>
  <c r="P47" i="35"/>
  <c r="Q45" i="35"/>
  <c r="P45" i="35"/>
  <c r="Q44" i="35"/>
  <c r="P44" i="35"/>
  <c r="Q42" i="35"/>
  <c r="P42" i="35"/>
  <c r="Q41" i="35"/>
  <c r="P41" i="35"/>
  <c r="Q40" i="35"/>
  <c r="P40" i="35"/>
  <c r="Q38" i="35"/>
  <c r="P38" i="35"/>
  <c r="Q37" i="35"/>
  <c r="P37" i="35"/>
  <c r="Q36" i="35"/>
  <c r="P36" i="35"/>
  <c r="Q35" i="35"/>
  <c r="P35" i="35"/>
  <c r="Q34" i="35"/>
  <c r="P34" i="35"/>
  <c r="Q33" i="35"/>
  <c r="P33" i="35"/>
  <c r="Q32" i="35"/>
  <c r="P32" i="35"/>
  <c r="Q31" i="35"/>
  <c r="P31" i="35"/>
  <c r="Q30" i="35"/>
  <c r="P30" i="35"/>
  <c r="Q29" i="35"/>
  <c r="P29" i="35"/>
  <c r="Q27" i="35"/>
  <c r="P27" i="35"/>
  <c r="Q26" i="35"/>
  <c r="P26" i="35"/>
  <c r="Q25" i="35"/>
  <c r="P25" i="35"/>
  <c r="Q24" i="35"/>
  <c r="P24" i="35"/>
  <c r="Q23" i="35"/>
  <c r="P23" i="35"/>
  <c r="Q22" i="35"/>
  <c r="P22" i="35"/>
  <c r="Q20" i="35"/>
  <c r="P20" i="35"/>
  <c r="Q19" i="35"/>
  <c r="P19" i="35"/>
  <c r="Q18" i="35"/>
  <c r="P18" i="35"/>
  <c r="Q17" i="35"/>
  <c r="P17" i="35"/>
  <c r="Q16" i="35"/>
  <c r="P16" i="35"/>
  <c r="Q15" i="35"/>
  <c r="P15" i="35"/>
  <c r="Q14" i="35"/>
  <c r="P14" i="35"/>
  <c r="Q13" i="35"/>
  <c r="P13" i="35"/>
  <c r="Q11" i="35"/>
  <c r="Q10" i="35" s="1"/>
  <c r="P11" i="35"/>
  <c r="P10" i="35" s="1"/>
  <c r="Q99" i="29"/>
  <c r="Q97" i="29"/>
  <c r="Q96" i="29"/>
  <c r="Q95" i="29"/>
  <c r="Q94" i="29"/>
  <c r="Q93" i="29"/>
  <c r="Q92" i="29"/>
  <c r="Q91" i="29"/>
  <c r="Q90" i="29"/>
  <c r="Q89" i="29"/>
  <c r="Q88" i="29"/>
  <c r="Q86" i="29"/>
  <c r="Q85" i="29"/>
  <c r="Q83" i="29"/>
  <c r="Q81" i="29"/>
  <c r="Q78" i="29"/>
  <c r="Q77" i="29"/>
  <c r="Q76" i="29"/>
  <c r="Q75" i="29"/>
  <c r="Q74" i="29"/>
  <c r="Q73" i="29"/>
  <c r="Q71" i="29"/>
  <c r="Q70" i="29"/>
  <c r="Q69" i="29"/>
  <c r="Q68" i="29"/>
  <c r="Q67" i="29"/>
  <c r="Q66" i="29"/>
  <c r="Q63" i="29"/>
  <c r="Q62" i="29"/>
  <c r="Q60" i="29"/>
  <c r="Q59" i="29"/>
  <c r="Q57" i="29"/>
  <c r="Q56" i="29"/>
  <c r="Q55" i="29"/>
  <c r="Q54" i="29"/>
  <c r="Q53" i="29"/>
  <c r="Q51" i="29"/>
  <c r="Q50" i="29"/>
  <c r="Q49" i="29"/>
  <c r="Q48" i="29"/>
  <c r="Q47" i="29"/>
  <c r="Q45" i="29"/>
  <c r="Q44" i="29"/>
  <c r="Q42" i="29"/>
  <c r="Q41" i="29"/>
  <c r="Q40" i="29"/>
  <c r="Q38" i="29"/>
  <c r="Q37" i="29"/>
  <c r="Q36" i="29"/>
  <c r="Q35" i="29"/>
  <c r="Q34" i="29"/>
  <c r="Q33" i="29"/>
  <c r="Q32" i="29"/>
  <c r="Q31" i="29"/>
  <c r="Q30" i="29"/>
  <c r="Q29" i="29"/>
  <c r="Q27" i="29"/>
  <c r="Q26" i="29"/>
  <c r="Q25" i="29"/>
  <c r="Q24" i="29"/>
  <c r="Q23" i="29"/>
  <c r="Q22" i="29"/>
  <c r="Q20" i="29"/>
  <c r="Q19" i="29"/>
  <c r="Q18" i="29"/>
  <c r="Q17" i="29"/>
  <c r="Q16" i="29"/>
  <c r="Q15" i="29"/>
  <c r="Q14" i="29"/>
  <c r="Q13" i="29"/>
  <c r="P99" i="29"/>
  <c r="P97" i="29"/>
  <c r="P96" i="29"/>
  <c r="P95" i="29"/>
  <c r="P94" i="29"/>
  <c r="P93" i="29"/>
  <c r="P92" i="29"/>
  <c r="P91" i="29"/>
  <c r="P90" i="29"/>
  <c r="P89" i="29"/>
  <c r="P88" i="29"/>
  <c r="P86" i="29"/>
  <c r="P85" i="29"/>
  <c r="P83" i="29"/>
  <c r="P81" i="29"/>
  <c r="P78" i="29"/>
  <c r="P77" i="29"/>
  <c r="P76" i="29"/>
  <c r="P75" i="29"/>
  <c r="P74" i="29"/>
  <c r="P73" i="29"/>
  <c r="P71" i="29"/>
  <c r="P70" i="29"/>
  <c r="P69" i="29"/>
  <c r="P68" i="29"/>
  <c r="P67" i="29"/>
  <c r="P66" i="29"/>
  <c r="P63" i="29"/>
  <c r="P62" i="29"/>
  <c r="P60" i="29"/>
  <c r="P59" i="29"/>
  <c r="P57" i="29"/>
  <c r="P56" i="29"/>
  <c r="P55" i="29"/>
  <c r="P54" i="29"/>
  <c r="P53" i="29"/>
  <c r="P51" i="29"/>
  <c r="P50" i="29"/>
  <c r="P49" i="29"/>
  <c r="P48" i="29"/>
  <c r="P47" i="29"/>
  <c r="P45" i="29"/>
  <c r="P44" i="29"/>
  <c r="P42" i="29"/>
  <c r="P41" i="29"/>
  <c r="P40" i="29"/>
  <c r="P38" i="29"/>
  <c r="P37" i="29"/>
  <c r="P36" i="29"/>
  <c r="P35" i="29"/>
  <c r="P34" i="29"/>
  <c r="P33" i="29"/>
  <c r="P32" i="29"/>
  <c r="P31" i="29"/>
  <c r="P30" i="29"/>
  <c r="P29" i="29"/>
  <c r="P27" i="29"/>
  <c r="P26" i="29"/>
  <c r="P25" i="29"/>
  <c r="P24" i="29"/>
  <c r="P23" i="29"/>
  <c r="P22" i="29"/>
  <c r="P20" i="29"/>
  <c r="P19" i="29"/>
  <c r="P18" i="29"/>
  <c r="P17" i="29"/>
  <c r="P16" i="29"/>
  <c r="P15" i="29"/>
  <c r="P14" i="29"/>
  <c r="P13" i="29"/>
  <c r="Q11" i="29"/>
  <c r="P11" i="29"/>
  <c r="P79" i="35" l="1"/>
  <c r="P87" i="35"/>
  <c r="Q84" i="35"/>
  <c r="P84" i="35"/>
  <c r="P72" i="35"/>
  <c r="Q72" i="35"/>
  <c r="Q58" i="35"/>
  <c r="Q65" i="35"/>
  <c r="P65" i="35"/>
  <c r="P58" i="35"/>
  <c r="Q52" i="35"/>
  <c r="P52" i="35"/>
  <c r="Q46" i="35"/>
  <c r="P46" i="35"/>
  <c r="P43" i="35"/>
  <c r="Q43" i="35"/>
  <c r="P39" i="35"/>
  <c r="Q39" i="35"/>
  <c r="Q28" i="35"/>
  <c r="P28" i="35"/>
  <c r="Q87" i="35"/>
  <c r="P21" i="35"/>
  <c r="Q21" i="35"/>
  <c r="Q12" i="35"/>
  <c r="P12" i="35"/>
  <c r="M53" i="16"/>
  <c r="M50" i="16"/>
  <c r="M47" i="16"/>
  <c r="M44" i="16"/>
  <c r="M41" i="16"/>
  <c r="M38" i="16"/>
  <c r="M35" i="16"/>
  <c r="P64" i="35" l="1"/>
  <c r="Q64" i="35"/>
  <c r="P9" i="35"/>
  <c r="P8" i="35" s="1"/>
  <c r="P100" i="35" s="1"/>
  <c r="Q9" i="35"/>
  <c r="Q8" i="35" s="1"/>
  <c r="Q100" i="35" s="1"/>
  <c r="B333" i="3"/>
  <c r="B332" i="3"/>
  <c r="B331" i="3"/>
  <c r="B330" i="3"/>
  <c r="B329" i="3"/>
  <c r="B267" i="3"/>
  <c r="B266" i="3"/>
  <c r="B265" i="3"/>
  <c r="B264" i="3"/>
  <c r="B263" i="3"/>
  <c r="H20" i="8" l="1"/>
  <c r="H10" i="8"/>
  <c r="H11" i="8"/>
  <c r="H12" i="8"/>
  <c r="H13" i="8"/>
  <c r="H14" i="8"/>
  <c r="H15" i="8"/>
  <c r="H16" i="8"/>
  <c r="H17" i="8"/>
  <c r="H18" i="8"/>
  <c r="H19" i="8"/>
  <c r="A2" i="16" l="1"/>
  <c r="BT5" i="36" l="1"/>
  <c r="BI2" i="36"/>
  <c r="BN2" i="36"/>
  <c r="EM5" i="36"/>
  <c r="DS5" i="36"/>
  <c r="CY5" i="36"/>
  <c r="CE5" i="36"/>
  <c r="BK5" i="36"/>
  <c r="AQ5" i="36"/>
  <c r="W5" i="36"/>
  <c r="C5" i="36"/>
  <c r="AM2" i="36"/>
  <c r="S2" i="36"/>
  <c r="BQ2" i="36"/>
  <c r="BF2" i="36"/>
  <c r="AJ9" i="36" l="1"/>
  <c r="AH9" i="36"/>
  <c r="AG9" i="36"/>
  <c r="AF9" i="36"/>
  <c r="AE9" i="36"/>
  <c r="AC9" i="36"/>
  <c r="AB9" i="36"/>
  <c r="AA9" i="36"/>
  <c r="Z9" i="36"/>
  <c r="Y9" i="36"/>
  <c r="X9" i="36"/>
  <c r="W9" i="36"/>
  <c r="V9" i="36"/>
  <c r="U9" i="36"/>
  <c r="T9" i="36"/>
  <c r="S9" i="36"/>
  <c r="Q9" i="36"/>
  <c r="P9" i="36"/>
  <c r="O9" i="36"/>
  <c r="N9" i="36"/>
  <c r="M9" i="36"/>
  <c r="L9" i="36"/>
  <c r="J9" i="36"/>
  <c r="I9" i="36"/>
  <c r="H9" i="36"/>
  <c r="G9" i="36"/>
  <c r="F9" i="36"/>
  <c r="E9" i="36"/>
  <c r="D9" i="36"/>
  <c r="C9" i="36"/>
  <c r="B9" i="36"/>
  <c r="BM2" i="36"/>
  <c r="BL2" i="36"/>
  <c r="BK2" i="36"/>
  <c r="BJ2" i="36"/>
  <c r="BH2" i="36"/>
  <c r="BG2" i="36"/>
  <c r="BE2" i="36"/>
  <c r="BD2" i="36"/>
  <c r="BC2" i="36"/>
  <c r="BB2" i="36"/>
  <c r="BA2" i="36"/>
  <c r="AZ2" i="36"/>
  <c r="AY2" i="36"/>
  <c r="AX2" i="36"/>
  <c r="AW2" i="36"/>
  <c r="AV2" i="36"/>
  <c r="AU2" i="36"/>
  <c r="AT2" i="36"/>
  <c r="AS2" i="36"/>
  <c r="AR2" i="36"/>
  <c r="AP2" i="36"/>
  <c r="AO2" i="36"/>
  <c r="AN2" i="36"/>
  <c r="AJ2" i="36"/>
  <c r="AI2" i="36"/>
  <c r="AH2" i="36"/>
  <c r="AG2" i="36"/>
  <c r="AF2" i="36"/>
  <c r="AE2" i="36"/>
  <c r="AD2" i="36"/>
  <c r="AC2" i="36"/>
  <c r="AB2" i="36"/>
  <c r="AA2" i="36"/>
  <c r="Z2" i="36"/>
  <c r="Y2" i="36"/>
  <c r="X2" i="36"/>
  <c r="V2" i="36"/>
  <c r="U2" i="36"/>
  <c r="T2" i="36"/>
  <c r="N2" i="36"/>
  <c r="M2" i="36"/>
  <c r="L2" i="36"/>
  <c r="K2" i="36"/>
  <c r="J2" i="36"/>
  <c r="I2" i="36"/>
  <c r="H2" i="36"/>
  <c r="G2" i="36"/>
  <c r="F2" i="36"/>
  <c r="E2" i="36"/>
  <c r="D2" i="36"/>
  <c r="C2" i="36"/>
  <c r="B2" i="36"/>
  <c r="A2" i="36"/>
  <c r="T5" i="36"/>
  <c r="S5" i="36"/>
  <c r="R5" i="36"/>
  <c r="Q5" i="36"/>
  <c r="P5" i="36"/>
  <c r="O5" i="36"/>
  <c r="N5" i="36"/>
  <c r="M5" i="36"/>
  <c r="L5" i="36"/>
  <c r="K5" i="36"/>
  <c r="J5" i="36"/>
  <c r="I5" i="36"/>
  <c r="H5" i="36"/>
  <c r="F5" i="36"/>
  <c r="E5" i="36"/>
  <c r="D5" i="36"/>
  <c r="BH5" i="36"/>
  <c r="BG5" i="36"/>
  <c r="BF5" i="36"/>
  <c r="BE5" i="36"/>
  <c r="BD5" i="36"/>
  <c r="BC5" i="36"/>
  <c r="BB5" i="36"/>
  <c r="BA5" i="36"/>
  <c r="AZ5" i="36"/>
  <c r="AY5" i="36"/>
  <c r="AX5" i="36"/>
  <c r="AW5" i="36"/>
  <c r="AV5" i="36"/>
  <c r="AT5" i="36"/>
  <c r="AS5" i="36"/>
  <c r="AR5" i="36"/>
  <c r="FD5" i="36"/>
  <c r="FC5" i="36"/>
  <c r="FB5" i="36"/>
  <c r="FA5" i="36"/>
  <c r="EZ5" i="36"/>
  <c r="EY5" i="36"/>
  <c r="EX5" i="36"/>
  <c r="EW5" i="36"/>
  <c r="EV5" i="36"/>
  <c r="EU5" i="36"/>
  <c r="ET5" i="36"/>
  <c r="ES5" i="36"/>
  <c r="ER5" i="36"/>
  <c r="EP5" i="36"/>
  <c r="EO5" i="36"/>
  <c r="EN5" i="36"/>
  <c r="EJ5" i="36"/>
  <c r="EI5" i="36"/>
  <c r="EH5" i="36"/>
  <c r="EG5" i="36"/>
  <c r="EF5" i="36"/>
  <c r="EE5" i="36"/>
  <c r="ED5" i="36"/>
  <c r="EC5" i="36"/>
  <c r="EB5" i="36"/>
  <c r="EA5" i="36"/>
  <c r="DZ5" i="36"/>
  <c r="DY5" i="36"/>
  <c r="DX5" i="36"/>
  <c r="DV5" i="36"/>
  <c r="DU5" i="36"/>
  <c r="DT5" i="36"/>
  <c r="DP5" i="36"/>
  <c r="DO5" i="36"/>
  <c r="DN5" i="36"/>
  <c r="DM5" i="36"/>
  <c r="DL5" i="36"/>
  <c r="DK5" i="36"/>
  <c r="DJ5" i="36"/>
  <c r="DI5" i="36"/>
  <c r="DH5" i="36"/>
  <c r="DG5" i="36"/>
  <c r="DF5" i="36"/>
  <c r="DE5" i="36"/>
  <c r="DD5" i="36"/>
  <c r="DB5" i="36"/>
  <c r="DA5" i="36"/>
  <c r="CZ5" i="36"/>
  <c r="CV5" i="36"/>
  <c r="CU5" i="36"/>
  <c r="CT5" i="36"/>
  <c r="CS5" i="36"/>
  <c r="CR5" i="36"/>
  <c r="CQ5" i="36"/>
  <c r="CP5" i="36"/>
  <c r="CO5" i="36"/>
  <c r="CN5" i="36"/>
  <c r="CM5" i="36"/>
  <c r="CL5" i="36"/>
  <c r="CK5" i="36"/>
  <c r="CJ5" i="36"/>
  <c r="CH5" i="36"/>
  <c r="CG5" i="36"/>
  <c r="CF5" i="36"/>
  <c r="CB5" i="36"/>
  <c r="CA5" i="36"/>
  <c r="BZ5" i="36"/>
  <c r="BY5" i="36"/>
  <c r="BX5" i="36"/>
  <c r="BW5" i="36"/>
  <c r="BV5" i="36"/>
  <c r="BU5" i="36"/>
  <c r="BS5" i="36"/>
  <c r="BR5" i="36"/>
  <c r="BQ5" i="36"/>
  <c r="BP5" i="36"/>
  <c r="BN5" i="36"/>
  <c r="BM5" i="36"/>
  <c r="BL5" i="36"/>
  <c r="AN5" i="36"/>
  <c r="AM5" i="36"/>
  <c r="AL5" i="36"/>
  <c r="AK5" i="36"/>
  <c r="AJ5" i="36"/>
  <c r="AI5" i="36"/>
  <c r="AH5" i="36"/>
  <c r="AG5" i="36"/>
  <c r="AF5" i="36"/>
  <c r="AE5" i="36"/>
  <c r="AD5" i="36"/>
  <c r="AC5" i="36"/>
  <c r="AB5" i="36"/>
  <c r="Z5" i="36"/>
  <c r="Y5" i="36"/>
  <c r="X5" i="36"/>
  <c r="G16" i="16"/>
  <c r="D9" i="3"/>
  <c r="D6" i="3"/>
  <c r="E25" i="16" l="1"/>
  <c r="B10" i="35" l="1"/>
  <c r="B84" i="35"/>
  <c r="B21" i="35"/>
  <c r="B28" i="35"/>
  <c r="B61" i="35"/>
  <c r="B58" i="35"/>
  <c r="B52" i="35"/>
  <c r="B39" i="35"/>
  <c r="B82" i="35"/>
  <c r="B46" i="35"/>
  <c r="B87" i="35"/>
  <c r="B65" i="35"/>
  <c r="B43" i="35"/>
  <c r="B12" i="35"/>
  <c r="B80" i="35"/>
  <c r="B98" i="35"/>
  <c r="B72" i="35"/>
  <c r="C72" i="5"/>
  <c r="B79" i="35" l="1"/>
  <c r="B9" i="35"/>
  <c r="B64" i="35"/>
  <c r="P80" i="29"/>
  <c r="Q82" i="29"/>
  <c r="P82" i="29"/>
  <c r="Q80" i="29"/>
  <c r="B8" i="35" l="1"/>
  <c r="B100" i="35" s="1"/>
  <c r="Q79" i="29"/>
  <c r="P79" i="29"/>
  <c r="B80" i="29"/>
  <c r="P2" i="35" l="1"/>
  <c r="F2" i="35"/>
  <c r="L2" i="35" s="1"/>
  <c r="I2" i="35" l="1"/>
  <c r="B82" i="29"/>
  <c r="B79" i="29" s="1"/>
  <c r="B72" i="29" l="1"/>
  <c r="P72" i="29"/>
  <c r="Q72" i="29"/>
  <c r="K64" i="16" l="1"/>
  <c r="V19" i="34"/>
  <c r="V25" i="34" s="1"/>
  <c r="V31" i="34" s="1"/>
  <c r="V37" i="34" s="1"/>
  <c r="V43" i="34" s="1"/>
  <c r="V49" i="34" s="1"/>
  <c r="Q19" i="34"/>
  <c r="Q25" i="34" s="1"/>
  <c r="Q31" i="34" s="1"/>
  <c r="Q37" i="34" s="1"/>
  <c r="Q43" i="34" s="1"/>
  <c r="Q49" i="34" s="1"/>
  <c r="L19" i="34"/>
  <c r="L25" i="34" s="1"/>
  <c r="L31" i="34" s="1"/>
  <c r="L37" i="34" s="1"/>
  <c r="L43" i="34" s="1"/>
  <c r="L49" i="34" s="1"/>
  <c r="G19" i="34"/>
  <c r="G25" i="34" s="1"/>
  <c r="G31" i="34" s="1"/>
  <c r="G37" i="34" s="1"/>
  <c r="G43" i="34" s="1"/>
  <c r="G49" i="34" s="1"/>
  <c r="B19" i="34"/>
  <c r="B25" i="34" s="1"/>
  <c r="B31" i="34" s="1"/>
  <c r="B37" i="34" s="1"/>
  <c r="B43" i="34" s="1"/>
  <c r="B49" i="34" s="1"/>
  <c r="B10" i="29" l="1"/>
  <c r="F22" i="16"/>
  <c r="A21" i="16"/>
  <c r="N54" i="16"/>
  <c r="H54" i="16"/>
  <c r="H53" i="16"/>
  <c r="N51" i="16"/>
  <c r="H51" i="16"/>
  <c r="H50" i="16"/>
  <c r="E33" i="16"/>
  <c r="E26" i="16"/>
  <c r="G56" i="16" l="1"/>
  <c r="E56" i="16"/>
  <c r="A34" i="32" l="1"/>
  <c r="B34" i="32"/>
  <c r="C34" i="32"/>
  <c r="A35" i="32"/>
  <c r="B35" i="32"/>
  <c r="C35" i="32"/>
  <c r="A36" i="32"/>
  <c r="B36" i="32"/>
  <c r="C36" i="32"/>
  <c r="G34" i="32"/>
  <c r="G35" i="32"/>
  <c r="G36" i="32"/>
  <c r="G33" i="32"/>
  <c r="D34" i="32"/>
  <c r="D35" i="32"/>
  <c r="D36" i="32"/>
  <c r="D33" i="32"/>
  <c r="B33" i="32"/>
  <c r="C33" i="32"/>
  <c r="A33" i="32"/>
  <c r="C9" i="32"/>
  <c r="B10" i="32"/>
  <c r="B11" i="32"/>
  <c r="B12" i="32"/>
  <c r="B13" i="32"/>
  <c r="B14" i="32"/>
  <c r="B15" i="32"/>
  <c r="B16" i="32"/>
  <c r="B17" i="32"/>
  <c r="B18" i="32"/>
  <c r="B19" i="32"/>
  <c r="B20" i="32"/>
  <c r="B9" i="32"/>
  <c r="A10" i="32"/>
  <c r="A11" i="32"/>
  <c r="A12" i="32"/>
  <c r="A13" i="32"/>
  <c r="A14" i="32"/>
  <c r="A15" i="32"/>
  <c r="A16" i="32"/>
  <c r="A17" i="32"/>
  <c r="A18" i="32"/>
  <c r="A19" i="32"/>
  <c r="A20" i="32"/>
  <c r="A9" i="32"/>
  <c r="M61" i="16"/>
  <c r="Q28" i="29" l="1"/>
  <c r="B52" i="29"/>
  <c r="B65" i="29"/>
  <c r="B64" i="29" s="1"/>
  <c r="B12" i="29"/>
  <c r="P12" i="29"/>
  <c r="P28" i="29"/>
  <c r="B28" i="29"/>
  <c r="B58" i="29"/>
  <c r="B43" i="29"/>
  <c r="B46" i="29"/>
  <c r="B61" i="29"/>
  <c r="B39" i="29"/>
  <c r="B87" i="29"/>
  <c r="B21" i="29"/>
  <c r="P10" i="29"/>
  <c r="J21" i="16"/>
  <c r="M60" i="16"/>
  <c r="M59" i="16"/>
  <c r="M31" i="16"/>
  <c r="M30" i="16"/>
  <c r="M29" i="16"/>
  <c r="E29" i="16"/>
  <c r="A72" i="16" l="1"/>
  <c r="A67" i="16"/>
  <c r="Q21" i="16"/>
  <c r="N48" i="16"/>
  <c r="N45" i="16"/>
  <c r="N42" i="16"/>
  <c r="N39" i="16"/>
  <c r="N36" i="16"/>
  <c r="E27" i="8"/>
  <c r="E25" i="8"/>
  <c r="E24" i="8"/>
  <c r="E26" i="8"/>
  <c r="R5" i="16"/>
  <c r="Q98" i="29" l="1"/>
  <c r="P98" i="29"/>
  <c r="Q10" i="29"/>
  <c r="P84" i="29" l="1"/>
  <c r="P61" i="29"/>
  <c r="Q61" i="29"/>
  <c r="Q84" i="29"/>
  <c r="P21" i="29"/>
  <c r="Q12" i="29"/>
  <c r="Q21" i="29"/>
  <c r="Q46" i="29"/>
  <c r="L69" i="16" s="1"/>
  <c r="Q52" i="29"/>
  <c r="P46" i="29"/>
  <c r="P58" i="29"/>
  <c r="Q58" i="29"/>
  <c r="P65" i="29"/>
  <c r="P64" i="29" s="1"/>
  <c r="P43" i="29"/>
  <c r="Q65" i="29"/>
  <c r="Q64" i="29" s="1"/>
  <c r="Q43" i="29"/>
  <c r="P39" i="29"/>
  <c r="P52" i="29"/>
  <c r="Q39" i="29"/>
  <c r="B98" i="29"/>
  <c r="P87" i="29"/>
  <c r="Q87" i="29"/>
  <c r="L68" i="16"/>
  <c r="B84" i="29"/>
  <c r="P9" i="29" l="1"/>
  <c r="B9" i="29"/>
  <c r="B8" i="29" s="1"/>
  <c r="Q9" i="29"/>
  <c r="F2" i="29" l="1"/>
  <c r="BT2" i="36"/>
  <c r="E68" i="16"/>
  <c r="P8" i="29"/>
  <c r="Q8" i="29"/>
  <c r="Q100" i="29" s="1"/>
  <c r="P100" i="29" l="1"/>
  <c r="E69" i="16"/>
  <c r="P2" i="29"/>
  <c r="B100" i="29"/>
  <c r="I2" i="29" l="1"/>
  <c r="L2" i="29"/>
  <c r="O17" i="16"/>
  <c r="N17" i="16"/>
  <c r="M17" i="16"/>
  <c r="L17" i="16"/>
  <c r="K17" i="16"/>
  <c r="H35" i="16"/>
  <c r="I2" i="24" l="1"/>
  <c r="E32" i="16" l="1"/>
  <c r="D9" i="16" l="1"/>
  <c r="C16" i="24" l="1"/>
  <c r="C17" i="24"/>
  <c r="C18" i="24"/>
  <c r="C19" i="24"/>
  <c r="C15" i="24"/>
  <c r="J6" i="24"/>
  <c r="J7" i="24"/>
  <c r="J8" i="24"/>
  <c r="J9" i="24"/>
  <c r="I6" i="24"/>
  <c r="I7" i="24"/>
  <c r="I8" i="24"/>
  <c r="I9" i="24"/>
  <c r="H6" i="24"/>
  <c r="H7" i="24"/>
  <c r="H8" i="24"/>
  <c r="H9" i="24"/>
  <c r="G6" i="24"/>
  <c r="G7" i="24"/>
  <c r="G8" i="24"/>
  <c r="G9" i="24"/>
  <c r="F6" i="24"/>
  <c r="F7" i="24"/>
  <c r="F8" i="24"/>
  <c r="F9" i="24"/>
  <c r="E6" i="24"/>
  <c r="E7" i="24"/>
  <c r="E8" i="24"/>
  <c r="E9" i="24"/>
  <c r="D6" i="24"/>
  <c r="D7" i="24"/>
  <c r="D8" i="24"/>
  <c r="D9" i="24"/>
  <c r="C6" i="24"/>
  <c r="C7" i="24"/>
  <c r="C8" i="24"/>
  <c r="B6" i="24"/>
  <c r="B7" i="24"/>
  <c r="B8" i="24"/>
  <c r="B9" i="24"/>
  <c r="J5" i="24"/>
  <c r="I5" i="24"/>
  <c r="H5" i="24"/>
  <c r="G5" i="24"/>
  <c r="D5" i="24"/>
  <c r="E5" i="24"/>
  <c r="F5" i="24"/>
  <c r="C5" i="24"/>
  <c r="C9" i="24"/>
  <c r="B5" i="24"/>
  <c r="E62" i="16"/>
  <c r="E35" i="16"/>
  <c r="I32" i="16"/>
  <c r="K5" i="24" l="1"/>
  <c r="K12" i="24"/>
  <c r="K9" i="24"/>
  <c r="K8" i="24"/>
  <c r="K6" i="24"/>
  <c r="K10" i="24"/>
  <c r="K11" i="24"/>
  <c r="K13" i="24"/>
  <c r="K14" i="24"/>
  <c r="K7" i="24"/>
  <c r="K21" i="16" l="1"/>
  <c r="M21" i="16"/>
  <c r="I21" i="16"/>
  <c r="H21" i="16"/>
  <c r="G21" i="16"/>
  <c r="F21" i="16"/>
  <c r="A16" i="16"/>
  <c r="A14" i="16"/>
  <c r="A8" i="16"/>
  <c r="H36" i="16"/>
  <c r="B246" i="3"/>
  <c r="B250" i="3"/>
  <c r="B247" i="3"/>
  <c r="B248" i="3"/>
  <c r="B249" i="3"/>
  <c r="O21" i="16" l="1"/>
  <c r="G64" i="16"/>
  <c r="G63" i="16"/>
  <c r="I62" i="16"/>
  <c r="E59" i="16"/>
  <c r="H48" i="16"/>
  <c r="H47" i="16"/>
  <c r="H45" i="16"/>
  <c r="H44" i="16"/>
  <c r="H42" i="16"/>
  <c r="H41" i="16"/>
  <c r="H39" i="16"/>
  <c r="H38" i="16"/>
  <c r="J56" i="16"/>
  <c r="B71" i="16" l="1"/>
  <c r="E55" i="16"/>
  <c r="E28" i="8" l="1"/>
  <c r="F24" i="8" l="1"/>
  <c r="F26" i="8"/>
  <c r="F28" i="8" l="1"/>
  <c r="E26" i="32"/>
  <c r="E24" i="32"/>
  <c r="E25" i="32"/>
  <c r="E27" i="32"/>
  <c r="F24" i="32" l="1"/>
  <c r="E28" i="32"/>
  <c r="F26" i="32" s="1"/>
  <c r="F28"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hiromi.furuya</author>
    <author>髙橋 一樹(Takahashi Kazuki)</author>
  </authors>
  <commentList>
    <comment ref="C11" authorId="0" shapeId="0" xr:uid="{00000000-0006-0000-0400-000001000000}">
      <text>
        <r>
          <rPr>
            <sz val="14"/>
            <color indexed="12"/>
            <rFont val="ＭＳ Ｐゴシック"/>
            <family val="3"/>
            <charset val="128"/>
          </rPr>
          <t>Example： in home country --&gt; Local
              out of home country --&gt; Overseas</t>
        </r>
      </text>
    </comment>
    <comment ref="U72" authorId="1" shapeId="0" xr:uid="{5894A719-892F-40AC-8E9A-322F661C149D}">
      <text>
        <r>
          <rPr>
            <sz val="12"/>
            <color indexed="81"/>
            <rFont val="MS P ゴシック"/>
            <family val="3"/>
            <charset val="128"/>
          </rPr>
          <t>地域区分が2箇所にわたる場合は選択</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髙橋 一樹(Takahashi Kazuki)</author>
  </authors>
  <commentList>
    <comment ref="D8" authorId="0" shapeId="0" xr:uid="{0EB45DA7-38FB-4599-9E40-4F3B58CB19BB}">
      <text>
        <r>
          <rPr>
            <sz val="14"/>
            <color indexed="12"/>
            <rFont val="MS P ゴシック"/>
            <family val="3"/>
            <charset val="128"/>
          </rPr>
          <t>Please enter the value in the format “○○h” or “○○h△△m”.</t>
        </r>
      </text>
    </comment>
    <comment ref="F8" authorId="0" shapeId="0" xr:uid="{EEEA7C49-A7FD-4054-9DD7-24B3A0E811DA}">
      <text>
        <r>
          <rPr>
            <sz val="14"/>
            <color indexed="12"/>
            <rFont val="MS P ゴシック"/>
            <family val="3"/>
            <charset val="128"/>
          </rPr>
          <t>Please refer to rows 4 and 5 of this sheet and select the appropriate category.</t>
        </r>
      </text>
    </comment>
    <comment ref="F24" authorId="0" shapeId="0" xr:uid="{2B677C2B-9503-4087-996C-18DDF0057F47}">
      <text>
        <r>
          <rPr>
            <sz val="14"/>
            <color indexed="12"/>
            <rFont val="MS P ゴシック"/>
            <family val="3"/>
            <charset val="128"/>
          </rPr>
          <t>Please make sure it is 50% or higher.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池永 美紀（Ikenaga Miki)</author>
    <author>三浦 綾子(Miura Ayako)</author>
  </authors>
  <commentList>
    <comment ref="P16" authorId="0" shapeId="0" xr:uid="{736AB52A-80B5-4449-A350-A6A3CF7B50C6}">
      <text>
        <r>
          <rPr>
            <b/>
            <sz val="9"/>
            <color indexed="81"/>
            <rFont val="MS P ゴシック"/>
            <family val="3"/>
            <charset val="128"/>
          </rPr>
          <t>修士課程在籍者の参加があればM1,M2などの記載を加える</t>
        </r>
      </text>
    </comment>
    <comment ref="Q17" authorId="1" shapeId="0" xr:uid="{48447E89-A170-4E14-BF79-D83FAE94561C}">
      <text>
        <r>
          <rPr>
            <b/>
            <sz val="9"/>
            <color indexed="81"/>
            <rFont val="MS P ゴシック"/>
            <family val="3"/>
            <charset val="128"/>
          </rPr>
          <t>参加対象に既卒者が含まれる場合は既卒者と記入</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髙橋 一樹(Takahashi Kazuki)</author>
  </authors>
  <commentList>
    <comment ref="D8" authorId="0" shapeId="0" xr:uid="{DC3824AA-6397-4F25-AFD9-5CA079801397}">
      <text>
        <r>
          <rPr>
            <sz val="11"/>
            <color indexed="81"/>
            <rFont val="MS P ゴシック"/>
            <family val="3"/>
            <charset val="128"/>
          </rPr>
          <t>「○○時間」または「○○時間△△分」の形式で入力してください</t>
        </r>
        <r>
          <rPr>
            <sz val="9"/>
            <color indexed="81"/>
            <rFont val="MS P ゴシック"/>
            <family val="3"/>
            <charset val="128"/>
          </rPr>
          <t>。</t>
        </r>
      </text>
    </comment>
  </commentList>
</comments>
</file>

<file path=xl/sharedStrings.xml><?xml version="1.0" encoding="utf-8"?>
<sst xmlns="http://schemas.openxmlformats.org/spreadsheetml/2006/main" count="2763" uniqueCount="934">
  <si>
    <t>書式更新日</t>
    <rPh sb="0" eb="2">
      <t>ショシキ</t>
    </rPh>
    <rPh sb="2" eb="4">
      <t>コウシン</t>
    </rPh>
    <rPh sb="4" eb="5">
      <t>ビ</t>
    </rPh>
    <phoneticPr fontId="4"/>
  </si>
  <si>
    <t>Q1</t>
    <phoneticPr fontId="4"/>
  </si>
  <si>
    <t>AOTS海外事業説明会</t>
  </si>
  <si>
    <t>）</t>
    <phoneticPr fontId="4"/>
  </si>
  <si>
    <t>その他</t>
    <rPh sb="2" eb="3">
      <t>タ</t>
    </rPh>
    <phoneticPr fontId="4"/>
  </si>
  <si>
    <t>Q2</t>
    <phoneticPr fontId="4"/>
  </si>
  <si>
    <t>Q3</t>
    <phoneticPr fontId="4"/>
  </si>
  <si>
    <t>講座受講生数・インターンシップ参加人数を減らす</t>
    <rPh sb="0" eb="2">
      <t>コウザ</t>
    </rPh>
    <rPh sb="2" eb="6">
      <t>ジュコウセイスウ</t>
    </rPh>
    <rPh sb="15" eb="19">
      <t>サンカニンズウ</t>
    </rPh>
    <rPh sb="20" eb="21">
      <t>ヘ</t>
    </rPh>
    <phoneticPr fontId="4"/>
  </si>
  <si>
    <t>講師は派遣せずオンラインで実施する</t>
    <rPh sb="0" eb="2">
      <t>コウシ</t>
    </rPh>
    <rPh sb="3" eb="5">
      <t>ハケン</t>
    </rPh>
    <rPh sb="13" eb="15">
      <t>ジッシ</t>
    </rPh>
    <phoneticPr fontId="4"/>
  </si>
  <si>
    <t>本制度を利用できなければ寄附講座（インターンシップ含む）は行わない</t>
    <rPh sb="0" eb="3">
      <t>ホンセイド</t>
    </rPh>
    <rPh sb="4" eb="6">
      <t>リヨウ</t>
    </rPh>
    <rPh sb="12" eb="16">
      <t>キフコウザ</t>
    </rPh>
    <rPh sb="25" eb="26">
      <t>フク</t>
    </rPh>
    <rPh sb="29" eb="30">
      <t>オコナ</t>
    </rPh>
    <phoneticPr fontId="4"/>
  </si>
  <si>
    <t>その他（具体的にご記入ください）</t>
    <rPh sb="2" eb="3">
      <t>タ</t>
    </rPh>
    <rPh sb="4" eb="7">
      <t>グタイテキ</t>
    </rPh>
    <rPh sb="9" eb="11">
      <t>キニュウ</t>
    </rPh>
    <phoneticPr fontId="4"/>
  </si>
  <si>
    <t>Q4</t>
    <phoneticPr fontId="4"/>
  </si>
  <si>
    <t>大きな影響が生じる（目標達成度50%未満）</t>
    <rPh sb="0" eb="1">
      <t>オオ</t>
    </rPh>
    <rPh sb="3" eb="5">
      <t>エイキョウ</t>
    </rPh>
    <rPh sb="6" eb="7">
      <t>ショウ</t>
    </rPh>
    <rPh sb="10" eb="12">
      <t>モクヒョウ</t>
    </rPh>
    <rPh sb="12" eb="14">
      <t>タッセイ</t>
    </rPh>
    <rPh sb="14" eb="15">
      <t>ド</t>
    </rPh>
    <rPh sb="18" eb="20">
      <t>ミマン</t>
    </rPh>
    <phoneticPr fontId="4"/>
  </si>
  <si>
    <t>ある程度影響が生じる（目標達成度50%～80%未満）</t>
    <rPh sb="2" eb="4">
      <t>テイド</t>
    </rPh>
    <rPh sb="4" eb="6">
      <t>エイキョウ</t>
    </rPh>
    <rPh sb="7" eb="8">
      <t>ショウ</t>
    </rPh>
    <rPh sb="11" eb="16">
      <t>モクヒョウタッセイド</t>
    </rPh>
    <rPh sb="23" eb="25">
      <t>ミマン</t>
    </rPh>
    <phoneticPr fontId="4"/>
  </si>
  <si>
    <t>影響は少ない（目標達成度80%以上）</t>
    <rPh sb="0" eb="2">
      <t>エイキョウ</t>
    </rPh>
    <rPh sb="3" eb="4">
      <t>スク</t>
    </rPh>
    <rPh sb="7" eb="9">
      <t>モクヒョウ</t>
    </rPh>
    <rPh sb="9" eb="12">
      <t>タッセイド</t>
    </rPh>
    <rPh sb="15" eb="17">
      <t>イジョウ</t>
    </rPh>
    <phoneticPr fontId="4"/>
  </si>
  <si>
    <t>影響は生じない（目標達成度100%）</t>
    <phoneticPr fontId="4"/>
  </si>
  <si>
    <t>Q4-1</t>
    <phoneticPr fontId="4"/>
  </si>
  <si>
    <t>具体的にどのような影響が想定されるかご記入ください。</t>
    <rPh sb="0" eb="2">
      <t>グタイ</t>
    </rPh>
    <rPh sb="2" eb="3">
      <t>テキ</t>
    </rPh>
    <phoneticPr fontId="4"/>
  </si>
  <si>
    <t>申請日</t>
    <rPh sb="0" eb="2">
      <t>シンセイ</t>
    </rPh>
    <rPh sb="2" eb="3">
      <t>ビ</t>
    </rPh>
    <phoneticPr fontId="4"/>
  </si>
  <si>
    <t>申請法人名</t>
    <rPh sb="0" eb="2">
      <t>シンセイ</t>
    </rPh>
    <rPh sb="2" eb="4">
      <t>ホウジン</t>
    </rPh>
    <rPh sb="4" eb="5">
      <t>メイ</t>
    </rPh>
    <phoneticPr fontId="4"/>
  </si>
  <si>
    <t>本社所在地住所</t>
    <rPh sb="0" eb="2">
      <t>ホンシャ</t>
    </rPh>
    <rPh sb="2" eb="5">
      <t>ショザイチ</t>
    </rPh>
    <rPh sb="5" eb="7">
      <t>ジュウショ</t>
    </rPh>
    <phoneticPr fontId="4"/>
  </si>
  <si>
    <t>代表者役職名</t>
  </si>
  <si>
    <t>代表者氏名</t>
  </si>
  <si>
    <t>設立年</t>
    <phoneticPr fontId="4"/>
  </si>
  <si>
    <t>資本金</t>
    <phoneticPr fontId="4"/>
  </si>
  <si>
    <t>正規従業員数</t>
  </si>
  <si>
    <t>非該当</t>
    <rPh sb="0" eb="3">
      <t>ヒガイトウ</t>
    </rPh>
    <phoneticPr fontId="4"/>
  </si>
  <si>
    <t>業種</t>
    <phoneticPr fontId="4"/>
  </si>
  <si>
    <t>主要製品</t>
  </si>
  <si>
    <t>事業内容</t>
  </si>
  <si>
    <t>講座名：</t>
    <rPh sb="0" eb="1">
      <t>コウ</t>
    </rPh>
    <rPh sb="1" eb="2">
      <t>ザ</t>
    </rPh>
    <rPh sb="2" eb="3">
      <t>メイ</t>
    </rPh>
    <phoneticPr fontId="4"/>
  </si>
  <si>
    <t>実施国：</t>
    <rPh sb="0" eb="2">
      <t>ジッシ</t>
    </rPh>
    <rPh sb="2" eb="3">
      <t>コク</t>
    </rPh>
    <phoneticPr fontId="4"/>
  </si>
  <si>
    <t>都市：</t>
    <rPh sb="0" eb="2">
      <t>トシ</t>
    </rPh>
    <phoneticPr fontId="4"/>
  </si>
  <si>
    <t>1.</t>
    <phoneticPr fontId="4"/>
  </si>
  <si>
    <t>2.</t>
    <phoneticPr fontId="4"/>
  </si>
  <si>
    <t>3.</t>
    <phoneticPr fontId="4"/>
  </si>
  <si>
    <t>URL</t>
    <phoneticPr fontId="4"/>
  </si>
  <si>
    <t>1年</t>
    <rPh sb="1" eb="2">
      <t>ネン</t>
    </rPh>
    <phoneticPr fontId="4"/>
  </si>
  <si>
    <t>2年</t>
    <rPh sb="1" eb="2">
      <t>ネン</t>
    </rPh>
    <phoneticPr fontId="4"/>
  </si>
  <si>
    <t>3年</t>
    <rPh sb="1" eb="2">
      <t>ネン</t>
    </rPh>
    <phoneticPr fontId="4"/>
  </si>
  <si>
    <t>4年</t>
    <rPh sb="1" eb="2">
      <t>ネン</t>
    </rPh>
    <phoneticPr fontId="4"/>
  </si>
  <si>
    <t>5年</t>
    <rPh sb="1" eb="2">
      <t>ネン</t>
    </rPh>
    <phoneticPr fontId="4"/>
  </si>
  <si>
    <t>M1</t>
    <phoneticPr fontId="4"/>
  </si>
  <si>
    <t>M2</t>
    <phoneticPr fontId="4"/>
  </si>
  <si>
    <t>D1</t>
    <phoneticPr fontId="4"/>
  </si>
  <si>
    <t>D2</t>
    <phoneticPr fontId="4"/>
  </si>
  <si>
    <t>D3</t>
    <phoneticPr fontId="4"/>
  </si>
  <si>
    <t>４.</t>
    <phoneticPr fontId="4"/>
  </si>
  <si>
    <t>5.</t>
    <phoneticPr fontId="4"/>
  </si>
  <si>
    <t>6.</t>
    <phoneticPr fontId="4"/>
  </si>
  <si>
    <t>～</t>
    <phoneticPr fontId="4"/>
  </si>
  <si>
    <t>（1）</t>
  </si>
  <si>
    <t>（2）</t>
  </si>
  <si>
    <t>（3）</t>
  </si>
  <si>
    <t>（4）</t>
  </si>
  <si>
    <t>７.</t>
    <phoneticPr fontId="4"/>
  </si>
  <si>
    <t>8.</t>
    <phoneticPr fontId="4"/>
  </si>
  <si>
    <t>名</t>
    <rPh sb="0" eb="1">
      <t>メイ</t>
    </rPh>
    <phoneticPr fontId="4"/>
  </si>
  <si>
    <t>９.</t>
    <phoneticPr fontId="4"/>
  </si>
  <si>
    <t>10.</t>
    <phoneticPr fontId="4"/>
  </si>
  <si>
    <t>11.</t>
    <phoneticPr fontId="4"/>
  </si>
  <si>
    <t>12.</t>
    <phoneticPr fontId="4"/>
  </si>
  <si>
    <t>（取得予定日</t>
    <rPh sb="1" eb="3">
      <t>シュトク</t>
    </rPh>
    <rPh sb="3" eb="6">
      <t>ヨテイビ</t>
    </rPh>
    <phoneticPr fontId="4"/>
  </si>
  <si>
    <t>）</t>
  </si>
  <si>
    <t>13.</t>
    <phoneticPr fontId="4"/>
  </si>
  <si>
    <t>14.</t>
    <phoneticPr fontId="4"/>
  </si>
  <si>
    <t>15.</t>
    <phoneticPr fontId="4"/>
  </si>
  <si>
    <t>16.</t>
    <phoneticPr fontId="4"/>
  </si>
  <si>
    <t>17.</t>
    <phoneticPr fontId="4"/>
  </si>
  <si>
    <t>18.</t>
    <phoneticPr fontId="4"/>
  </si>
  <si>
    <t>有り</t>
    <rPh sb="0" eb="1">
      <t>ア</t>
    </rPh>
    <phoneticPr fontId="4"/>
  </si>
  <si>
    <t>無し</t>
    <rPh sb="0" eb="1">
      <t>ナ</t>
    </rPh>
    <phoneticPr fontId="4"/>
  </si>
  <si>
    <t>19.</t>
    <phoneticPr fontId="4"/>
  </si>
  <si>
    <t>氏名</t>
    <rPh sb="0" eb="2">
      <t>シメイ</t>
    </rPh>
    <phoneticPr fontId="4"/>
  </si>
  <si>
    <t>20.</t>
    <phoneticPr fontId="4"/>
  </si>
  <si>
    <t>1）</t>
    <phoneticPr fontId="4"/>
  </si>
  <si>
    <t>2）</t>
    <phoneticPr fontId="4"/>
  </si>
  <si>
    <t>3）</t>
  </si>
  <si>
    <t>4）</t>
  </si>
  <si>
    <t>5）</t>
    <phoneticPr fontId="4"/>
  </si>
  <si>
    <t>6）</t>
  </si>
  <si>
    <t>7）</t>
  </si>
  <si>
    <t>8）</t>
  </si>
  <si>
    <t>9）</t>
  </si>
  <si>
    <t>10）</t>
  </si>
  <si>
    <t>21.</t>
    <phoneticPr fontId="4"/>
  </si>
  <si>
    <t>メーカー名</t>
    <rPh sb="4" eb="5">
      <t>メイ</t>
    </rPh>
    <phoneticPr fontId="4"/>
  </si>
  <si>
    <t>規格・仕様</t>
    <phoneticPr fontId="4"/>
  </si>
  <si>
    <t>単価（円）</t>
    <rPh sb="3" eb="4">
      <t>エン</t>
    </rPh>
    <phoneticPr fontId="4"/>
  </si>
  <si>
    <t>数量</t>
    <rPh sb="0" eb="2">
      <t>スウリョウ</t>
    </rPh>
    <phoneticPr fontId="4"/>
  </si>
  <si>
    <t>調達方法</t>
    <rPh sb="0" eb="4">
      <t>チョウタツホウホウ</t>
    </rPh>
    <phoneticPr fontId="4"/>
  </si>
  <si>
    <t>利用期間</t>
    <phoneticPr fontId="4"/>
  </si>
  <si>
    <t>安全保障 
輸出許可該非</t>
    <rPh sb="0" eb="2">
      <t>アンゼン</t>
    </rPh>
    <rPh sb="2" eb="4">
      <t>ホショウ</t>
    </rPh>
    <rPh sb="8" eb="10">
      <t>キョカ</t>
    </rPh>
    <rPh sb="10" eb="12">
      <t>ガイヒ</t>
    </rPh>
    <phoneticPr fontId="4"/>
  </si>
  <si>
    <t>4）</t>
    <phoneticPr fontId="4"/>
  </si>
  <si>
    <t>理由・用途</t>
    <phoneticPr fontId="4"/>
  </si>
  <si>
    <t>22.</t>
    <phoneticPr fontId="4"/>
  </si>
  <si>
    <t>23.</t>
    <phoneticPr fontId="4"/>
  </si>
  <si>
    <t>24.</t>
    <phoneticPr fontId="4"/>
  </si>
  <si>
    <t>25.</t>
    <phoneticPr fontId="4"/>
  </si>
  <si>
    <t>26.</t>
    <phoneticPr fontId="4"/>
  </si>
  <si>
    <t>27.</t>
    <phoneticPr fontId="4"/>
  </si>
  <si>
    <t>28.</t>
    <phoneticPr fontId="4"/>
  </si>
  <si>
    <t>現地：</t>
    <rPh sb="0" eb="2">
      <t>ゲンチ</t>
    </rPh>
    <phoneticPr fontId="4"/>
  </si>
  <si>
    <t>日本又はその他の国：</t>
    <rPh sb="0" eb="2">
      <t>ニホン</t>
    </rPh>
    <rPh sb="2" eb="3">
      <t>マタ</t>
    </rPh>
    <rPh sb="6" eb="7">
      <t>タ</t>
    </rPh>
    <rPh sb="8" eb="9">
      <t>クニ</t>
    </rPh>
    <phoneticPr fontId="4"/>
  </si>
  <si>
    <t>（実施国：</t>
    <rPh sb="1" eb="3">
      <t>ジッシ</t>
    </rPh>
    <rPh sb="3" eb="4">
      <t>コク</t>
    </rPh>
    <phoneticPr fontId="4"/>
  </si>
  <si>
    <t>29.</t>
    <phoneticPr fontId="4"/>
  </si>
  <si>
    <t>30.</t>
    <phoneticPr fontId="4"/>
  </si>
  <si>
    <t>31.</t>
    <phoneticPr fontId="4"/>
  </si>
  <si>
    <t>32.</t>
    <phoneticPr fontId="4"/>
  </si>
  <si>
    <t>33.</t>
    <phoneticPr fontId="4"/>
  </si>
  <si>
    <t>34.</t>
    <phoneticPr fontId="4"/>
  </si>
  <si>
    <t>11）</t>
    <phoneticPr fontId="4"/>
  </si>
  <si>
    <t>12）</t>
  </si>
  <si>
    <t>13）</t>
  </si>
  <si>
    <t>14）</t>
  </si>
  <si>
    <t>15）</t>
  </si>
  <si>
    <t>16）</t>
  </si>
  <si>
    <t>17）</t>
  </si>
  <si>
    <t>18）</t>
  </si>
  <si>
    <t>19）</t>
  </si>
  <si>
    <t>20）</t>
  </si>
  <si>
    <t>《AOTS提出用》</t>
    <phoneticPr fontId="16"/>
  </si>
  <si>
    <t>脚注付</t>
    <rPh sb="0" eb="1">
      <t>キャク</t>
    </rPh>
    <rPh sb="1" eb="2">
      <t>チュウ</t>
    </rPh>
    <rPh sb="2" eb="3">
      <t>ツ</t>
    </rPh>
    <phoneticPr fontId="16"/>
  </si>
  <si>
    <t>個人情報</t>
    <rPh sb="0" eb="2">
      <t>コジン</t>
    </rPh>
    <rPh sb="2" eb="4">
      <t>ジョウホウ</t>
    </rPh>
    <phoneticPr fontId="16"/>
  </si>
  <si>
    <t>保護方針</t>
    <rPh sb="0" eb="2">
      <t>ホゴ</t>
    </rPh>
    <rPh sb="2" eb="4">
      <t>ホウシン</t>
    </rPh>
    <phoneticPr fontId="16"/>
  </si>
  <si>
    <t>性別</t>
    <rPh sb="0" eb="2">
      <t>セイベツ</t>
    </rPh>
    <phoneticPr fontId="16"/>
  </si>
  <si>
    <t>国籍</t>
    <rPh sb="0" eb="2">
      <t>コクセキ</t>
    </rPh>
    <phoneticPr fontId="16"/>
  </si>
  <si>
    <t>日本</t>
    <rPh sb="0" eb="2">
      <t>ニホン</t>
    </rPh>
    <phoneticPr fontId="16"/>
  </si>
  <si>
    <t>最終学歴</t>
    <rPh sb="0" eb="2">
      <t>サイシュウ</t>
    </rPh>
    <rPh sb="2" eb="4">
      <t>ガクレキ</t>
    </rPh>
    <phoneticPr fontId="16"/>
  </si>
  <si>
    <t>（</t>
    <phoneticPr fontId="16"/>
  </si>
  <si>
    <t>⇔</t>
  </si>
  <si>
    <t>その他</t>
    <rPh sb="2" eb="3">
      <t>タ</t>
    </rPh>
    <phoneticPr fontId="16"/>
  </si>
  <si>
    <t>講義
通訳</t>
    <rPh sb="0" eb="2">
      <t>コウギ</t>
    </rPh>
    <rPh sb="3" eb="5">
      <t>ツウヤク</t>
    </rPh>
    <phoneticPr fontId="16"/>
  </si>
  <si>
    <t>講義使用言語
講義通訳</t>
    <rPh sb="0" eb="2">
      <t>コウギ</t>
    </rPh>
    <rPh sb="2" eb="4">
      <t>シヨウ</t>
    </rPh>
    <rPh sb="4" eb="6">
      <t>ゲンゴ</t>
    </rPh>
    <rPh sb="7" eb="9">
      <t>コウギ</t>
    </rPh>
    <rPh sb="9" eb="11">
      <t>ツウヤク</t>
    </rPh>
    <phoneticPr fontId="16"/>
  </si>
  <si>
    <t>要</t>
    <rPh sb="0" eb="1">
      <t>ヨウ</t>
    </rPh>
    <phoneticPr fontId="16"/>
  </si>
  <si>
    <t>別紙1の別添I</t>
    <rPh sb="0" eb="2">
      <t>ベッシ</t>
    </rPh>
    <rPh sb="4" eb="6">
      <t>ベッテン</t>
    </rPh>
    <phoneticPr fontId="4"/>
  </si>
  <si>
    <t>別添Ⅱ</t>
    <rPh sb="0" eb="2">
      <t>ベッテン</t>
    </rPh>
    <phoneticPr fontId="4"/>
  </si>
  <si>
    <t>※</t>
    <phoneticPr fontId="16"/>
  </si>
  <si>
    <t>Lecturer's CV</t>
    <phoneticPr fontId="16"/>
  </si>
  <si>
    <t>Date:</t>
    <phoneticPr fontId="4"/>
  </si>
  <si>
    <t>Full Name</t>
    <phoneticPr fontId="4"/>
  </si>
  <si>
    <t>Please select</t>
  </si>
  <si>
    <t>Please select</t>
    <phoneticPr fontId="4"/>
  </si>
  <si>
    <t>Date of Birth</t>
    <phoneticPr fontId="16"/>
  </si>
  <si>
    <t>(yyyy/mm/dd)</t>
    <phoneticPr fontId="4"/>
  </si>
  <si>
    <t>Age</t>
    <phoneticPr fontId="16"/>
  </si>
  <si>
    <t>Nationality</t>
    <phoneticPr fontId="16"/>
  </si>
  <si>
    <t>Male</t>
    <phoneticPr fontId="16"/>
  </si>
  <si>
    <t>Current Position</t>
    <phoneticPr fontId="16"/>
  </si>
  <si>
    <t>Female</t>
    <phoneticPr fontId="16"/>
  </si>
  <si>
    <t>Address</t>
    <phoneticPr fontId="16"/>
  </si>
  <si>
    <t>Final Education</t>
    <phoneticPr fontId="16"/>
  </si>
  <si>
    <t>Graduate</t>
    <phoneticPr fontId="4"/>
  </si>
  <si>
    <t>(month)</t>
    <phoneticPr fontId="16"/>
  </si>
  <si>
    <t>(year)</t>
    <phoneticPr fontId="16"/>
  </si>
  <si>
    <t>Major / Department</t>
  </si>
  <si>
    <t>Local</t>
    <phoneticPr fontId="16"/>
  </si>
  <si>
    <t>Graduate School (Doctor)</t>
    <phoneticPr fontId="16"/>
  </si>
  <si>
    <t>Language to be used in your lecture</t>
    <phoneticPr fontId="16"/>
  </si>
  <si>
    <t>Interpreter</t>
  </si>
  <si>
    <t>）</t>
    <phoneticPr fontId="16"/>
  </si>
  <si>
    <t>Overseas</t>
    <phoneticPr fontId="16"/>
  </si>
  <si>
    <t>Graduate School (Master)</t>
    <phoneticPr fontId="16"/>
  </si>
  <si>
    <t>University</t>
    <phoneticPr fontId="16"/>
  </si>
  <si>
    <t>WORK EXPERIENCE:</t>
    <phoneticPr fontId="16"/>
  </si>
  <si>
    <t>Collage</t>
    <phoneticPr fontId="16"/>
  </si>
  <si>
    <t>starting from 
(Month/Year)</t>
    <phoneticPr fontId="4"/>
  </si>
  <si>
    <t>details of your work 
(outline of your job, position, organization)</t>
    <phoneticPr fontId="4"/>
  </si>
  <si>
    <t>Technical school</t>
    <phoneticPr fontId="4"/>
  </si>
  <si>
    <t>High School</t>
    <phoneticPr fontId="16"/>
  </si>
  <si>
    <t>required</t>
    <phoneticPr fontId="16"/>
  </si>
  <si>
    <t>Japanese</t>
    <phoneticPr fontId="16"/>
  </si>
  <si>
    <t>no need</t>
    <phoneticPr fontId="4"/>
  </si>
  <si>
    <t>English</t>
    <phoneticPr fontId="4"/>
  </si>
  <si>
    <t>French</t>
    <phoneticPr fontId="16"/>
  </si>
  <si>
    <t>Thai</t>
    <phoneticPr fontId="16"/>
  </si>
  <si>
    <t>TEACHING EXPERIENCE:</t>
    <phoneticPr fontId="16"/>
  </si>
  <si>
    <t>Indonesian</t>
    <phoneticPr fontId="16"/>
  </si>
  <si>
    <t>1) in home country</t>
    <phoneticPr fontId="16"/>
  </si>
  <si>
    <t>Vietnamese</t>
    <phoneticPr fontId="16"/>
  </si>
  <si>
    <t>content 
(title of lecture, occasion, organizer/institution, country)</t>
    <phoneticPr fontId="4"/>
  </si>
  <si>
    <t>Khmer</t>
    <phoneticPr fontId="16"/>
  </si>
  <si>
    <t>Mongolian</t>
    <phoneticPr fontId="16"/>
  </si>
  <si>
    <t>2) out of your country</t>
    <phoneticPr fontId="16"/>
  </si>
  <si>
    <t>REMARKS:</t>
    <phoneticPr fontId="16"/>
  </si>
  <si>
    <t>AOTS Personal Information Handling Policy：　Announced to public at https://www.aots.jp/en/privacy-policy/</t>
    <phoneticPr fontId="16"/>
  </si>
  <si>
    <t>This Lecture's CV will be used in the regulated procedures for AOTS Industry-Academia collaborative programs.</t>
    <phoneticPr fontId="16"/>
  </si>
  <si>
    <t>Personal information described in this CV shall be properly managed and protected based on AOTS Privacy Policy.</t>
  </si>
  <si>
    <t>-</t>
    <phoneticPr fontId="4"/>
  </si>
  <si>
    <t>=</t>
    <phoneticPr fontId="4"/>
  </si>
  <si>
    <t>　　　　　　　</t>
    <phoneticPr fontId="9"/>
  </si>
  <si>
    <t>×</t>
    <phoneticPr fontId="4"/>
  </si>
  <si>
    <t>×</t>
  </si>
  <si>
    <t xml:space="preserve">寄附講座　日程案   </t>
    <rPh sb="0" eb="2">
      <t>キフ</t>
    </rPh>
    <rPh sb="2" eb="4">
      <t>コウザ</t>
    </rPh>
    <rPh sb="5" eb="7">
      <t>ニッテイ</t>
    </rPh>
    <rPh sb="7" eb="8">
      <t>アン</t>
    </rPh>
    <phoneticPr fontId="20"/>
  </si>
  <si>
    <t>講座日程案</t>
    <rPh sb="0" eb="2">
      <t>コウザ</t>
    </rPh>
    <rPh sb="2" eb="4">
      <t>ニッテイ</t>
    </rPh>
    <rPh sb="4" eb="5">
      <t>アン</t>
    </rPh>
    <phoneticPr fontId="20"/>
  </si>
  <si>
    <t>時期</t>
    <rPh sb="0" eb="2">
      <t>ジキ</t>
    </rPh>
    <phoneticPr fontId="16"/>
  </si>
  <si>
    <t>頻度</t>
    <rPh sb="0" eb="2">
      <t>ヒンド</t>
    </rPh>
    <phoneticPr fontId="4"/>
  </si>
  <si>
    <t>内容</t>
    <rPh sb="0" eb="2">
      <t>ナイヨウ</t>
    </rPh>
    <phoneticPr fontId="4"/>
  </si>
  <si>
    <t>時間</t>
  </si>
  <si>
    <t>講師名</t>
    <phoneticPr fontId="4"/>
  </si>
  <si>
    <t>講座区分</t>
    <rPh sb="0" eb="2">
      <t>コウザ</t>
    </rPh>
    <rPh sb="2" eb="4">
      <t>クブン</t>
    </rPh>
    <phoneticPr fontId="4"/>
  </si>
  <si>
    <t>対面/ｵﾝﾗｲﾝの区分</t>
    <rPh sb="0" eb="2">
      <t>タイメン</t>
    </rPh>
    <rPh sb="9" eb="11">
      <t>クブン</t>
    </rPh>
    <phoneticPr fontId="4"/>
  </si>
  <si>
    <t>講座区分別時間数</t>
    <rPh sb="0" eb="2">
      <t>コウザ</t>
    </rPh>
    <rPh sb="2" eb="4">
      <t>クブン</t>
    </rPh>
    <rPh sb="4" eb="5">
      <t>ベツ</t>
    </rPh>
    <rPh sb="5" eb="8">
      <t>ジカンスウ</t>
    </rPh>
    <phoneticPr fontId="4"/>
  </si>
  <si>
    <t>区分</t>
    <rPh sb="0" eb="2">
      <t>クブン</t>
    </rPh>
    <phoneticPr fontId="4"/>
  </si>
  <si>
    <t>時間</t>
    <rPh sb="0" eb="2">
      <t>ジカン</t>
    </rPh>
    <phoneticPr fontId="4"/>
  </si>
  <si>
    <t>構成率</t>
    <rPh sb="0" eb="2">
      <t>コウセイ</t>
    </rPh>
    <rPh sb="2" eb="3">
      <t>リツ</t>
    </rPh>
    <phoneticPr fontId="4"/>
  </si>
  <si>
    <t>合計</t>
    <rPh sb="0" eb="1">
      <t>ゴウケイ</t>
    </rPh>
    <phoneticPr fontId="4"/>
  </si>
  <si>
    <t>インターンシップ日程案</t>
    <rPh sb="8" eb="10">
      <t>ニッテイ</t>
    </rPh>
    <rPh sb="10" eb="11">
      <t>アン</t>
    </rPh>
    <phoneticPr fontId="20"/>
  </si>
  <si>
    <t>期間</t>
    <rPh sb="0" eb="2">
      <t>キカン</t>
    </rPh>
    <phoneticPr fontId="4"/>
  </si>
  <si>
    <t>場所</t>
    <rPh sb="0" eb="2">
      <t>バショ</t>
    </rPh>
    <phoneticPr fontId="4"/>
  </si>
  <si>
    <t>（Annex 4）</t>
  </si>
  <si>
    <t>Handling of Personal Information</t>
  </si>
  <si>
    <t>April, 2025</t>
    <phoneticPr fontId="4"/>
  </si>
  <si>
    <t>Personal information obtained when an application is made for an AOTS Industry-Academia Collaborative programs will be handled as follows.</t>
  </si>
  <si>
    <t>1. Personal information administrator and contact information</t>
  </si>
  <si>
    <t xml:space="preserve">General Manager, General Affairs &amp; Planning Department, General Affairs Group   </t>
  </si>
  <si>
    <t>TEL: +81-3-3888-8211  E-mail:</t>
  </si>
  <si>
    <t>2.Purpose of Use</t>
  </si>
  <si>
    <t>Provided personal information will be used for implementation and management of Industry-Acadmia Collaborative Program, sending information about AOTS business, sending publications such as official AOTS publications, survey requests, user company management, sales activities, etc. It will not be used for other purposes or used in a manner exceeding the scope required by laws, regulations, etc.</t>
    <phoneticPr fontId="4"/>
  </si>
  <si>
    <t xml:space="preserve">    (1) For reception of applications, screening, and operations and program management in Industry-Acadmia Collaborative Program
         related business and so on</t>
    <phoneticPr fontId="4"/>
  </si>
  <si>
    <t>　　(2) To send information about AOTS business, materials, and applications forms</t>
  </si>
  <si>
    <t>　　(3) To respond to consultations and inquiries about use of the program and related communications</t>
    <phoneticPr fontId="4"/>
  </si>
  <si>
    <t>　　(4) To send information and questionnaires about training courses and events</t>
    <phoneticPr fontId="4"/>
  </si>
  <si>
    <t>　　(5) To create statistics</t>
  </si>
  <si>
    <t>3.Provision to a third parties</t>
  </si>
  <si>
    <t>The personal information provided to AOTS will not be provided to any third parties without your consent in advance, except in the following cases.</t>
    <phoneticPr fontId="4"/>
  </si>
  <si>
    <t>(1) Provision is required by laws or regulations.</t>
    <phoneticPr fontId="4"/>
  </si>
  <si>
    <t>(2) It is necessary to protect life, safety, or property and obtaining consent from information provider him/herself is not feasible.</t>
    <phoneticPr fontId="4"/>
  </si>
  <si>
    <t>(3) There is a special need in order to improve public health or promote healthy child development, and obtaining consent from information provider him/herself is not feasible.</t>
    <phoneticPr fontId="4"/>
  </si>
  <si>
    <t>(4) There is a need to cooperate with a national government organization, local government, or person or entity entrusted thereby with performing the functions prescribed by laws and regulations, and obtaining the consent of information provider him/herself is likely to interfere with the performance of those functions.</t>
    <phoneticPr fontId="4"/>
  </si>
  <si>
    <t>4. Outsourcing</t>
  </si>
  <si>
    <t>AOTS outsources part or all of operations involving the handling of personal information that we receive to third parties. Contractors are selected according to certain standards, and, after signing a contract concerning protection of personal information including confidentiality, we exercise the necessary and appropriate supervision of the contractor, for example by regularly checking that your personal information is being managed securely and so on.</t>
    <phoneticPr fontId="4"/>
  </si>
  <si>
    <t>Anticipated contractors:
-Screening Committee members: Members of a committee of external experts to screening applications</t>
    <phoneticPr fontId="4"/>
  </si>
  <si>
    <t>5.Entered items</t>
  </si>
  <si>
    <t>The provision of personal information is at your discretion. However, if you do not consent to it, there may be cases where it will not be possible to use the program.</t>
  </si>
  <si>
    <t>6.Disclosure, Amendment, Cessation of Use and Deletion of Personal Information</t>
  </si>
  <si>
    <t>We will respond to requests for the disclosure, amendment, cessation of use and deletion of personal information provided to us. When doing this, please submit your request to the following office.</t>
  </si>
  <si>
    <t>Consultation Office for Personal Information        TEL:03-3888-8211　E-Mail:kojinjoho-cj@aots.jp</t>
  </si>
  <si>
    <t xml:space="preserve">Do you consent to the above "Handling of Personal Information"? </t>
  </si>
  <si>
    <t>Please select "〇" the relevant box and fill in your name and company name.</t>
    <phoneticPr fontId="4"/>
  </si>
  <si>
    <t>I agree</t>
  </si>
  <si>
    <t>I do not agree</t>
    <phoneticPr fontId="4"/>
  </si>
  <si>
    <t>Company name:</t>
    <phoneticPr fontId="4"/>
  </si>
  <si>
    <t>Name:</t>
    <phoneticPr fontId="4"/>
  </si>
  <si>
    <t>For details of the Personal Information Protection Policy of AOTS, please visit our website at http://www.aots.jp/en/policy/privacy.html</t>
  </si>
  <si>
    <t>＊審査終了後、廃棄いただきますようお願いいたします＊</t>
    <phoneticPr fontId="4"/>
  </si>
  <si>
    <r>
      <t>【機２】
(資料</t>
    </r>
    <r>
      <rPr>
        <sz val="11"/>
        <color rgb="FFFF0000"/>
        <rFont val="ＭＳ Ｐ明朝"/>
        <family val="1"/>
        <charset val="128"/>
      </rPr>
      <t>X</t>
    </r>
    <r>
      <rPr>
        <sz val="11"/>
        <rFont val="ＭＳ Ｐ明朝"/>
        <family val="1"/>
        <charset val="128"/>
      </rPr>
      <t>)</t>
    </r>
    <rPh sb="1" eb="2">
      <t>キ</t>
    </rPh>
    <rPh sb="6" eb="8">
      <t>シリョウ</t>
    </rPh>
    <phoneticPr fontId="4"/>
  </si>
  <si>
    <t>第</t>
    <rPh sb="0" eb="1">
      <t>ダイ</t>
    </rPh>
    <phoneticPr fontId="4"/>
  </si>
  <si>
    <t>ｘｘ</t>
    <phoneticPr fontId="4"/>
  </si>
  <si>
    <t>回　審査委員会</t>
    <rPh sb="0" eb="1">
      <t>カイ</t>
    </rPh>
    <rPh sb="2" eb="4">
      <t>シンサ</t>
    </rPh>
    <rPh sb="4" eb="7">
      <t>イインカイ</t>
    </rPh>
    <rPh sb="6" eb="7">
      <t>カイ</t>
    </rPh>
    <phoneticPr fontId="4"/>
  </si>
  <si>
    <t>案件番号</t>
    <rPh sb="0" eb="2">
      <t>アンケン</t>
    </rPh>
    <rPh sb="2" eb="4">
      <t>バンゴウ</t>
    </rPh>
    <phoneticPr fontId="4"/>
  </si>
  <si>
    <t>１．寄附講座全体概要</t>
    <rPh sb="2" eb="4">
      <t>キフ</t>
    </rPh>
    <rPh sb="4" eb="6">
      <t>コウザ</t>
    </rPh>
    <rPh sb="6" eb="8">
      <t>ゼンタイ</t>
    </rPh>
    <rPh sb="8" eb="10">
      <t>ガイヨウ</t>
    </rPh>
    <phoneticPr fontId="4"/>
  </si>
  <si>
    <t>所在国/都市</t>
    <rPh sb="0" eb="2">
      <t>ショザイ</t>
    </rPh>
    <rPh sb="2" eb="3">
      <t>コク</t>
    </rPh>
    <rPh sb="4" eb="6">
      <t>トシ</t>
    </rPh>
    <phoneticPr fontId="4"/>
  </si>
  <si>
    <t>手入力</t>
    <rPh sb="0" eb="3">
      <t>テニュウリョク</t>
    </rPh>
    <phoneticPr fontId="4"/>
  </si>
  <si>
    <t>事業内容</t>
    <rPh sb="0" eb="2">
      <t>ジギョウ</t>
    </rPh>
    <rPh sb="2" eb="4">
      <t>ナイヨウ</t>
    </rPh>
    <phoneticPr fontId="4"/>
  </si>
  <si>
    <t>採用計画を
有する企業</t>
    <rPh sb="0" eb="2">
      <t>サイヨウ</t>
    </rPh>
    <rPh sb="2" eb="4">
      <t>ケイカク</t>
    </rPh>
    <rPh sb="6" eb="7">
      <t>ユウ</t>
    </rPh>
    <rPh sb="9" eb="11">
      <t>キギョウ</t>
    </rPh>
    <phoneticPr fontId="4"/>
  </si>
  <si>
    <t>法人名</t>
    <rPh sb="0" eb="2">
      <t>ホウジン</t>
    </rPh>
    <rPh sb="2" eb="3">
      <t>メイ</t>
    </rPh>
    <phoneticPr fontId="4"/>
  </si>
  <si>
    <t>所在国／都市</t>
    <rPh sb="0" eb="2">
      <t>ショザイ</t>
    </rPh>
    <rPh sb="2" eb="3">
      <t>コク</t>
    </rPh>
    <rPh sb="4" eb="6">
      <t>トシ</t>
    </rPh>
    <phoneticPr fontId="4"/>
  </si>
  <si>
    <t>申請法人との関係</t>
    <rPh sb="0" eb="2">
      <t>シンセイ</t>
    </rPh>
    <rPh sb="2" eb="4">
      <t>ホウジン</t>
    </rPh>
    <rPh sb="6" eb="8">
      <t>カンケイ</t>
    </rPh>
    <phoneticPr fontId="4"/>
  </si>
  <si>
    <t>講座名</t>
    <rPh sb="0" eb="2">
      <t>コウザ</t>
    </rPh>
    <rPh sb="2" eb="3">
      <t>メイ</t>
    </rPh>
    <phoneticPr fontId="4"/>
  </si>
  <si>
    <t>開催国</t>
    <rPh sb="0" eb="3">
      <t>カイサイコク</t>
    </rPh>
    <phoneticPr fontId="4"/>
  </si>
  <si>
    <t>都市</t>
    <rPh sb="0" eb="2">
      <t>トシ</t>
    </rPh>
    <phoneticPr fontId="4"/>
  </si>
  <si>
    <t>危険情報</t>
    <rPh sb="0" eb="2">
      <t>キケン</t>
    </rPh>
    <rPh sb="2" eb="4">
      <t>ジョウホウ</t>
    </rPh>
    <phoneticPr fontId="4"/>
  </si>
  <si>
    <t>講座開設大学等</t>
    <rPh sb="0" eb="2">
      <t>コウザ</t>
    </rPh>
    <rPh sb="2" eb="4">
      <t>カイセツ</t>
    </rPh>
    <rPh sb="4" eb="6">
      <t>ダイガク</t>
    </rPh>
    <rPh sb="6" eb="7">
      <t>トウ</t>
    </rPh>
    <phoneticPr fontId="4"/>
  </si>
  <si>
    <t>学部・学科　</t>
    <rPh sb="0" eb="2">
      <t>ガクブ</t>
    </rPh>
    <rPh sb="3" eb="5">
      <t>ガッカ</t>
    </rPh>
    <phoneticPr fontId="4"/>
  </si>
  <si>
    <t>対象学年</t>
    <rPh sb="0" eb="2">
      <t>タイショウ</t>
    </rPh>
    <rPh sb="2" eb="4">
      <t>ガクネン</t>
    </rPh>
    <phoneticPr fontId="4"/>
  </si>
  <si>
    <t>寄附講座開設時期</t>
    <rPh sb="0" eb="2">
      <t>キフ</t>
    </rPh>
    <rPh sb="2" eb="4">
      <t>コウザ</t>
    </rPh>
    <rPh sb="4" eb="6">
      <t>カイセツ</t>
    </rPh>
    <rPh sb="6" eb="8">
      <t>ジキ</t>
    </rPh>
    <phoneticPr fontId="4"/>
  </si>
  <si>
    <t>全体計画</t>
    <rPh sb="0" eb="2">
      <t>ゼンタイ</t>
    </rPh>
    <rPh sb="2" eb="4">
      <t>ケイカク</t>
    </rPh>
    <phoneticPr fontId="4"/>
  </si>
  <si>
    <t>講座開設時期</t>
    <rPh sb="0" eb="2">
      <t>コウザ</t>
    </rPh>
    <rPh sb="2" eb="4">
      <t>カイセツ</t>
    </rPh>
    <rPh sb="4" eb="6">
      <t>ジキ</t>
    </rPh>
    <phoneticPr fontId="4"/>
  </si>
  <si>
    <t>インターンシップ実施時期</t>
    <rPh sb="8" eb="10">
      <t>ジッシ</t>
    </rPh>
    <rPh sb="10" eb="12">
      <t>ジキ</t>
    </rPh>
    <phoneticPr fontId="4"/>
  </si>
  <si>
    <t>（１）</t>
    <phoneticPr fontId="4"/>
  </si>
  <si>
    <t>（２）</t>
    <phoneticPr fontId="4"/>
  </si>
  <si>
    <t>（３）</t>
    <phoneticPr fontId="4"/>
  </si>
  <si>
    <t>（４）</t>
    <phoneticPr fontId="4"/>
  </si>
  <si>
    <t>実施せず</t>
    <phoneticPr fontId="4"/>
  </si>
  <si>
    <t>インターンシップ実施時期（１）の入力がなければ自動的に「実施せず」に〇を設定</t>
    <rPh sb="8" eb="10">
      <t>ジッシ</t>
    </rPh>
    <rPh sb="10" eb="12">
      <t>ジキ</t>
    </rPh>
    <rPh sb="16" eb="18">
      <t>ニュウリョク</t>
    </rPh>
    <rPh sb="23" eb="26">
      <t>ジドウテキ</t>
    </rPh>
    <rPh sb="28" eb="30">
      <t>ジッシ</t>
    </rPh>
    <rPh sb="36" eb="38">
      <t>セッテイ</t>
    </rPh>
    <phoneticPr fontId="4"/>
  </si>
  <si>
    <t>申請年度補助対象開設期間</t>
    <rPh sb="0" eb="2">
      <t>シンセイ</t>
    </rPh>
    <rPh sb="2" eb="3">
      <t>ネン</t>
    </rPh>
    <rPh sb="3" eb="4">
      <t>ド</t>
    </rPh>
    <rPh sb="4" eb="6">
      <t>ホジョ</t>
    </rPh>
    <rPh sb="6" eb="8">
      <t>タイショウ</t>
    </rPh>
    <rPh sb="8" eb="10">
      <t>カイセツ</t>
    </rPh>
    <rPh sb="10" eb="12">
      <t>キカン</t>
    </rPh>
    <phoneticPr fontId="4"/>
  </si>
  <si>
    <t>２．本寄附講座開設の背景・目的</t>
    <rPh sb="2" eb="3">
      <t>ホン</t>
    </rPh>
    <rPh sb="3" eb="5">
      <t>キフ</t>
    </rPh>
    <rPh sb="5" eb="7">
      <t>コウザ</t>
    </rPh>
    <rPh sb="7" eb="9">
      <t>カイセツ</t>
    </rPh>
    <rPh sb="10" eb="12">
      <t>ハイケイ</t>
    </rPh>
    <rPh sb="13" eb="15">
      <t>モクテキ</t>
    </rPh>
    <phoneticPr fontId="4"/>
  </si>
  <si>
    <t>背景/実施の必要性</t>
    <rPh sb="0" eb="2">
      <t>ハイケイ</t>
    </rPh>
    <rPh sb="3" eb="5">
      <t>ジッシ</t>
    </rPh>
    <rPh sb="6" eb="9">
      <t>ヒツヨウセイ</t>
    </rPh>
    <phoneticPr fontId="4"/>
  </si>
  <si>
    <t>目的・目標（採用計画含む）</t>
    <rPh sb="0" eb="2">
      <t>モクテキ</t>
    </rPh>
    <rPh sb="3" eb="5">
      <t>モクヒョウ</t>
    </rPh>
    <rPh sb="6" eb="8">
      <t>サイヨウ</t>
    </rPh>
    <rPh sb="8" eb="10">
      <t>ケイカク</t>
    </rPh>
    <rPh sb="10" eb="11">
      <t>フク</t>
    </rPh>
    <phoneticPr fontId="4"/>
  </si>
  <si>
    <t>３．講座概要</t>
    <rPh sb="2" eb="4">
      <t>コウザ</t>
    </rPh>
    <rPh sb="4" eb="6">
      <t>ガイヨウ</t>
    </rPh>
    <phoneticPr fontId="4"/>
  </si>
  <si>
    <t>講座内容
※ 別添1）日程案　参照</t>
    <rPh sb="0" eb="2">
      <t>コウザ</t>
    </rPh>
    <rPh sb="2" eb="4">
      <t>ナイヨウ</t>
    </rPh>
    <rPh sb="7" eb="9">
      <t>ベッテン</t>
    </rPh>
    <rPh sb="11" eb="13">
      <t>ニッテイ</t>
    </rPh>
    <rPh sb="13" eb="14">
      <t>アン</t>
    </rPh>
    <rPh sb="15" eb="17">
      <t>サンショウ</t>
    </rPh>
    <phoneticPr fontId="4"/>
  </si>
  <si>
    <t>安全保障貿易管理
「役務取引許可」
該非判定</t>
  </si>
  <si>
    <t>許可取得済み</t>
    <rPh sb="0" eb="2">
      <t>キョカ</t>
    </rPh>
    <rPh sb="2" eb="4">
      <t>シュトク</t>
    </rPh>
    <rPh sb="4" eb="5">
      <t>ズ</t>
    </rPh>
    <phoneticPr fontId="4"/>
  </si>
  <si>
    <t>許可取得予定（　月　　日）</t>
    <rPh sb="0" eb="2">
      <t>キョカ</t>
    </rPh>
    <rPh sb="2" eb="4">
      <t>シュトク</t>
    </rPh>
    <rPh sb="4" eb="6">
      <t>ヨテイ</t>
    </rPh>
    <rPh sb="8" eb="9">
      <t>ガツ</t>
    </rPh>
    <rPh sb="11" eb="12">
      <t>ニチ</t>
    </rPh>
    <phoneticPr fontId="4"/>
  </si>
  <si>
    <t>実施時期（予定）</t>
    <rPh sb="0" eb="2">
      <t>ジッシ</t>
    </rPh>
    <rPh sb="2" eb="4">
      <t>ジキ</t>
    </rPh>
    <rPh sb="5" eb="7">
      <t>ヨテイ</t>
    </rPh>
    <phoneticPr fontId="4"/>
  </si>
  <si>
    <t>講座受講生数</t>
    <rPh sb="0" eb="2">
      <t>コウザ</t>
    </rPh>
    <rPh sb="2" eb="5">
      <t>ジュコウセイ</t>
    </rPh>
    <rPh sb="5" eb="6">
      <t>スウ</t>
    </rPh>
    <phoneticPr fontId="4"/>
  </si>
  <si>
    <t>講座実施場所</t>
    <rPh sb="0" eb="2">
      <t>コウザ</t>
    </rPh>
    <rPh sb="2" eb="4">
      <t>ジッシ</t>
    </rPh>
    <rPh sb="4" eb="6">
      <t>バショ</t>
    </rPh>
    <phoneticPr fontId="4"/>
  </si>
  <si>
    <t>講師</t>
    <rPh sb="0" eb="2">
      <t>コウシ</t>
    </rPh>
    <phoneticPr fontId="4"/>
  </si>
  <si>
    <t>所属</t>
    <rPh sb="0" eb="2">
      <t>ショゾク</t>
    </rPh>
    <phoneticPr fontId="4"/>
  </si>
  <si>
    <t>経験年数</t>
    <rPh sb="0" eb="2">
      <t>ケイケン</t>
    </rPh>
    <rPh sb="2" eb="4">
      <t>ネンスウ</t>
    </rPh>
    <phoneticPr fontId="4"/>
  </si>
  <si>
    <t>学習目標</t>
    <rPh sb="0" eb="2">
      <t>ガクシュウ</t>
    </rPh>
    <rPh sb="2" eb="4">
      <t>モクヒョウ</t>
    </rPh>
    <phoneticPr fontId="4"/>
  </si>
  <si>
    <t>資機材調達の有無</t>
    <rPh sb="0" eb="3">
      <t>シキザイ</t>
    </rPh>
    <rPh sb="3" eb="5">
      <t>チョウタツ</t>
    </rPh>
    <rPh sb="6" eb="8">
      <t>ウム</t>
    </rPh>
    <phoneticPr fontId="4"/>
  </si>
  <si>
    <t>４．インターンシップ概要</t>
    <rPh sb="10" eb="12">
      <t>ガイヨウ</t>
    </rPh>
    <phoneticPr fontId="4"/>
  </si>
  <si>
    <t>インターンシップ内容
※ 別添1「日程表」参照</t>
    <rPh sb="8" eb="10">
      <t>ナイヨウ</t>
    </rPh>
    <rPh sb="19" eb="20">
      <t>ヒョウ</t>
    </rPh>
    <phoneticPr fontId="4"/>
  </si>
  <si>
    <t>安全保障貿易管理
「役務取引許可」
該非判定</t>
    <rPh sb="0" eb="2">
      <t>アンゼン</t>
    </rPh>
    <rPh sb="2" eb="4">
      <t>ホショウ</t>
    </rPh>
    <rPh sb="4" eb="6">
      <t>ボウエキ</t>
    </rPh>
    <rPh sb="6" eb="8">
      <t>カンリ</t>
    </rPh>
    <rPh sb="10" eb="12">
      <t>エキム</t>
    </rPh>
    <rPh sb="12" eb="14">
      <t>トリヒキ</t>
    </rPh>
    <rPh sb="14" eb="16">
      <t>キョカ</t>
    </rPh>
    <rPh sb="18" eb="20">
      <t>ガイヒ</t>
    </rPh>
    <rPh sb="20" eb="22">
      <t>ハンテイ</t>
    </rPh>
    <phoneticPr fontId="4"/>
  </si>
  <si>
    <t>実施時期</t>
    <rPh sb="0" eb="2">
      <t>ジッシ</t>
    </rPh>
    <rPh sb="2" eb="4">
      <t>ジキ</t>
    </rPh>
    <phoneticPr fontId="4"/>
  </si>
  <si>
    <t>参加学生数</t>
    <rPh sb="0" eb="2">
      <t>サンカ</t>
    </rPh>
    <rPh sb="2" eb="4">
      <t>ガクセイ</t>
    </rPh>
    <rPh sb="4" eb="5">
      <t>スウ</t>
    </rPh>
    <phoneticPr fontId="4"/>
  </si>
  <si>
    <t>)</t>
    <phoneticPr fontId="4"/>
  </si>
  <si>
    <t>インターンシップ実施場所</t>
    <rPh sb="8" eb="10">
      <t>ジッシ</t>
    </rPh>
    <rPh sb="10" eb="12">
      <t>バショ</t>
    </rPh>
    <phoneticPr fontId="4"/>
  </si>
  <si>
    <t>全体計画合計</t>
    <rPh sb="0" eb="2">
      <t>ゼンタイ</t>
    </rPh>
    <rPh sb="2" eb="4">
      <t>ケイカク</t>
    </rPh>
    <rPh sb="4" eb="6">
      <t>ゴウケイ</t>
    </rPh>
    <phoneticPr fontId="4"/>
  </si>
  <si>
    <t>うち　資機材費</t>
    <rPh sb="3" eb="6">
      <t>シキザイ</t>
    </rPh>
    <rPh sb="6" eb="7">
      <t>ヒ</t>
    </rPh>
    <phoneticPr fontId="4"/>
  </si>
  <si>
    <t>申請年度補助対象</t>
    <rPh sb="0" eb="2">
      <t>シンセイ</t>
    </rPh>
    <rPh sb="2" eb="3">
      <t>ネン</t>
    </rPh>
    <rPh sb="3" eb="4">
      <t>ド</t>
    </rPh>
    <rPh sb="4" eb="6">
      <t>ホジョ</t>
    </rPh>
    <rPh sb="6" eb="8">
      <t>タイショウ</t>
    </rPh>
    <phoneticPr fontId="4"/>
  </si>
  <si>
    <t>全体金額内訳</t>
    <rPh sb="0" eb="2">
      <t>ゼンタイ</t>
    </rPh>
    <rPh sb="2" eb="4">
      <t>キンガク</t>
    </rPh>
    <rPh sb="4" eb="6">
      <t>ウチワケ</t>
    </rPh>
    <phoneticPr fontId="4"/>
  </si>
  <si>
    <t>主任講師謝金　万円、講師技術料　万円、教材費　万円、講師旅費　万円、施設借上費　万円、遠隔機材調達・環境等整備費　万円</t>
    <rPh sb="0" eb="6">
      <t>シュニンコウシシャキン</t>
    </rPh>
    <rPh sb="7" eb="9">
      <t>マンエン</t>
    </rPh>
    <rPh sb="10" eb="15">
      <t>コウシギジュツリョウ</t>
    </rPh>
    <rPh sb="16" eb="18">
      <t>マンエン</t>
    </rPh>
    <rPh sb="19" eb="22">
      <t>キョウザイヒ</t>
    </rPh>
    <rPh sb="23" eb="25">
      <t>マンエン</t>
    </rPh>
    <rPh sb="26" eb="30">
      <t>コウシリョヒ</t>
    </rPh>
    <rPh sb="31" eb="33">
      <t>マンエン</t>
    </rPh>
    <rPh sb="34" eb="36">
      <t>シセツ</t>
    </rPh>
    <rPh sb="36" eb="38">
      <t>カリア</t>
    </rPh>
    <rPh sb="38" eb="39">
      <t>ヒ</t>
    </rPh>
    <rPh sb="40" eb="42">
      <t>マンエン</t>
    </rPh>
    <rPh sb="43" eb="47">
      <t>エンカクキザイ</t>
    </rPh>
    <rPh sb="47" eb="49">
      <t>チョウタツ</t>
    </rPh>
    <rPh sb="50" eb="53">
      <t>カンキョウトウ</t>
    </rPh>
    <rPh sb="53" eb="56">
      <t>セイビヒ</t>
    </rPh>
    <rPh sb="57" eb="59">
      <t>マンエン</t>
    </rPh>
    <phoneticPr fontId="4"/>
  </si>
  <si>
    <t>申請書を参照し手入力で記入</t>
    <rPh sb="0" eb="2">
      <t>シンセイ</t>
    </rPh>
    <rPh sb="2" eb="3">
      <t>ショ</t>
    </rPh>
    <rPh sb="4" eb="6">
      <t>サンショウ</t>
    </rPh>
    <rPh sb="7" eb="10">
      <t>テニュウリョク</t>
    </rPh>
    <rPh sb="11" eb="13">
      <t>キニュウ</t>
    </rPh>
    <phoneticPr fontId="4"/>
  </si>
  <si>
    <t>１）</t>
    <phoneticPr fontId="4"/>
  </si>
  <si>
    <t>日程案</t>
    <rPh sb="0" eb="2">
      <t>ニッテイ</t>
    </rPh>
    <rPh sb="2" eb="3">
      <t>アン</t>
    </rPh>
    <phoneticPr fontId="4"/>
  </si>
  <si>
    <t>２）</t>
    <phoneticPr fontId="4"/>
  </si>
  <si>
    <t>資機材概要</t>
    <rPh sb="0" eb="3">
      <t>シキザイ</t>
    </rPh>
    <rPh sb="3" eb="5">
      <t>ガイヨウ</t>
    </rPh>
    <phoneticPr fontId="4"/>
  </si>
  <si>
    <t>別添２）</t>
    <phoneticPr fontId="4"/>
  </si>
  <si>
    <t>　畳</t>
    <rPh sb="1" eb="2">
      <t>タタ</t>
    </rPh>
    <phoneticPr fontId="4"/>
  </si>
  <si>
    <t>資機材名</t>
    <phoneticPr fontId="4"/>
  </si>
  <si>
    <t>6)</t>
  </si>
  <si>
    <t>7)</t>
  </si>
  <si>
    <t>8)</t>
  </si>
  <si>
    <t>9)</t>
  </si>
  <si>
    <t>10)</t>
  </si>
  <si>
    <t>Q1一番最初にAOTSを知ったきっかけを○で選択してください。複数回答可</t>
    <phoneticPr fontId="4"/>
  </si>
  <si>
    <t>過去に利用したことがある</t>
  </si>
  <si>
    <t>AOTSホームページ</t>
  </si>
  <si>
    <t>国内他企業からの紹介</t>
  </si>
  <si>
    <t>海外企業からの紹介</t>
  </si>
  <si>
    <t>AOTS国内事業説明会</t>
  </si>
  <si>
    <t>関係団体等からの紹介  団体名</t>
  </si>
  <si>
    <t>団体名</t>
    <rPh sb="0" eb="2">
      <t>ダンタイ</t>
    </rPh>
    <rPh sb="2" eb="3">
      <t>メイ</t>
    </rPh>
    <phoneticPr fontId="4"/>
  </si>
  <si>
    <t>その他</t>
  </si>
  <si>
    <t>Q2本制度をご利用いただく理由についてお答えください。</t>
    <phoneticPr fontId="4"/>
  </si>
  <si>
    <t>補助金を活用できるため</t>
  </si>
  <si>
    <t>日本に招へいしてのインターンシップができるため</t>
  </si>
  <si>
    <t>講座計画立案から実施においてAOTSのサポートを受けられるため</t>
  </si>
  <si>
    <t>日本政府の公的事業として実施することで、開設校の理解・協力を得られやすいため</t>
  </si>
  <si>
    <t>現地大学とのネットワークを強化できるため</t>
  </si>
  <si>
    <t>その他記入</t>
    <rPh sb="2" eb="3">
      <t>タ</t>
    </rPh>
    <rPh sb="3" eb="5">
      <t>キニュウ</t>
    </rPh>
    <phoneticPr fontId="4"/>
  </si>
  <si>
    <t>Q3本制度を利用しない（できない）場合、どのような代替措置・手段を取られますか。</t>
    <phoneticPr fontId="4"/>
  </si>
  <si>
    <t>自社独自で寄附講座・インターンシップを実施する</t>
    <phoneticPr fontId="4"/>
  </si>
  <si>
    <t>計画を変更して実施する</t>
    <phoneticPr fontId="4"/>
  </si>
  <si>
    <t>寄附講座のみ実施する（インターンシップは実施しない）</t>
    <phoneticPr fontId="4"/>
  </si>
  <si>
    <t>インターンシップのみ実施する（寄附講座は実施しない）</t>
    <phoneticPr fontId="4"/>
  </si>
  <si>
    <t>期間・日数を短縮する</t>
    <phoneticPr fontId="4"/>
  </si>
  <si>
    <t>Q4本制度を利用しない（できない）ことで想定される影響はどの程度でしょうか。
（今回の寄附講座により達成したい目標を100とした場合、Q3の代替措置・手段でどの程度のレベルまで達成可能と考えられるか）</t>
    <phoneticPr fontId="4"/>
  </si>
  <si>
    <t>別添１）</t>
    <phoneticPr fontId="4"/>
  </si>
  <si>
    <t>20XX-XX</t>
    <phoneticPr fontId="4"/>
  </si>
  <si>
    <t>20XX年X月X日</t>
    <rPh sb="4" eb="5">
      <t>ネン</t>
    </rPh>
    <rPh sb="6" eb="7">
      <t>ガツ</t>
    </rPh>
    <rPh sb="8" eb="9">
      <t>ニチ</t>
    </rPh>
    <phoneticPr fontId="4"/>
  </si>
  <si>
    <t>　</t>
    <phoneticPr fontId="4"/>
  </si>
  <si>
    <t>（Sex)：</t>
    <phoneticPr fontId="4"/>
  </si>
  <si>
    <t>プルダウン</t>
  </si>
  <si>
    <t>✕</t>
    <phoneticPr fontId="4"/>
  </si>
  <si>
    <t>起算年</t>
    <rPh sb="0" eb="3">
      <t>キサンネン</t>
    </rPh>
    <phoneticPr fontId="4"/>
  </si>
  <si>
    <t>勤務年数</t>
    <rPh sb="0" eb="4">
      <t>キンムネンスウ</t>
    </rPh>
    <phoneticPr fontId="4"/>
  </si>
  <si>
    <t>旅費等級</t>
    <phoneticPr fontId="4"/>
  </si>
  <si>
    <t>日当</t>
    <rPh sb="0" eb="2">
      <t>ニットウ</t>
    </rPh>
    <phoneticPr fontId="4"/>
  </si>
  <si>
    <t>地域区分①</t>
    <rPh sb="0" eb="4">
      <t>チイキクブン</t>
    </rPh>
    <phoneticPr fontId="4"/>
  </si>
  <si>
    <t>金額</t>
    <rPh sb="0" eb="2">
      <t>キンガク</t>
    </rPh>
    <phoneticPr fontId="4"/>
  </si>
  <si>
    <t>地域区分②</t>
    <rPh sb="0" eb="4">
      <t>チイキクブン</t>
    </rPh>
    <phoneticPr fontId="4"/>
  </si>
  <si>
    <t>AOTS使用欄</t>
    <phoneticPr fontId="4"/>
  </si>
  <si>
    <t>宿泊費</t>
    <rPh sb="0" eb="3">
      <t>シュクハクヒ</t>
    </rPh>
    <phoneticPr fontId="4"/>
  </si>
  <si>
    <t>AOTS使用欄</t>
    <rPh sb="4" eb="7">
      <t>シヨウラン</t>
    </rPh>
    <phoneticPr fontId="4"/>
  </si>
  <si>
    <t>級</t>
    <rPh sb="0" eb="1">
      <t>キュウ</t>
    </rPh>
    <phoneticPr fontId="4"/>
  </si>
  <si>
    <t>プルダウン選択</t>
  </si>
  <si>
    <t>連絡先住所
(本社と異なる場合)</t>
    <rPh sb="3" eb="5">
      <t>ジュウショ</t>
    </rPh>
    <phoneticPr fontId="4"/>
  </si>
  <si>
    <t>講座名(英語)：</t>
    <phoneticPr fontId="4"/>
  </si>
  <si>
    <t>所在地</t>
  </si>
  <si>
    <t>設立年</t>
  </si>
  <si>
    <t>在学生数</t>
  </si>
  <si>
    <t>教育課程</t>
  </si>
  <si>
    <t>構成学部</t>
  </si>
  <si>
    <t>第1期授業</t>
    <rPh sb="0" eb="1">
      <t>ダイ</t>
    </rPh>
    <rPh sb="2" eb="3">
      <t>キ</t>
    </rPh>
    <phoneticPr fontId="4"/>
  </si>
  <si>
    <t>第1期試験</t>
    <phoneticPr fontId="4"/>
  </si>
  <si>
    <t>第1期休業</t>
    <phoneticPr fontId="4"/>
  </si>
  <si>
    <t>第2期授業</t>
    <phoneticPr fontId="4"/>
  </si>
  <si>
    <t>第2期試験</t>
    <phoneticPr fontId="4"/>
  </si>
  <si>
    <t>第2期休業</t>
    <phoneticPr fontId="4"/>
  </si>
  <si>
    <t>第3期授業</t>
    <rPh sb="0" eb="1">
      <t>ダイ</t>
    </rPh>
    <rPh sb="2" eb="3">
      <t>キ</t>
    </rPh>
    <phoneticPr fontId="4"/>
  </si>
  <si>
    <t>第3期試験</t>
    <phoneticPr fontId="4"/>
  </si>
  <si>
    <t>第3期休業</t>
    <phoneticPr fontId="4"/>
  </si>
  <si>
    <t>第4期授業</t>
    <rPh sb="0" eb="1">
      <t>ダイ</t>
    </rPh>
    <rPh sb="2" eb="3">
      <t>キ</t>
    </rPh>
    <phoneticPr fontId="4"/>
  </si>
  <si>
    <t>第4期試験</t>
    <phoneticPr fontId="4"/>
  </si>
  <si>
    <t>第4期休業</t>
    <phoneticPr fontId="4"/>
  </si>
  <si>
    <t>資機材有無(遠隔機材含む)</t>
  </si>
  <si>
    <t>資機材概要</t>
  </si>
  <si>
    <t>講座開始</t>
  </si>
  <si>
    <t>講座終了</t>
  </si>
  <si>
    <t>講座人数</t>
  </si>
  <si>
    <t>インターン先 法人数</t>
  </si>
  <si>
    <t>インターン開始</t>
  </si>
  <si>
    <t>インターン終了</t>
  </si>
  <si>
    <t>インターン人数</t>
  </si>
  <si>
    <t>年度内終了月</t>
  </si>
  <si>
    <t>採用計画数</t>
  </si>
  <si>
    <t>採用予定職種</t>
  </si>
  <si>
    <t>本制度を利用する場合と同じ計画で実施する</t>
    <phoneticPr fontId="4"/>
  </si>
  <si>
    <t>大学名（英語）</t>
    <rPh sb="0" eb="3">
      <t>ダイガクメイ</t>
    </rPh>
    <phoneticPr fontId="4"/>
  </si>
  <si>
    <t>学部</t>
    <rPh sb="0" eb="2">
      <t>ガクブ</t>
    </rPh>
    <phoneticPr fontId="4"/>
  </si>
  <si>
    <t>インターンシップが無い場合は65行目まで非表示</t>
    <rPh sb="9" eb="10">
      <t>ナ</t>
    </rPh>
    <rPh sb="11" eb="13">
      <t>バアイ</t>
    </rPh>
    <rPh sb="16" eb="18">
      <t>ギョウメ</t>
    </rPh>
    <rPh sb="20" eb="23">
      <t>ヒヒョウジ</t>
    </rPh>
    <phoneticPr fontId="4"/>
  </si>
  <si>
    <t>資機材が無い場合、この行は非表示</t>
    <rPh sb="0" eb="3">
      <t>シキザイ</t>
    </rPh>
    <rPh sb="4" eb="5">
      <t>ナ</t>
    </rPh>
    <rPh sb="6" eb="8">
      <t>バアイ</t>
    </rPh>
    <rPh sb="11" eb="12">
      <t>ギョウ</t>
    </rPh>
    <rPh sb="13" eb="16">
      <t>ヒヒョウジ</t>
    </rPh>
    <phoneticPr fontId="4"/>
  </si>
  <si>
    <t>インターンシップが無い場合は「4.予算概算」、ある場合は「5.予算概算」に自動で反映される</t>
    <rPh sb="9" eb="10">
      <t>ナ</t>
    </rPh>
    <rPh sb="11" eb="13">
      <t>バアイ</t>
    </rPh>
    <rPh sb="25" eb="27">
      <t>バアイ</t>
    </rPh>
    <rPh sb="37" eb="39">
      <t>ジドウ</t>
    </rPh>
    <rPh sb="40" eb="42">
      <t>ハンエイ</t>
    </rPh>
    <phoneticPr fontId="4"/>
  </si>
  <si>
    <t>インターンシップが無い場合は「5.別添資料」、ある場合は「6.別添資料」に自動で反映される</t>
    <phoneticPr fontId="4"/>
  </si>
  <si>
    <t>概算費用</t>
  </si>
  <si>
    <t>大学名②（日本語）</t>
    <rPh sb="0" eb="3">
      <t>ダイガクメイ</t>
    </rPh>
    <phoneticPr fontId="4"/>
  </si>
  <si>
    <t>大学名①（日本語）</t>
    <rPh sb="0" eb="3">
      <t>ダイガクメイ</t>
    </rPh>
    <phoneticPr fontId="4"/>
  </si>
  <si>
    <t>大学名③（日本語）</t>
    <rPh sb="0" eb="3">
      <t>ダイガクメイ</t>
    </rPh>
    <phoneticPr fontId="4"/>
  </si>
  <si>
    <t>大学名④（日本語）</t>
    <rPh sb="0" eb="3">
      <t>ダイガクメイ</t>
    </rPh>
    <phoneticPr fontId="4"/>
  </si>
  <si>
    <t>大学名⑤（日本語）</t>
    <rPh sb="0" eb="3">
      <t>ダイガクメイ</t>
    </rPh>
    <phoneticPr fontId="4"/>
  </si>
  <si>
    <t>大学名⑥（日本語）</t>
    <rPh sb="0" eb="3">
      <t>ダイガクメイ</t>
    </rPh>
    <phoneticPr fontId="4"/>
  </si>
  <si>
    <t>大学名⑦（日本語）</t>
    <rPh sb="0" eb="3">
      <t>ダイガクメイ</t>
    </rPh>
    <phoneticPr fontId="4"/>
  </si>
  <si>
    <t>大学名⑧（日本語）</t>
    <rPh sb="0" eb="3">
      <t>ダイガクメイ</t>
    </rPh>
    <phoneticPr fontId="4"/>
  </si>
  <si>
    <t>講座内容</t>
    <rPh sb="0" eb="4">
      <t>コウザナイヨウ</t>
    </rPh>
    <phoneticPr fontId="4"/>
  </si>
  <si>
    <t>開始年月</t>
    <rPh sb="0" eb="2">
      <t>カイシ</t>
    </rPh>
    <rPh sb="2" eb="4">
      <t>ネンゲツ</t>
    </rPh>
    <phoneticPr fontId="4"/>
  </si>
  <si>
    <t>終了年月</t>
    <rPh sb="0" eb="2">
      <t>シュウリョウ</t>
    </rPh>
    <rPh sb="2" eb="4">
      <t>ネンゲツ</t>
    </rPh>
    <phoneticPr fontId="4"/>
  </si>
  <si>
    <t>1.技術等</t>
    <phoneticPr fontId="4"/>
  </si>
  <si>
    <t>4.日本語</t>
    <phoneticPr fontId="4"/>
  </si>
  <si>
    <t>2.経営等</t>
    <phoneticPr fontId="4"/>
  </si>
  <si>
    <t>3.日本企業文化及び自社紹介等</t>
    <phoneticPr fontId="4"/>
  </si>
  <si>
    <t>講義区分は、以下の分類となります。3および4に分類される合計時間が全体の半分以下である必要があります。
1.技術等
2.経営等
3.日本企業文化及び自社紹介等
4.日本語</t>
    <phoneticPr fontId="9"/>
  </si>
  <si>
    <t>1)</t>
    <phoneticPr fontId="4"/>
  </si>
  <si>
    <t>2)</t>
  </si>
  <si>
    <t>3)</t>
  </si>
  <si>
    <t>4)</t>
  </si>
  <si>
    <t>5)</t>
  </si>
  <si>
    <t>【技術・人材協力を通じた新興国との共創推進事業（研修・専門家派遣・寄附講座開設事業）】</t>
    <phoneticPr fontId="4"/>
  </si>
  <si>
    <t>Questionnaire on use of government subsidy program</t>
    <phoneticPr fontId="4"/>
  </si>
  <si>
    <t>Application for Industry-Academia Collaborative Program Implementation</t>
  </si>
  <si>
    <t>Annex 3: Draft Schedule for the Industry-Academia Collaborative Program</t>
  </si>
  <si>
    <t>Annex 4: Personal Information Handling Policy</t>
  </si>
  <si>
    <t xml:space="preserve">*Please answer form (1) questionnaire when you apply for the first time in the current fiscal year. For the second and subsequent applications, </t>
  </si>
  <si>
    <t>please answer again only if your answer is different from that of the first application.</t>
  </si>
  <si>
    <t>(If lecturer(s) have not yet been determined at the time of application, please submit the forms once they are determined.)</t>
  </si>
  <si>
    <t>Personal information of students and lecturers collected in the application process must be properly managed in compliance with</t>
  </si>
  <si>
    <t>* Please submit forms (5) and (10) above for all lecturers, including the program advisor (in the case of commissioning the program).</t>
    <phoneticPr fontId="4"/>
  </si>
  <si>
    <t>Please submit form (10) for the person in charge as well.</t>
    <phoneticPr fontId="4"/>
  </si>
  <si>
    <t xml:space="preserve">* </t>
    <phoneticPr fontId="4"/>
  </si>
  <si>
    <t>AOTS's Privacy Policy:</t>
    <phoneticPr fontId="4"/>
  </si>
  <si>
    <t xml:space="preserve">Considerations for security trade control administration: </t>
    <phoneticPr fontId="4"/>
  </si>
  <si>
    <t>　See also the Annex "Considerations for Security Trade Control Administration."</t>
    <phoneticPr fontId="4"/>
  </si>
  <si>
    <t>The implementation of security measures is required to prevent technologies and goods that may be diverted for military use from falling into the hands of terrorist organizations or states that threaten global peace and security.
Please confirm in advance that the technologies to be provided to students and interns (provision of technical guidance and technical data) as well as goods to be provided to universities and other institutions where courses will be held (devices, instruments, and other materials and equipment) are not technologies or goods subject to restrictions by the Japanese government.</t>
    <phoneticPr fontId="4"/>
  </si>
  <si>
    <t>Pursuant to Article 25 (Service Transactions) of the Foreign Exchange and Foreign Trade Act, the use of facilities and technologies for courses and internships may require the permission of the Minister of Economy, Trade and Industry. In such a case, please obtain permission in advance.
The technologies that require permission are stipulated in Article 17 of the Foreign Exchange Order and listed in its appended table. They basically correspond to technologies that pertain to the design, manufacture, and use of goods whose export requires the permission of the Minister of Economy, Trade and Industry as stipulated in the Export Trade Control Order. Please note, however, that some technologies that pertain to the design, manufacture, and use of goods whose export does not require export permission may need permission in the case of provision of such technologies. The scope of specifications subject to the export permission requirement is prescribed in the Ordinance of the Ministry Specifying Goods and Technologies Pursuant to Provisions of the Appended Table 1 of the Export Control Order and the Appended Table of the Foreign Exchange Order.</t>
    <phoneticPr fontId="4"/>
  </si>
  <si>
    <t>Article 9 of the Ministerial Ordinance on Trade Related Invisible Trade, etc. stipulates the provision of technologies that do not require the permission of the Minister of Economy, Trade and Industry. In the case that this ordinance provision applies, provision of technologies as stipulated in the Foreign Exchange Order does not require permission. Therefore, please confirm this point as well.</t>
    <phoneticPr fontId="4"/>
  </si>
  <si>
    <t>If your company has put into place a compliance program (C/P), please confirm with the department in charge that the relevant technologies are not subject to the requirement to obtain Service Transaction Permission.
If it remains unclear whether the technologies are subject to the requirement, please contact the inquiry window below.</t>
    <phoneticPr fontId="4"/>
  </si>
  <si>
    <t>[Inquiries]
Security Export Control Administration Division; Trade and Economic Cooperation Bureau; Ministry of Economy, Trade and Industry
TEL: +81-3-3501-2801
Or, the Center for Information on Security Trade Control (CISTEC)
TEL: +81-3-3593-1148 (fee may be charged depending on consultation content)
https://www.cistec.or.jp/english/</t>
    <phoneticPr fontId="4"/>
  </si>
  <si>
    <t>Please carry out the necessary procedures and measures in the case that the restrictions of the country where applicant companies are located apply.</t>
  </si>
  <si>
    <r>
      <t xml:space="preserve">The details are available on our website at </t>
    </r>
    <r>
      <rPr>
        <sz val="10"/>
        <color rgb="FF0070C0"/>
        <rFont val="ＭＳ Ｐゴシック"/>
        <family val="3"/>
        <charset val="128"/>
        <scheme val="minor"/>
      </rPr>
      <t>https://www.aots.jp/privacy-policy/</t>
    </r>
    <r>
      <rPr>
        <sz val="10"/>
        <rFont val="ＭＳ Ｐゴシック"/>
        <family val="3"/>
        <charset val="128"/>
        <scheme val="minor"/>
      </rPr>
      <t>.
We will safely manage and thoroughly protect the personal information entered in this document in accordance with AOTS's Privacy Policy.
Please note that the recorded personal information will be used for procedures related to Industry-Academia collaborative programs and various notices, etc. from AOTS.</t>
    </r>
    <phoneticPr fontId="4"/>
  </si>
  <si>
    <t>AOTS Industry-Academia Collaborative Program Forms</t>
    <phoneticPr fontId="4"/>
  </si>
  <si>
    <t>[Application for Implementation of Industry-Academia Collaborative Programs]</t>
    <phoneticPr fontId="4"/>
  </si>
  <si>
    <r>
      <rPr>
        <sz val="11"/>
        <color theme="1"/>
        <rFont val="BIZ UDP明朝 Medium"/>
        <family val="1"/>
        <charset val="128"/>
      </rPr>
      <t>（</t>
    </r>
    <phoneticPr fontId="4"/>
  </si>
  <si>
    <r>
      <rPr>
        <sz val="11"/>
        <color theme="1"/>
        <rFont val="BIZ UDP明朝 Medium"/>
        <family val="1"/>
        <charset val="128"/>
      </rPr>
      <t>）</t>
    </r>
    <phoneticPr fontId="4"/>
  </si>
  <si>
    <r>
      <rPr>
        <sz val="10"/>
        <color theme="1"/>
        <rFont val="BIZ UDP明朝 Medium"/>
        <family val="1"/>
        <charset val="128"/>
      </rPr>
      <t>（</t>
    </r>
    <phoneticPr fontId="4"/>
  </si>
  <si>
    <r>
      <rPr>
        <sz val="10"/>
        <color theme="1"/>
        <rFont val="BIZ UDP明朝 Medium"/>
        <family val="1"/>
        <charset val="128"/>
      </rPr>
      <t>）</t>
    </r>
    <phoneticPr fontId="4"/>
  </si>
  <si>
    <r>
      <t xml:space="preserve">In order to collect basic information about the benefits, necessity, and significance of subsidized programs from the perspective of companies that use them, we kindly request your cooperation in completing the following questionnaire. If you were unable to use a subsidized program, please tell us your detailed opinion about the impact it would have on your overseas human resource recruitment plans, overseas business development, etc. 
(Submit your responses when making your first application in the current fiscal year. For your second and subsequent applications, </t>
    </r>
    <r>
      <rPr>
        <sz val="11"/>
        <color rgb="FFFF0000"/>
        <rFont val="Arial"/>
        <family val="2"/>
      </rPr>
      <t>please submit your responses again only if they differ from the first time</t>
    </r>
    <r>
      <rPr>
        <sz val="11"/>
        <color theme="1"/>
        <rFont val="Arial"/>
        <family val="2"/>
      </rPr>
      <t>.)</t>
    </r>
    <phoneticPr fontId="4"/>
  </si>
  <si>
    <t>Used it in the past</t>
  </si>
  <si>
    <t>AOTS website</t>
  </si>
  <si>
    <t>Introduced to it by another domestic company</t>
  </si>
  <si>
    <t>Introduced to it by an overseas company</t>
  </si>
  <si>
    <t>AOTS program information session in Japan</t>
  </si>
  <si>
    <t>AOTS overseas program information session</t>
  </si>
  <si>
    <t>Other</t>
  </si>
  <si>
    <t xml:space="preserve">What is your reason for using the program? </t>
  </si>
  <si>
    <t>[Multiple answers allowed: please number the reasons in order, starting from the most important.]</t>
  </si>
  <si>
    <t>To be able to use a subsidy</t>
  </si>
  <si>
    <t>To benefit from internships in which participants are invited to Japan</t>
  </si>
  <si>
    <t>To receive AOTS's support from course planning to implementation</t>
  </si>
  <si>
    <t>To strengthen the network with local universities</t>
  </si>
  <si>
    <t>Other (please specify:)</t>
  </si>
  <si>
    <t>Implementing endowed course/internships ourselves</t>
  </si>
  <si>
    <t xml:space="preserve">If you will not (or cannot) use this Industry-Academia collaborative program, what alternate measures/means could you use? </t>
    <phoneticPr fontId="4"/>
  </si>
  <si>
    <t>Implementing it with the same plan that would have been used if using the program</t>
  </si>
  <si>
    <t>Implementing it with a different plan</t>
  </si>
  <si>
    <t>Implementing endowed course only (not implementing internships)</t>
  </si>
  <si>
    <t>Implementing internships only (not implementing endowed course)</t>
  </si>
  <si>
    <t>Reducing the duration/number of days</t>
  </si>
  <si>
    <t>Reducing the number of students taking the course/number of internship participants</t>
  </si>
  <si>
    <t xml:space="preserve">Not dispatching an instructor and holding the course online </t>
  </si>
  <si>
    <t>If we could not use this program, we would not implement an endowed course (including internships)</t>
  </si>
  <si>
    <t>How did you learn about AOTS? (Please indicate how you first learned about it.)</t>
  </si>
  <si>
    <t xml:space="preserve">How much of an impact would you expect not using (or not being able to use) the program to have? 
(Taking the goals you want to achieve with the Industry-Academia Collaborative as 100%, what level would you be able to achieve using the alternate measures/means in Q3?) </t>
  </si>
  <si>
    <t>There would be a significant impact (goal achievement level: less than 50%)</t>
  </si>
  <si>
    <t>There would be some impact (goal achievement level: 50% - 80%)</t>
  </si>
  <si>
    <t>There would be a minor impact (goal achievement rate: over 80%)</t>
  </si>
  <si>
    <t>There would be no impact (goal achievement rate: 100%)</t>
  </si>
  <si>
    <t>Please specify what kind of impact you would expect?</t>
  </si>
  <si>
    <t xml:space="preserve">(Unable to secure required overseas human resources, unable to develop human resources with the basic academic skills expected by our company, etc.) </t>
  </si>
  <si>
    <t>Date of application</t>
    <phoneticPr fontId="4"/>
  </si>
  <si>
    <t>To the President of the Association for Overseas Technical Cooperation and Sustainable Partnerships (AOTS)</t>
    <phoneticPr fontId="4"/>
  </si>
  <si>
    <t>Applicant company name</t>
    <phoneticPr fontId="4"/>
  </si>
  <si>
    <t>Headquarters address</t>
    <phoneticPr fontId="4"/>
  </si>
  <si>
    <t>Title of representative</t>
    <phoneticPr fontId="4"/>
  </si>
  <si>
    <t>Name of representative</t>
    <phoneticPr fontId="4"/>
  </si>
  <si>
    <t>Department in charge</t>
    <phoneticPr fontId="4"/>
  </si>
  <si>
    <t>Person in charge</t>
    <phoneticPr fontId="4"/>
  </si>
  <si>
    <t>Contact address
(Specify if different from the headquarters address.)</t>
    <phoneticPr fontId="4"/>
  </si>
  <si>
    <t>Telephone</t>
  </si>
  <si>
    <t>Fax</t>
  </si>
  <si>
    <t>Established in</t>
  </si>
  <si>
    <t>Capital</t>
  </si>
  <si>
    <t>No. of regular employees</t>
  </si>
  <si>
    <t>Capital structure</t>
  </si>
  <si>
    <t>Japanese ownership exceeds 50%.  (Please check the applicable box.)</t>
  </si>
  <si>
    <t>Yes</t>
  </si>
  <si>
    <t>No</t>
  </si>
  <si>
    <t>Business type</t>
  </si>
  <si>
    <t>Main product(s)</t>
  </si>
  <si>
    <t>Business overview</t>
  </si>
  <si>
    <t>１．Outline of the Industry-Academia Collaborative Program Implementation Plan (Annex 1)</t>
    <phoneticPr fontId="4"/>
  </si>
  <si>
    <t>　　　Lecturer's CV (Attachment I to Annex 1)</t>
    <phoneticPr fontId="4"/>
  </si>
  <si>
    <t>３． Draft Schedule for the Industry-Academia Collaborative Program (Annex 3)</t>
    <phoneticPr fontId="4"/>
  </si>
  <si>
    <t>４.　Personal Information Handling Policy (Annex 4)</t>
    <phoneticPr fontId="4"/>
  </si>
  <si>
    <t>We are not under suspension of subsidy or suspension of contract nomination by any ministry, agency, or organization.</t>
    <phoneticPr fontId="4"/>
  </si>
  <si>
    <t>We consent to the "Handling of Personal Information" at AOTS.
https://www.aots.jp/jp/policy/privacy.html</t>
    <phoneticPr fontId="4"/>
  </si>
  <si>
    <t xml:space="preserve">We understand the purposes of use described in the "Handling of Personal Information" to which the lecturers and  person in charge agree, and consent to the handling and use of their personal information. </t>
    <phoneticPr fontId="4"/>
  </si>
  <si>
    <t>We cooperate with questionnaires and surveys, etc. conducted by AOTS in the current fiscal year and after the year regarding the results of courses and internships.</t>
    <phoneticPr fontId="4"/>
  </si>
  <si>
    <t>We acknowledge that, for all courses approved for implementation in FY2025 and onward, if there are no records of placement achievements for four consecutive fiscal years from the year the course is launched (including achievements by Japanese companies other than the applicant organization, Japan-affiliated companies, as well as informal job offers and expected placements), we will not be allowed to submit any further applications for endowment courses at the same university.</t>
    <phoneticPr fontId="4"/>
  </si>
  <si>
    <t>We acknowledge that we are required to submit documents and evidence in a timely manner in accordance with AOTS’s instructions. In cases where submission is delayed, new applications will not be accepted, and even after approval, any expenses related to documents and evidence that have not been submitted may be deemed ineligible for subsidy.</t>
    <phoneticPr fontId="4"/>
  </si>
  <si>
    <t>Program name:</t>
    <phoneticPr fontId="4"/>
  </si>
  <si>
    <t>Program city:</t>
    <phoneticPr fontId="4"/>
  </si>
  <si>
    <t>Program country:</t>
    <phoneticPr fontId="4"/>
  </si>
  <si>
    <t>Application for Industry-Academia Collaborative Program Implementation</t>
    <phoneticPr fontId="4"/>
  </si>
  <si>
    <t>Seal (Representative's official seal)</t>
    <phoneticPr fontId="4"/>
  </si>
  <si>
    <t>(3) Annex 1</t>
    <phoneticPr fontId="4"/>
  </si>
  <si>
    <t>Applicant company name:</t>
    <phoneticPr fontId="4"/>
  </si>
  <si>
    <t>Program country/city:</t>
    <phoneticPr fontId="4"/>
  </si>
  <si>
    <t>University host, etc.:</t>
    <phoneticPr fontId="4"/>
  </si>
  <si>
    <t>(English)</t>
    <phoneticPr fontId="4"/>
  </si>
  <si>
    <t>(Japanese)</t>
    <phoneticPr fontId="4"/>
  </si>
  <si>
    <t>Location</t>
    <phoneticPr fontId="4"/>
  </si>
  <si>
    <t>Established in</t>
    <phoneticPr fontId="4"/>
  </si>
  <si>
    <t>No. of students</t>
    <phoneticPr fontId="4"/>
  </si>
  <si>
    <t>Educational program</t>
    <phoneticPr fontId="4"/>
  </si>
  <si>
    <t>Select</t>
  </si>
  <si>
    <t>University host①</t>
    <phoneticPr fontId="4"/>
  </si>
  <si>
    <t>All constituent faculties</t>
    <phoneticPr fontId="4"/>
  </si>
  <si>
    <t>Faculty/dept. name (English):</t>
    <phoneticPr fontId="4"/>
  </si>
  <si>
    <t>Faculty/dept. name (Japanese):</t>
    <phoneticPr fontId="4"/>
  </si>
  <si>
    <t>Intended year of study:</t>
    <phoneticPr fontId="4"/>
  </si>
  <si>
    <t>Intended year of study:(Master’s and Doctoral program)</t>
    <phoneticPr fontId="4"/>
  </si>
  <si>
    <t>Total number of students enrolled in the target faculties</t>
    <phoneticPr fontId="4"/>
  </si>
  <si>
    <t>Others (to be filled in if taken by alumni or other non-current students)</t>
    <phoneticPr fontId="4"/>
  </si>
  <si>
    <t>Please circle the grade levels that apply.</t>
    <phoneticPr fontId="4"/>
  </si>
  <si>
    <t>Academic calendar, class period, and break period of the university host, etc.</t>
    <phoneticPr fontId="4"/>
  </si>
  <si>
    <t>Semester system</t>
    <phoneticPr fontId="4"/>
  </si>
  <si>
    <t>Class period</t>
  </si>
  <si>
    <t>Exam period</t>
  </si>
  <si>
    <t>Break period</t>
  </si>
  <si>
    <t>1st semester</t>
  </si>
  <si>
    <t>2nd semester</t>
  </si>
  <si>
    <t>Trimester system</t>
    <phoneticPr fontId="4"/>
  </si>
  <si>
    <t>1st trimester</t>
  </si>
  <si>
    <t>2nd trimester</t>
  </si>
  <si>
    <t>3rd trimester</t>
  </si>
  <si>
    <t>1st quarter</t>
  </si>
  <si>
    <t>2nd quarter</t>
  </si>
  <si>
    <t>3rd quarter</t>
  </si>
  <si>
    <t>4th quarter</t>
  </si>
  <si>
    <t>Class period</t>
    <phoneticPr fontId="4"/>
  </si>
  <si>
    <t>Exam period</t>
    <phoneticPr fontId="4"/>
  </si>
  <si>
    <t>Break period</t>
    <phoneticPr fontId="4"/>
  </si>
  <si>
    <t>Please fill in the form with the overall plan for the course(s) and internship(s) that your company is planning.
If the planned program continues into subsequent multi-year(s), please indicate that in the overall outline.
(Please note, however, that budget approval is given for each Japanese government multi-year to budgetary expenses for program implementation within said multi-year.)</t>
    <phoneticPr fontId="4"/>
  </si>
  <si>
    <t>Name</t>
    <phoneticPr fontId="4"/>
  </si>
  <si>
    <t>Overview</t>
    <phoneticPr fontId="4"/>
  </si>
  <si>
    <t>Overall Outline of the Industry-Academia Collaborative Program Implementation Plan</t>
    <phoneticPr fontId="4"/>
  </si>
  <si>
    <t>1st year</t>
    <phoneticPr fontId="4"/>
  </si>
  <si>
    <t>2nd year</t>
    <phoneticPr fontId="4"/>
  </si>
  <si>
    <t>3rd year</t>
    <phoneticPr fontId="4"/>
  </si>
  <si>
    <t>4th year</t>
    <phoneticPr fontId="4"/>
  </si>
  <si>
    <t>5th year</t>
    <phoneticPr fontId="4"/>
  </si>
  <si>
    <t>6th year</t>
    <phoneticPr fontId="4"/>
  </si>
  <si>
    <t>Quarter system</t>
    <phoneticPr fontId="4"/>
  </si>
  <si>
    <t>University host②</t>
    <phoneticPr fontId="4"/>
  </si>
  <si>
    <t>University host③</t>
    <phoneticPr fontId="4"/>
  </si>
  <si>
    <t>University host④</t>
    <phoneticPr fontId="4"/>
  </si>
  <si>
    <t>University host⑤</t>
    <phoneticPr fontId="4"/>
  </si>
  <si>
    <t>University host⑥</t>
    <phoneticPr fontId="4"/>
  </si>
  <si>
    <t>University host⑦</t>
    <phoneticPr fontId="4"/>
  </si>
  <si>
    <t>University host⑧</t>
    <phoneticPr fontId="4"/>
  </si>
  <si>
    <t>University host⑨</t>
    <phoneticPr fontId="4"/>
  </si>
  <si>
    <t>University host⑩</t>
    <phoneticPr fontId="4"/>
  </si>
  <si>
    <t>Reason for selecting the university host, etc., intended faculty/department, and intended year of study (and, if applicable, the reason for conducting the program at multiple institutions)</t>
    <phoneticPr fontId="4"/>
  </si>
  <si>
    <t>・The compatibility between the course content and the target faculties/departments</t>
    <phoneticPr fontId="4"/>
  </si>
  <si>
    <t>・The background of the collaboration with the university host and the reasons for selecting this institution</t>
    <phoneticPr fontId="4"/>
  </si>
  <si>
    <t>・The compatibility between the applicant company’s plan and the university host, including how the course establishment plan aligns with the existing MOU and the institution’s intentions regarding the establishment of the course</t>
    <phoneticPr fontId="4"/>
  </si>
  <si>
    <t>When do intended students usually search for jobs/receive job offers (please respond to the best of your knowledge)?</t>
    <phoneticPr fontId="4"/>
  </si>
  <si>
    <t>Scheduled program period:</t>
    <phoneticPr fontId="4"/>
  </si>
  <si>
    <t>* Plans to offer the same educational programs multiple times to different participants in which the programs are completed within the same year are also acceptable.</t>
    <phoneticPr fontId="4"/>
  </si>
  <si>
    <t>* Please describe the plan for a series of educational programs intended for the same participants.</t>
    <phoneticPr fontId="4"/>
  </si>
  <si>
    <t>Overall plan:</t>
    <phoneticPr fontId="4"/>
  </si>
  <si>
    <t>Draft Program Schedule</t>
    <phoneticPr fontId="4"/>
  </si>
  <si>
    <t>Period</t>
    <phoneticPr fontId="16"/>
  </si>
  <si>
    <t>Frequency</t>
    <phoneticPr fontId="4"/>
  </si>
  <si>
    <t>Content</t>
    <phoneticPr fontId="4"/>
  </si>
  <si>
    <t>Number of hours</t>
    <phoneticPr fontId="4"/>
  </si>
  <si>
    <t>Lecturer Name</t>
    <phoneticPr fontId="4"/>
  </si>
  <si>
    <t>Please fill in the form with a draft schedule for the entire Industry-Academia collaborative program.
If additional rows are required, please insert them as necessary.
If the course/internship consists of multiple units, please describe the schedule for each unit separately.
Please select the lecture category according to the classifications below.
The total number of hours classified under categories 3 and 4 must not exceed half of the overall course hours.
1.Technical and related fields
2.Management and related fields
3.Japanese corporate culture and introduction of the applicant company, etc.
4.Japanese language</t>
    <phoneticPr fontId="9"/>
  </si>
  <si>
    <t>1.Technical and related fields</t>
    <phoneticPr fontId="4"/>
  </si>
  <si>
    <t>2.Management and related fields</t>
    <phoneticPr fontId="4"/>
  </si>
  <si>
    <t>3.Japanese corporate culture and introduction of the applicant company, etc.</t>
    <phoneticPr fontId="4"/>
  </si>
  <si>
    <t>4.Japanese language</t>
    <phoneticPr fontId="4"/>
  </si>
  <si>
    <t>Draft Internship Schedule</t>
    <phoneticPr fontId="20"/>
  </si>
  <si>
    <t>Duration</t>
    <phoneticPr fontId="4"/>
  </si>
  <si>
    <t>Face-to-face/Online</t>
    <phoneticPr fontId="4"/>
  </si>
  <si>
    <t>Lecture category</t>
    <phoneticPr fontId="4"/>
  </si>
  <si>
    <t>(Annex 3)</t>
    <phoneticPr fontId="4"/>
  </si>
  <si>
    <t>Draft Course Schedule</t>
    <phoneticPr fontId="20"/>
  </si>
  <si>
    <t>Draft Program Schedule</t>
    <phoneticPr fontId="20"/>
  </si>
  <si>
    <t>Budget Outline for Implementing the Industry-Academia Collaborative Program</t>
    <phoneticPr fontId="9"/>
  </si>
  <si>
    <t>Total</t>
    <phoneticPr fontId="4"/>
  </si>
  <si>
    <t>Hours by lecture category</t>
    <phoneticPr fontId="4"/>
  </si>
  <si>
    <t>Hours</t>
    <phoneticPr fontId="4"/>
  </si>
  <si>
    <t>Ccategory</t>
    <phoneticPr fontId="4"/>
  </si>
  <si>
    <t>Expenses for the Implementation of the Industry-Academia Collaborative Program</t>
    <phoneticPr fontId="9"/>
  </si>
  <si>
    <t>１．Expenses for the Implementation of Courses</t>
    <phoneticPr fontId="4"/>
  </si>
  <si>
    <t>6．Outsourcing Expenses</t>
    <phoneticPr fontId="4"/>
  </si>
  <si>
    <t>5．Administrative Travel Expenses for Preparation and Implementation of Program</t>
    <phoneticPr fontId="4"/>
  </si>
  <si>
    <t>Expense item</t>
    <phoneticPr fontId="4"/>
  </si>
  <si>
    <t>Total Budget</t>
    <phoneticPr fontId="4"/>
  </si>
  <si>
    <t xml:space="preserve">Fiscal Year of Execution  </t>
    <phoneticPr fontId="4"/>
  </si>
  <si>
    <t>Sub‑item</t>
    <phoneticPr fontId="4"/>
  </si>
  <si>
    <t>Description</t>
    <phoneticPr fontId="9"/>
  </si>
  <si>
    <t>Current Fiscal Year Budget</t>
    <phoneticPr fontId="4"/>
  </si>
  <si>
    <t>Next Fiscal Year Budget</t>
    <phoneticPr fontId="4"/>
  </si>
  <si>
    <t>4．Honorarium for Cooperation to the School Establishing the Course</t>
    <phoneticPr fontId="4"/>
  </si>
  <si>
    <t>pp</t>
  </si>
  <si>
    <t>pp</t>
    <phoneticPr fontId="4"/>
  </si>
  <si>
    <t>nt</t>
    <phoneticPr fontId="4"/>
  </si>
  <si>
    <t>class</t>
  </si>
  <si>
    <t>day</t>
    <phoneticPr fontId="4"/>
  </si>
  <si>
    <t>count</t>
  </si>
  <si>
    <t>unit</t>
    <phoneticPr fontId="4"/>
  </si>
  <si>
    <t>pc</t>
    <phoneticPr fontId="4"/>
  </si>
  <si>
    <t>mo</t>
    <phoneticPr fontId="4"/>
  </si>
  <si>
    <t>Annex 1: Outline of the Industry-Academia Collaborative Program Implementation Plan</t>
    <phoneticPr fontId="4"/>
  </si>
  <si>
    <t>Annex 1: addition</t>
    <phoneticPr fontId="4"/>
  </si>
  <si>
    <t>Please provide the specific reasons and details of the duties for each trip.
When completing this section, include activities that can only be conducted on-site so that the necessity of travel is clearly conveyed.
In principle, during the trip, you are expected to engage solely in duties related to the course.
Additionally, we ask that the number of administrative personnel traveling per trip be limited to approximately two individuals.</t>
    <phoneticPr fontId="4"/>
  </si>
  <si>
    <t>(3)-a.Expenses of Creating Teaching Materials</t>
    <phoneticPr fontId="2"/>
  </si>
  <si>
    <t>(3)-b.Expenses of Printing and Binding Teaching Materials</t>
    <phoneticPr fontId="2"/>
  </si>
  <si>
    <t>(3)-c.Expenses of Consumable Materials for Lecture</t>
    <phoneticPr fontId="2"/>
  </si>
  <si>
    <t>(3)-d.Other Expenses of Teaching Materials</t>
    <phoneticPr fontId="2"/>
  </si>
  <si>
    <t xml:space="preserve">(3)-e.Outsourcing Expenses of Teaching Material Production  </t>
    <phoneticPr fontId="2"/>
  </si>
  <si>
    <t xml:space="preserve">(7)-a.Expenses for Purchase or Rental of Devices and Equipment </t>
    <phoneticPr fontId="2"/>
  </si>
  <si>
    <t>(7)-b.Miscellaneous Expenses for the Procurement of Devices and Equipment</t>
    <phoneticPr fontId="2"/>
  </si>
  <si>
    <t>(8)-a.Rental Expenses of Devices and Equipment necessary for On-line Guidance</t>
    <phoneticPr fontId="2"/>
  </si>
  <si>
    <t>(8)-b.Other Expenses of Environmental Setting necessary for On-line Guidance</t>
    <phoneticPr fontId="2"/>
  </si>
  <si>
    <t>(9)-a.Expense of Supplies necessary for Lectures</t>
    <phoneticPr fontId="2"/>
  </si>
  <si>
    <t>(9)-b.Transportation Expense for Educational Activities Outside of Campus</t>
    <phoneticPr fontId="2"/>
  </si>
  <si>
    <t>(9)-c.Other Expenses for Course Implementation</t>
    <phoneticPr fontId="2"/>
  </si>
  <si>
    <t>(2)-a.Interpretation Fee for Internship</t>
    <phoneticPr fontId="2"/>
  </si>
  <si>
    <t>(2)-b.Rent Expenses on Facilities for Internship</t>
    <phoneticPr fontId="2"/>
  </si>
  <si>
    <t>(2)-c.Expenses of Printing and Binding Teaching Materials for Internship</t>
    <phoneticPr fontId="4"/>
  </si>
  <si>
    <t>(2)-d.Rent Expenses on Devices and Equipment Used by Interns</t>
    <phoneticPr fontId="4"/>
  </si>
  <si>
    <t>(2)-e.Expenses for Supplies for Internship</t>
    <phoneticPr fontId="4"/>
  </si>
  <si>
    <t>(3)-f.Other Expenses for Internship Implementation</t>
    <phoneticPr fontId="4"/>
  </si>
  <si>
    <t>Select</t>
    <phoneticPr fontId="4"/>
  </si>
  <si>
    <t>（Unit：JPY）</t>
    <phoneticPr fontId="4"/>
  </si>
  <si>
    <t>Estimation</t>
    <phoneticPr fontId="4"/>
  </si>
  <si>
    <t>Description　　</t>
  </si>
  <si>
    <t>Description　　</t>
    <phoneticPr fontId="4"/>
  </si>
  <si>
    <t>3．Expenses for Support in Introducing Online Guidance</t>
    <phoneticPr fontId="4"/>
  </si>
  <si>
    <t>Share of expenses of　program 1/3</t>
    <phoneticPr fontId="4"/>
  </si>
  <si>
    <t>Total expenses of setting up  program</t>
    <phoneticPr fontId="4"/>
  </si>
  <si>
    <t>Share of Program Management Expenses 10%</t>
    <phoneticPr fontId="4"/>
  </si>
  <si>
    <t>(1) Remuneration for Program Advisor</t>
    <phoneticPr fontId="4"/>
  </si>
  <si>
    <t>(2)Technical Guidance Fee for Lecturers</t>
    <phoneticPr fontId="4"/>
  </si>
  <si>
    <t>(3) Expenses for Teaching Materials</t>
    <phoneticPr fontId="2"/>
  </si>
  <si>
    <t>(4) Travel Expenses for Lecturers and Interpreters</t>
    <phoneticPr fontId="4"/>
  </si>
  <si>
    <t>(5) Interpretation Fee for Classes</t>
    <phoneticPr fontId="4"/>
  </si>
  <si>
    <t>(6) Rent Expenses on Educational Facilities and Equipment</t>
  </si>
  <si>
    <t>(8) Expenses for Remote Equipment and Environment Setup</t>
  </si>
  <si>
    <t>(9) Expenses for Course Implementation</t>
  </si>
  <si>
    <t>(2)Interpretation Fee for Internship/Other Expenses for Course Internship</t>
  </si>
  <si>
    <t>(1)Rewards to Expert for Support on Introduction and Implementation of On-Line Guidance</t>
  </si>
  <si>
    <t>(2)Outsourcing Expenses of Support on Introduction and Implementation of On-line Guidance</t>
  </si>
  <si>
    <t>(10) Travel Expenses for International Students in Japan</t>
    <phoneticPr fontId="4"/>
  </si>
  <si>
    <t>Subsidy from Japanese government（reference)</t>
    <phoneticPr fontId="4"/>
  </si>
  <si>
    <t>no. of consecutive days of stay</t>
    <phoneticPr fontId="20"/>
  </si>
  <si>
    <t>date
mm/dd</t>
    <phoneticPr fontId="61"/>
  </si>
  <si>
    <t>time</t>
    <phoneticPr fontId="61"/>
  </si>
  <si>
    <t>description of work</t>
    <phoneticPr fontId="61"/>
  </si>
  <si>
    <t>purpose of trip</t>
    <phoneticPr fontId="4"/>
  </si>
  <si>
    <t>name：</t>
    <phoneticPr fontId="4"/>
  </si>
  <si>
    <t>5．Administration Staff’s Travel Schedule</t>
    <phoneticPr fontId="4"/>
  </si>
  <si>
    <t>１．Lecturer’s Travel Schedule</t>
    <phoneticPr fontId="4"/>
  </si>
  <si>
    <t>２．Lecturer’s Travel Schedule</t>
    <phoneticPr fontId="4"/>
  </si>
  <si>
    <t>3．Lecturer’s Travel Schedule</t>
    <phoneticPr fontId="4"/>
  </si>
  <si>
    <t>4．Lecturer’s Travel Schedule</t>
    <phoneticPr fontId="4"/>
  </si>
  <si>
    <t>Lecturer’s and Administration Travel Schedule</t>
    <phoneticPr fontId="4"/>
  </si>
  <si>
    <t>(Attachment I to Annex 1)</t>
    <phoneticPr fontId="4"/>
  </si>
  <si>
    <t>Background/necessity for establishing the program and recruitment plan:</t>
    <phoneticPr fontId="4"/>
  </si>
  <si>
    <t>Company planning to recruit participants:</t>
    <phoneticPr fontId="4"/>
  </si>
  <si>
    <t>Business overview:</t>
    <phoneticPr fontId="4"/>
  </si>
  <si>
    <t>Address:</t>
    <phoneticPr fontId="4"/>
  </si>
  <si>
    <t>Established in：</t>
    <phoneticPr fontId="4"/>
  </si>
  <si>
    <t>No. of employees：</t>
    <phoneticPr fontId="4"/>
  </si>
  <si>
    <t>Capital：</t>
    <phoneticPr fontId="4"/>
  </si>
  <si>
    <t>Japanese ownership share（％）：</t>
    <phoneticPr fontId="4"/>
  </si>
  <si>
    <t>Recruitment plan: (Please describe after establishing the program in detail, including the following matters.)</t>
    <phoneticPr fontId="4"/>
  </si>
  <si>
    <t>3）Jobs to be engaged in after recruitment：</t>
    <phoneticPr fontId="4"/>
  </si>
  <si>
    <t>4）Required skills：</t>
    <phoneticPr fontId="4"/>
  </si>
  <si>
    <t>5）Recruitment method：</t>
    <phoneticPr fontId="4"/>
  </si>
  <si>
    <t>6）Planned recruitment date：</t>
    <phoneticPr fontId="4"/>
  </si>
  <si>
    <t xml:space="preserve"> Total Number of Planned Recruits:</t>
    <phoneticPr fontId="4"/>
  </si>
  <si>
    <t>1）Planned job types for recruitment①：</t>
    <phoneticPr fontId="4"/>
  </si>
  <si>
    <t>2）Planned number of new recruits：</t>
    <phoneticPr fontId="4"/>
  </si>
  <si>
    <t>3）Jobs to be engaged in after： recruitment：</t>
    <phoneticPr fontId="4"/>
  </si>
  <si>
    <t>7）Past recruitment from the institutional host, etc.：</t>
    <phoneticPr fontId="4"/>
  </si>
  <si>
    <t>1）Planned job types for recruitment④：</t>
    <phoneticPr fontId="4"/>
  </si>
  <si>
    <t>1）Planned job types for recruitment③：</t>
    <phoneticPr fontId="4"/>
  </si>
  <si>
    <t>1）Planned job types for recruitment②：</t>
    <phoneticPr fontId="4"/>
  </si>
  <si>
    <t>[Course Outline]</t>
    <phoneticPr fontId="4"/>
  </si>
  <si>
    <t>'Course content (note 2): (Please attach any reference materials on technologies related to the course content.)</t>
    <phoneticPr fontId="4"/>
  </si>
  <si>
    <t>・Content regarding the areas of advanced technologies, etc., directly related to corporate activities:</t>
    <phoneticPr fontId="4"/>
  </si>
  <si>
    <t>・Content that encourages employment with the applicant company (and its group companies):</t>
    <phoneticPr fontId="4"/>
  </si>
  <si>
    <t>Measures to prevent military use of course content (technologies and information to be taught as well as goods to be provided, such as research materials)</t>
    <phoneticPr fontId="4"/>
  </si>
  <si>
    <t>Confirmed that the content is not subject to restrictions under the Export Trade Control Order and the Foreign Exchange and Foreign Trade Act of Japan.</t>
  </si>
  <si>
    <t>Confirmed that the content is not subject to restrictions under the Export Trade Control Order and the Foreign Exchange and Foreign Trade Act of Japan.</t>
    <phoneticPr fontId="4"/>
  </si>
  <si>
    <t>Already acquired Service Transaction Permission granted by the Ministry of Economy, Trade and Industry (METI) of Japan.</t>
  </si>
  <si>
    <t>Already acquired Service Transaction Permission granted by the Ministry of Economy, Trade and Industry (METI) of Japan.</t>
    <phoneticPr fontId="4"/>
  </si>
  <si>
    <t>Will acquire Service Transaction Permission granted by METI of Japan.</t>
    <phoneticPr fontId="4"/>
  </si>
  <si>
    <t>Course period:</t>
    <phoneticPr fontId="4"/>
  </si>
  <si>
    <t>No. of course participants:</t>
    <phoneticPr fontId="4"/>
  </si>
  <si>
    <t>Location(s) where the course will be offered: (Select one or more.)</t>
    <phoneticPr fontId="4"/>
  </si>
  <si>
    <t>University host</t>
    <phoneticPr fontId="4"/>
  </si>
  <si>
    <t>Online</t>
    <phoneticPr fontId="4"/>
  </si>
  <si>
    <t>Other (Please provide details:　</t>
    <phoneticPr fontId="4"/>
  </si>
  <si>
    <r>
      <t xml:space="preserve">Reason for offering the course at a location other than the university host: </t>
    </r>
    <r>
      <rPr>
        <sz val="11"/>
        <rFont val="ＭＳ Ｐ明朝"/>
        <family val="1"/>
        <charset val="128"/>
      </rPr>
      <t>(Please describe the reason and necessity if in the item above you selected a choice other than the university host.)</t>
    </r>
    <phoneticPr fontId="4"/>
  </si>
  <si>
    <r>
      <t xml:space="preserve">Learning objectives for participants: </t>
    </r>
    <r>
      <rPr>
        <sz val="11"/>
        <rFont val="ＭＳ Ｐ明朝"/>
        <family val="1"/>
        <charset val="128"/>
      </rPr>
      <t>(Please describe in detail in a bulleted list, including the extent of participants' knowledge and what they can do after taking the course.)</t>
    </r>
    <phoneticPr fontId="4"/>
  </si>
  <si>
    <t>Credit recognition:</t>
    <phoneticPr fontId="4"/>
  </si>
  <si>
    <t>Yes</t>
    <phoneticPr fontId="4"/>
  </si>
  <si>
    <t>No</t>
    <phoneticPr fontId="4"/>
  </si>
  <si>
    <t>Affiliation</t>
    <phoneticPr fontId="4"/>
  </si>
  <si>
    <t>Title</t>
    <phoneticPr fontId="4"/>
  </si>
  <si>
    <t>If yes, please fill in. In addition, please provide details in the Lecturer's CV (Attachment I to Annex 1).</t>
    <phoneticPr fontId="4"/>
  </si>
  <si>
    <t>Category</t>
    <phoneticPr fontId="4"/>
  </si>
  <si>
    <t>Planned lecturer's name</t>
    <phoneticPr fontId="4"/>
  </si>
  <si>
    <t>Year(s) of exp. in the area</t>
    <phoneticPr fontId="4"/>
  </si>
  <si>
    <t>Equipment name</t>
    <phoneticPr fontId="4"/>
  </si>
  <si>
    <t>Manufacturer name</t>
    <phoneticPr fontId="4"/>
  </si>
  <si>
    <t>Quantity</t>
    <phoneticPr fontId="4"/>
  </si>
  <si>
    <t>Subject to security export permission</t>
    <phoneticPr fontId="4"/>
  </si>
  <si>
    <t>Standards/
Specifications</t>
    <phoneticPr fontId="4"/>
  </si>
  <si>
    <t>* Please attach supplementary materials on the aforementioned devices and equipment that need to be procured, such as catalogs and documents outlining the specifications.</t>
    <phoneticPr fontId="4"/>
  </si>
  <si>
    <t>【Internship Outline】</t>
    <phoneticPr fontId="4"/>
  </si>
  <si>
    <t>(* Please specify if your company plans to conduct internship(s).)</t>
    <phoneticPr fontId="4"/>
  </si>
  <si>
    <t>Internship content:</t>
    <phoneticPr fontId="4"/>
  </si>
  <si>
    <t>Measures to prevent military use of internship content (technologies to be taught, machines to be operated, and goods to be provided, such as research materials)</t>
    <phoneticPr fontId="4"/>
  </si>
  <si>
    <t>* Please select the applicable choice below.</t>
    <phoneticPr fontId="4"/>
  </si>
  <si>
    <t>(Scheduled date of acquisition</t>
    <phoneticPr fontId="4"/>
  </si>
  <si>
    <t>Applicant company</t>
    <phoneticPr fontId="4"/>
  </si>
  <si>
    <t>Internship partner company</t>
    <phoneticPr fontId="4"/>
  </si>
  <si>
    <t>Place：</t>
    <phoneticPr fontId="4"/>
  </si>
  <si>
    <t>Other (Please provide details:</t>
    <phoneticPr fontId="4"/>
  </si>
  <si>
    <t>Locations(s) where the internship will be conducted: (select one or more)</t>
    <phoneticPr fontId="4"/>
  </si>
  <si>
    <t>Internship period:</t>
    <phoneticPr fontId="4"/>
  </si>
  <si>
    <t xml:space="preserve">No. of participants: </t>
    <phoneticPr fontId="4"/>
  </si>
  <si>
    <t>Locally:</t>
    <phoneticPr fontId="4"/>
  </si>
  <si>
    <t>Japan or other countries:</t>
    <phoneticPr fontId="4"/>
  </si>
  <si>
    <t>(Implementing country:</t>
    <phoneticPr fontId="4"/>
  </si>
  <si>
    <t>Learning objectives for internship participants: (Please describe in detail in a bulleted list, including the extent of interns' knowledge and what they can do.)</t>
    <phoneticPr fontId="4"/>
  </si>
  <si>
    <t>Attached documents for submission (Please check the applicable boxes.)</t>
    <phoneticPr fontId="4"/>
  </si>
  <si>
    <t>Company brochure・・・・・</t>
    <phoneticPr fontId="4"/>
  </si>
  <si>
    <t>Company history timeline</t>
    <phoneticPr fontId="4"/>
  </si>
  <si>
    <t>Certified copy of register (copy)</t>
    <phoneticPr fontId="4"/>
  </si>
  <si>
    <t>Financial statements (copy)</t>
    <phoneticPr fontId="4"/>
  </si>
  <si>
    <t>Description</t>
    <phoneticPr fontId="4"/>
  </si>
  <si>
    <t>Form Name</t>
    <phoneticPr fontId="4"/>
  </si>
  <si>
    <t>Attachment I to Annex 1: Lecturer's CV</t>
    <phoneticPr fontId="4"/>
  </si>
  <si>
    <t>To make it easier to obtain understanding and cooperation of the university etc.  by implementing the program as a part of the  Japanese government's official program.</t>
    <phoneticPr fontId="4"/>
  </si>
  <si>
    <t>Introduced to it by an affiliated organization, etc.  
                 Organization name:</t>
    <phoneticPr fontId="4"/>
  </si>
  <si>
    <t>Annex 2. Budget Outline for Implementing the Industry-Academia Collaborative Program</t>
    <phoneticPr fontId="4"/>
  </si>
  <si>
    <t>AttachmentⅡto Annex 1: Lecturer’s and Administration Travel Schedule</t>
    <phoneticPr fontId="4"/>
  </si>
  <si>
    <t>Annex 2: Budget Outline for Implementing the Industry-Academia Collaborative Program（Example）</t>
    <phoneticPr fontId="4"/>
  </si>
  <si>
    <t>　　　Lecturer’s and Administration Travel Schedule (AttachmentⅡto Annex 1)</t>
    <phoneticPr fontId="4"/>
  </si>
  <si>
    <t>[Overall Outline]</t>
    <phoneticPr fontId="4"/>
  </si>
  <si>
    <t>The necessity for the program to continue into the following fiscal year (i.e., from April 1 onward)</t>
    <phoneticPr fontId="4"/>
  </si>
  <si>
    <t>* If the course consists of multiple units, please fill in (2) and subsequent cells to describe each unit.</t>
    <phoneticPr fontId="4"/>
  </si>
  <si>
    <t>* If the internship consists of multiple units, please fill in (2) and subsequent cells to describe each unit.</t>
    <phoneticPr fontId="4"/>
  </si>
  <si>
    <t>Background/necessity:</t>
    <phoneticPr fontId="4"/>
  </si>
  <si>
    <t>・The recruitment challenges currently being faced and the background that led to the decision to utilize this subsidy program</t>
    <phoneticPr fontId="4"/>
  </si>
  <si>
    <t>・The necessity of implementing the program from the perspective of technology transfer to the host institution offering the endowed course</t>
    <phoneticPr fontId="4"/>
  </si>
  <si>
    <t>・Future developments after the establishment of the endowed course and expectations for the personnel to be hired</t>
    <phoneticPr fontId="4"/>
  </si>
  <si>
    <t>“(4) Annex 1 addition.”</t>
    <phoneticPr fontId="4"/>
  </si>
  <si>
    <t>Relationship with applicant company：</t>
  </si>
  <si>
    <t>companys other than the applicant organization (if applicable, please provide the information below)</t>
  </si>
  <si>
    <t>Name of company/organization:</t>
    <phoneticPr fontId="4"/>
  </si>
  <si>
    <t>Relationship with your company:</t>
    <phoneticPr fontId="4"/>
  </si>
  <si>
    <t>No. of lecturers:</t>
    <phoneticPr fontId="4"/>
  </si>
  <si>
    <t>(Course language:</t>
    <phoneticPr fontId="4"/>
  </si>
  <si>
    <t>(Lecturer’s CV (Attachment I)</t>
    <phoneticPr fontId="4"/>
  </si>
  <si>
    <t xml:space="preserve">If additional instructors are scheduled to teach, please enter their information in the sheet </t>
    <phoneticPr fontId="4"/>
  </si>
  <si>
    <t xml:space="preserve">(7) Expenses for Devices and Equipment </t>
    <phoneticPr fontId="4"/>
  </si>
  <si>
    <t>If yes, in the items below, please specify the planned equipment as well as why it is necessary and how it will be used.</t>
    <phoneticPr fontId="4"/>
  </si>
  <si>
    <t>Usage period</t>
    <phoneticPr fontId="4"/>
  </si>
  <si>
    <t>Why necessary and how they will be used:</t>
    <phoneticPr fontId="4"/>
  </si>
  <si>
    <t>Procurement method</t>
    <phoneticPr fontId="4"/>
  </si>
  <si>
    <t>Address, tel. no.</t>
    <phoneticPr fontId="4"/>
  </si>
  <si>
    <t>Person in charge, their dept. &amp; title:</t>
    <phoneticPr fontId="4"/>
  </si>
  <si>
    <t>Capital:</t>
    <phoneticPr fontId="4"/>
  </si>
  <si>
    <t>Japanese ownership share:</t>
    <phoneticPr fontId="4"/>
  </si>
  <si>
    <t>Relationship with the applicant corp.:</t>
    <phoneticPr fontId="4"/>
  </si>
  <si>
    <t>No. of Emp.</t>
    <phoneticPr fontId="4"/>
  </si>
  <si>
    <t>* If multiple companies will accept interns, please fill in.</t>
    <phoneticPr fontId="4"/>
  </si>
  <si>
    <t>Do you need to procure any devices or equipment to conduct the internship online?</t>
    <phoneticPr fontId="4"/>
  </si>
  <si>
    <t>Unit price</t>
    <phoneticPr fontId="4"/>
  </si>
  <si>
    <t>Subcontractor(s) (Specify if applicable./If you outsource operations related to assisting in the introduction of online guidance, specify in 33 below.)</t>
    <phoneticPr fontId="4"/>
  </si>
  <si>
    <t>Outline of the subcontractor's role in implementing the program as well as the operations to be outsourced thereto:</t>
    <phoneticPr fontId="4"/>
  </si>
  <si>
    <t>Scheduled contract period:</t>
    <phoneticPr fontId="4"/>
  </si>
  <si>
    <t>[Outline of Other Matters]</t>
    <phoneticPr fontId="4"/>
  </si>
  <si>
    <t>(1)</t>
    <phoneticPr fontId="4"/>
  </si>
  <si>
    <t>(2)</t>
  </si>
  <si>
    <t>(3)</t>
  </si>
  <si>
    <t>(4)</t>
  </si>
  <si>
    <t>*(2)(3)(4): The annual security report can substitute for the company brochure, certified copy of register, and financial statements.</t>
  </si>
  <si>
    <t>*(4):Please submit the latest financial statements.The companies applying for AOTS programs for the first time needs to submit the last three financial years.</t>
  </si>
  <si>
    <t>Personal Information Handling Policy (Annex 4)</t>
    <phoneticPr fontId="4"/>
  </si>
  <si>
    <t>(5)</t>
  </si>
  <si>
    <t>Subcontractor(s) assisting in the introduction of online guidance (Specify if applicable.)</t>
    <phoneticPr fontId="4"/>
  </si>
  <si>
    <t>* If multiple subcontractors are involved, please fill in.</t>
    <phoneticPr fontId="4"/>
  </si>
  <si>
    <t>Reasons for the equipment, its intended use, and how it will be procured:</t>
    <phoneticPr fontId="4"/>
  </si>
  <si>
    <t>If yes, number of credits</t>
    <phoneticPr fontId="4"/>
  </si>
  <si>
    <t>Do you need to procure any devices or equipment for online instruction?</t>
    <phoneticPr fontId="4"/>
  </si>
  <si>
    <t>* Please attach supplementary materials on the aforementioned devices and equipment that need to be procured, such as catalogs and documents outlining the specifications.</t>
    <phoneticPr fontId="4"/>
  </si>
  <si>
    <t>* If the country or city is other than Japan or the program country, please fill it in under “Other” above.</t>
    <phoneticPr fontId="4"/>
  </si>
  <si>
    <t>Pls. describe as in your passport</t>
    <phoneticPr fontId="4"/>
  </si>
  <si>
    <r>
      <rPr>
        <sz val="14"/>
        <rFont val="ＭＳ Ｐ明朝"/>
        <family val="1"/>
        <charset val="128"/>
      </rPr>
      <t>(Lecturer’s CV (Attachment I)</t>
    </r>
    <r>
      <rPr>
        <sz val="14"/>
        <color rgb="FF0000FF"/>
        <rFont val="ＭＳ Ｐ明朝"/>
        <family val="1"/>
        <charset val="128"/>
      </rPr>
      <t xml:space="preserve">
※In principle, individuals with at least three years of practical experience in the technical field in which they provide instruction.</t>
    </r>
    <phoneticPr fontId="4"/>
  </si>
  <si>
    <t>Lecturers:</t>
    <phoneticPr fontId="4"/>
  </si>
  <si>
    <t>(4) Annex 1 addition</t>
    <phoneticPr fontId="4"/>
  </si>
  <si>
    <t>Next fiscal year</t>
    <phoneticPr fontId="4"/>
  </si>
  <si>
    <t>Current fiscal year</t>
    <phoneticPr fontId="4"/>
  </si>
  <si>
    <t>～</t>
    <phoneticPr fontId="4"/>
  </si>
  <si>
    <t>Current Year</t>
  </si>
  <si>
    <t>Next Year</t>
  </si>
  <si>
    <t>Dr.*****</t>
    <phoneticPr fontId="4"/>
  </si>
  <si>
    <t>Daily allowance</t>
    <phoneticPr fontId="4"/>
  </si>
  <si>
    <t>Accomodation expenses：
Hotel＠14,300 JPY×14 night×3 people</t>
    <phoneticPr fontId="4"/>
  </si>
  <si>
    <t>（Unit：JPY）</t>
    <phoneticPr fontId="4"/>
  </si>
  <si>
    <t>Budget Outline for Implementing the Industry-Academia Collaborative Program(example)</t>
    <phoneticPr fontId="9"/>
  </si>
  <si>
    <t>Travel expenses in Japan</t>
    <phoneticPr fontId="4"/>
  </si>
  <si>
    <t>Technical instruction: 30 sessions × 1 school</t>
    <phoneticPr fontId="4"/>
  </si>
  <si>
    <t>Japanese language instruction: 30 sessions × 1 school</t>
    <phoneticPr fontId="4"/>
  </si>
  <si>
    <t>Manuscript fee for technical instruction materials</t>
    <phoneticPr fontId="4"/>
  </si>
  <si>
    <t>Translation of technical teaching materials: 4,000 yen (1 character @ 10 yen, 30 sessions)</t>
    <phoneticPr fontId="4"/>
  </si>
  <si>
    <t>Printing/binding cost for technical materials: 60 copies</t>
    <phoneticPr fontId="4"/>
  </si>
  <si>
    <t>Airfare</t>
    <phoneticPr fontId="4"/>
  </si>
  <si>
    <t>Overseas travel insurance</t>
    <phoneticPr fontId="4"/>
  </si>
  <si>
    <t>Interpreter fee: 10,000 yen/day × 30 sessions</t>
    <phoneticPr fontId="4"/>
  </si>
  <si>
    <t>Classroom rental: 30 days</t>
    <phoneticPr fontId="4"/>
  </si>
  <si>
    <t>One lecturer: 1 visit in the initial phase, 6 nights / 7 days</t>
    <phoneticPr fontId="4"/>
  </si>
  <si>
    <t>Software A rental</t>
    <phoneticPr fontId="4"/>
  </si>
  <si>
    <t>Software B rental</t>
    <phoneticPr fontId="4"/>
  </si>
  <si>
    <t>Zoom fee (Pro account): 2,125 yen</t>
    <phoneticPr fontId="4"/>
  </si>
  <si>
    <t>(3)-a.Expenses of Creating Teaching Materials</t>
  </si>
  <si>
    <t>(3)-d.Other Expenses of Teaching Materials</t>
  </si>
  <si>
    <t>(3)-b.Expenses of Printing and Binding Teaching Materials</t>
  </si>
  <si>
    <t xml:space="preserve">(7)-a.Expenses for Purchase or Rental of Devices and Equipment </t>
  </si>
  <si>
    <t>(8)-a.Rental Expenses of Devices and Equipment necessary for On-line Guidance</t>
  </si>
  <si>
    <t>(9)-a.Expense of Supplies necessary for Lectures</t>
  </si>
  <si>
    <t>(2)-a.Interpretation Fee for Internship</t>
  </si>
  <si>
    <t>(2)-e.Expenses for Supplies for Internship</t>
  </si>
  <si>
    <t>Helmet</t>
    <phoneticPr fontId="4"/>
  </si>
  <si>
    <t>Two interns: 14 nights / 15 days in Tokyo</t>
    <phoneticPr fontId="4"/>
  </si>
  <si>
    <t>ndividual interviews during the internship (evaluation report)</t>
    <phoneticPr fontId="4"/>
  </si>
  <si>
    <t>Individual interviews during the internship (evaluation report)</t>
    <phoneticPr fontId="4"/>
  </si>
  <si>
    <t>Safety shoes</t>
    <phoneticPr fontId="4"/>
  </si>
  <si>
    <t>Protective goggles</t>
    <phoneticPr fontId="4"/>
  </si>
  <si>
    <t>1 person: Pre-course coordination and preparation, 3 nights / 4 days</t>
    <phoneticPr fontId="4"/>
  </si>
  <si>
    <t>Airfare: @98,000 yen × 1 person</t>
    <phoneticPr fontId="4"/>
  </si>
  <si>
    <t>Accommodation: @13,500 yen × 3 nights × 1 person</t>
    <phoneticPr fontId="4"/>
  </si>
  <si>
    <t>Accomodation</t>
    <phoneticPr fontId="4"/>
  </si>
  <si>
    <t>One lecturer: 1 visit in the final phase, 6 nights / 7 days</t>
    <phoneticPr fontId="4"/>
  </si>
  <si>
    <t>yen</t>
  </si>
  <si>
    <t>Final phase: less than 15 days</t>
    <phoneticPr fontId="4"/>
  </si>
  <si>
    <t>Initial phase: less than 15 days</t>
    <phoneticPr fontId="4"/>
  </si>
  <si>
    <t>Food expenses</t>
    <phoneticPr fontId="4"/>
  </si>
  <si>
    <t>Incidental expenses</t>
    <phoneticPr fontId="4"/>
  </si>
  <si>
    <t>Overseas travel insurance: @4,000 yen × 1 person</t>
    <phoneticPr fontId="4"/>
  </si>
  <si>
    <t>Daily allowance：@4,500JPY×4day×1pp</t>
    <phoneticPr fontId="4"/>
  </si>
  <si>
    <t>2．Expenses for Course Internship</t>
    <phoneticPr fontId="4"/>
  </si>
  <si>
    <t>Expenses for Course Internship</t>
    <phoneticPr fontId="4"/>
  </si>
  <si>
    <t>(1) Travel Expenses for Participants of Overseas and Domestic Internship</t>
    <phoneticPr fontId="4"/>
  </si>
  <si>
    <t>(1) Travel Expenses for Participants of Overseas and Domestic Internship</t>
    <phoneticPr fontId="3"/>
  </si>
  <si>
    <t>(6) Rent Expenses on Educational Facilities and Equipment</t>
    <phoneticPr fontId="4"/>
  </si>
  <si>
    <t>(2)Interpretation Fee for Internship/Other Expenses for Course Internship</t>
    <phoneticPr fontId="3"/>
  </si>
  <si>
    <t>(1)Rewards to Expert for Support on Introduction and Implementation of On-Line Guidance</t>
    <phoneticPr fontId="4"/>
  </si>
  <si>
    <t>(2)Outsourcing Expenses of Support on Introduction and Implementation of On-line Guidance</t>
    <phoneticPr fontId="4"/>
  </si>
  <si>
    <t>1 person: Post-program evaluation interviews and discussion, 3 nights / 4 days</t>
    <phoneticPr fontId="4"/>
  </si>
  <si>
    <t>Program name:
(Japanese)</t>
    <phoneticPr fontId="4"/>
  </si>
  <si>
    <t>Program name (Japanese):</t>
    <phoneticPr fontId="4"/>
  </si>
  <si>
    <t>大学名⑩（日本語）</t>
    <rPh sb="0" eb="3">
      <t>ダイガクメイ</t>
    </rPh>
    <phoneticPr fontId="4"/>
  </si>
  <si>
    <t>大学名⑨（日本語）</t>
    <rPh sb="0" eb="3">
      <t>ダイガクメイ</t>
    </rPh>
    <phoneticPr fontId="4"/>
  </si>
  <si>
    <t>slides</t>
  </si>
  <si>
    <t>sheets</t>
  </si>
  <si>
    <t>1.技術等</t>
  </si>
  <si>
    <t>2.経営等</t>
  </si>
  <si>
    <t>3.日本企業文化及び自社紹介等</t>
  </si>
  <si>
    <t>4.日本語</t>
  </si>
  <si>
    <t>1.Technical and related fields</t>
  </si>
  <si>
    <t>2.Management and related fields</t>
  </si>
  <si>
    <t>3.Japanese corporate culture and introduction of the applicant company, etc.</t>
  </si>
  <si>
    <t>4.Japanese language</t>
  </si>
  <si>
    <t>(6)</t>
  </si>
  <si>
    <t>(7)</t>
  </si>
  <si>
    <t>(8)</t>
  </si>
  <si>
    <t>(9)</t>
  </si>
  <si>
    <t>(10)</t>
  </si>
  <si>
    <t>“(4) Annex 1 addition”.</t>
    <phoneticPr fontId="4"/>
  </si>
  <si>
    <t xml:space="preserve"> ‘(4) Annex 1 addition’.</t>
    <phoneticPr fontId="4"/>
  </si>
  <si>
    <t>* If there are additional universities planning to establish an endowed course, please enter the other universities in the sheet</t>
  </si>
  <si>
    <t xml:space="preserve">* The fiscal year runs from April 1 of the relevant year to March 31 of the following year. </t>
  </si>
  <si>
    <t>* If you are planning a multi-year program, please enter the schedule below.</t>
  </si>
  <si>
    <t>* If you have multiple recruitment plans, please enter them below.</t>
  </si>
  <si>
    <t>* If there are additional companies planning to hire, please fill in the sheet</t>
  </si>
  <si>
    <t>* Please select the applicable option from the choices below.</t>
  </si>
  <si>
    <t>Do you have a program advisor?
* An external expert (other than those from the applicant company or companies with hiring plans) who provides advice to ensure that the curriculum aligns with the university’s academic program, taking into account the needs of the applicant company during curriculum coordination.</t>
  </si>
  <si>
    <t>* In principle, individuals with at least three years of practical experience in the technical field in which they provide instruction.</t>
  </si>
  <si>
    <t>Do you need to procure any devices or equipment for more effective instruction?
* Expenses for Devices and Equipment must, in principle, be for rentals of items essential for implementing the course, and only those approved by the Review Committee are eligible. If the hosting university or the applicant company is unable to prepare the necessary items, please consult AOTS regarding the possibility of purchase. Please note that purchases are limited to items with a unit price of less than 500,000 yen.</t>
  </si>
  <si>
    <t>AttachmentⅡto Annex 1</t>
    <phoneticPr fontId="4"/>
  </si>
  <si>
    <t>(Annex 2）</t>
    <phoneticPr fontId="4"/>
  </si>
  <si>
    <t>DD/MM/YYYY</t>
    <phoneticPr fontId="4"/>
  </si>
  <si>
    <t>２． Budget Outline for Implementing the Industry-Academia Collaborative Program (Overall) (Annex 2)</t>
    <phoneticPr fontId="4"/>
  </si>
  <si>
    <t>Details</t>
    <phoneticPr fontId="4"/>
  </si>
  <si>
    <t>We acknowledge and agree that this Application Form is prepared in English and translated into Japanese for reference purposes. In the event of any inconsistency or conflict between the two versions, the Japanese version shall prevail.</t>
    <phoneticPr fontId="4"/>
  </si>
  <si>
    <t>Group company of applicant company (Specify below if applicable.)</t>
  </si>
  <si>
    <t>Local company or organization assisting with the implementation of the program
* Please fill in this section only if applicable. Enter information for any local companies or organizations—other than the applicant company or related companies such as the hiring company—that will assist with the implementation of the internship or the course.</t>
  </si>
  <si>
    <t>Applicant company</t>
  </si>
  <si>
    <t>Reason for conducting the internship at a location other than the applicant company: (Please describe the reason and necessity if in the item above you select a choice other than the applicant company.)</t>
  </si>
  <si>
    <t>Intern-accepting company (Specify if different from the applicant company.)</t>
  </si>
  <si>
    <t>*(1):  　Please submit the documents for the applicant company and the intern-accepting company, respectively.</t>
  </si>
  <si>
    <t>*(2)(3)(4): Please submit the documents for the applicant company.</t>
  </si>
  <si>
    <t>Even if overseas Japan-affiliated companys are the applicant companies, they may be subject to the restrictions regarding security trade control administration of Japan.
In the case that the technologies to be taught or the facilities, equipment, or items to be used for instruction in Industry-Academia collaborative programs have been provided from Japanese companies and they are subject to the restrictions of the Japanese government, it can be presumed that the permission of the Minister of Economy, Trade and Industry  of Japan has already been obtained at the time of such provision. Nevertheless, technical guidance, etc. for students in universities and other institutions outside Japan in Industry-Academia collaborative programs may not meet the conditions for such permission or may be inconsistent with the content of the pledge. As such, please confirm the conditions for such permission and prepare the written pledge at the time of the provision before contacting the inquiry window below.</t>
  </si>
  <si>
    <t>If the applicant companies are Japan-affiliated companys overseas, certain local restrictions may apply to the provision of technologies and goods (equipment and items) to individuals (students, etc.) and institutions (universities, etc.) outside the country of location. Please also confirm in advance whether such provision is subject to the restrictions of the country of location.</t>
  </si>
  <si>
    <t xml:space="preserve"> We hereby apply to implement an Industry-Academia collaborative program as described below in accordance with the regulations of your association. In applying to implement the program, we will comply with the standards for holding courses and internships as well as for disbursing expenses set forth by your association.
 Upon application, we have verified the following items. </t>
    <phoneticPr fontId="4"/>
  </si>
  <si>
    <t>month</t>
    <phoneticPr fontId="4"/>
  </si>
  <si>
    <t>account</t>
    <phoneticPr fontId="4"/>
  </si>
  <si>
    <t>school</t>
    <phoneticPr fontId="4"/>
  </si>
  <si>
    <t>night</t>
    <phoneticPr fontId="4"/>
  </si>
  <si>
    <t>【Co-Creation Promotion Program with Emerging Countries through Technical and Human Resource Cooperation (Training / Expert Dispatch / Industry Academia Collaborative Program Establishment Project)】</t>
    <phoneticPr fontId="4"/>
  </si>
  <si>
    <t>Form 1 【Co-Creation Promotion Program with Emerging Countries through Technical and Human Resource Cooperation (Training / Expert Dispatch / Industry Academia Collaborative Program Establishment Project)】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</si>
</sst>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 #,##0_ ;_ * \-#,##0_ ;_ * &quot;-&quot;_ ;_ @_ "/>
    <numFmt numFmtId="176" formatCode="yyyy&quot;年&quot;m&quot;月&quot;;@"/>
    <numFmt numFmtId="177" formatCode="General&quot; 名&quot;"/>
    <numFmt numFmtId="178" formatCode="yyyy&quot;年&quot;m&quot;月&quot;d&quot;日&quot;;@"/>
    <numFmt numFmtId="179" formatCode="#&quot;年&quot;"/>
    <numFmt numFmtId="180" formatCode="[&lt;=999]000;[&lt;=9999]000\-00;000\-0000"/>
    <numFmt numFmtId="181" formatCode="#,##0_);[Red]\(#,##0\)"/>
    <numFmt numFmtId="182" formatCode="0.0&quot; hrs&quot;"/>
    <numFmt numFmtId="183" formatCode="mmm\-yyyy"/>
    <numFmt numFmtId="184" formatCode="[$-409]d\-mmm\-yy;@"/>
    <numFmt numFmtId="185" formatCode="0_ "/>
    <numFmt numFmtId="186" formatCode="0_);[Red]\(0\)"/>
    <numFmt numFmtId="187" formatCode="####&quot;コマ&quot;"/>
    <numFmt numFmtId="188" formatCode="#,###&quot;人&quot;"/>
    <numFmt numFmtId="189" formatCode="0.0_);[Red]\(0.0\)"/>
    <numFmt numFmtId="190" formatCode="#,###&quot;枚&quot;"/>
    <numFmt numFmtId="191" formatCode="#,###&quot;日&quot;"/>
    <numFmt numFmtId="192" formatCode="#,###&quot;泊&quot;"/>
    <numFmt numFmtId="193" formatCode="#,##0&quot;万&quot;"/>
    <numFmt numFmtId="194" formatCode="####&quot; 年&quot;"/>
    <numFmt numFmtId="195" formatCode="#&quot;名&quot;"/>
    <numFmt numFmtId="196" formatCode="###&quot;年&quot;"/>
    <numFmt numFmtId="197" formatCode="@&quot;年&quot;"/>
    <numFmt numFmtId="198" formatCode="yyyymmdd"/>
    <numFmt numFmtId="199" formatCode="&quot;約&quot;#,##0&quot;万円&quot;"/>
    <numFmt numFmtId="200" formatCode="[h]:mm"/>
    <numFmt numFmtId="201" formatCode="m&quot;月&quot;d&quot;日&quot;\(aaa\)"/>
    <numFmt numFmtId="202" formatCode="m/d;@"/>
    <numFmt numFmtId="203" formatCode="#,###&quot;円/日&quot;"/>
    <numFmt numFmtId="204" formatCode="#,###&quot;円/泊&quot;"/>
    <numFmt numFmtId="205" formatCode="[$-809]mmmm\ yyyy;@"/>
    <numFmt numFmtId="206" formatCode="dd/mm/yyyy;@"/>
    <numFmt numFmtId="207" formatCode="[h]&quot;時間&quot;mm&quot;分&quot;"/>
  </numFmts>
  <fonts count="114">
    <font>
      <sz val="11"/>
      <color theme="1"/>
      <name val="ＭＳ Ｐゴシック"/>
      <family val="2"/>
      <charset val="128"/>
      <scheme val="minor"/>
    </font>
    <font>
      <sz val="11"/>
      <color theme="1"/>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6"/>
      <name val="ＭＳ Ｐゴシック"/>
      <family val="2"/>
      <charset val="128"/>
      <scheme val="minor"/>
    </font>
    <font>
      <b/>
      <sz val="16"/>
      <name val="ＭＳ Ｐ明朝"/>
      <family val="1"/>
      <charset val="128"/>
    </font>
    <font>
      <sz val="14"/>
      <color theme="1"/>
      <name val="ＭＳ Ｐ明朝"/>
      <family val="1"/>
      <charset val="128"/>
    </font>
    <font>
      <sz val="14"/>
      <name val="ＭＳ Ｐ明朝"/>
      <family val="1"/>
      <charset val="128"/>
    </font>
    <font>
      <sz val="18"/>
      <name val="ＭＳ Ｐ明朝"/>
      <family val="1"/>
      <charset val="128"/>
    </font>
    <font>
      <sz val="12"/>
      <name val="ＭＳ Ｐ明朝"/>
      <family val="1"/>
      <charset val="128"/>
    </font>
    <font>
      <b/>
      <sz val="18"/>
      <name val="ＭＳ Ｐ明朝"/>
      <family val="1"/>
      <charset val="128"/>
    </font>
    <font>
      <sz val="11"/>
      <name val="ＭＳ Ｐ明朝"/>
      <family val="1"/>
      <charset val="128"/>
    </font>
    <font>
      <sz val="10.5"/>
      <name val="ＭＳ Ｐ明朝"/>
      <family val="1"/>
      <charset val="128"/>
    </font>
    <font>
      <sz val="11"/>
      <name val="ＭＳ Ｐゴシック"/>
      <family val="2"/>
      <charset val="128"/>
      <scheme val="minor"/>
    </font>
    <font>
      <sz val="10"/>
      <name val="ＭＳ Ｐ明朝"/>
      <family val="1"/>
      <charset val="128"/>
    </font>
    <font>
      <sz val="11"/>
      <name val="ＭＳ 明朝"/>
      <family val="1"/>
      <charset val="128"/>
    </font>
    <font>
      <sz val="6"/>
      <name val="ＭＳ Ｐ明朝"/>
      <family val="1"/>
      <charset val="128"/>
    </font>
    <font>
      <sz val="10"/>
      <name val="ＭＳ 明朝"/>
      <family val="1"/>
      <charset val="128"/>
    </font>
    <font>
      <sz val="12"/>
      <name val="Osaka"/>
      <family val="3"/>
      <charset val="128"/>
    </font>
    <font>
      <sz val="11"/>
      <name val="ＭＳ Ｐゴシック"/>
      <family val="3"/>
      <charset val="128"/>
    </font>
    <font>
      <sz val="6"/>
      <name val="ＭＳ Ｐゴシック"/>
      <family val="3"/>
      <charset val="128"/>
    </font>
    <font>
      <sz val="12"/>
      <color indexed="8"/>
      <name val="ＭＳ Ｐ明朝"/>
      <family val="1"/>
      <charset val="128"/>
    </font>
    <font>
      <u/>
      <sz val="18"/>
      <name val="ＭＳ Ｐ明朝"/>
      <family val="1"/>
      <charset val="128"/>
    </font>
    <font>
      <sz val="11"/>
      <color rgb="FF000000"/>
      <name val="ＭＳ Ｐゴシック"/>
      <family val="3"/>
      <charset val="128"/>
      <scheme val="minor"/>
    </font>
    <font>
      <b/>
      <strike/>
      <sz val="12"/>
      <name val="ＭＳ Ｐ明朝"/>
      <family val="1"/>
      <charset val="128"/>
    </font>
    <font>
      <b/>
      <sz val="12"/>
      <name val="ＭＳ Ｐ明朝"/>
      <family val="1"/>
      <charset val="128"/>
    </font>
    <font>
      <b/>
      <sz val="10.5"/>
      <name val="ＭＳ Ｐ明朝"/>
      <family val="1"/>
      <charset val="128"/>
    </font>
    <font>
      <b/>
      <u/>
      <sz val="12"/>
      <name val="ＭＳ Ｐ明朝"/>
      <family val="1"/>
      <charset val="128"/>
    </font>
    <font>
      <b/>
      <u/>
      <sz val="10.5"/>
      <name val="ＭＳ Ｐ明朝"/>
      <family val="1"/>
      <charset val="128"/>
    </font>
    <font>
      <sz val="11"/>
      <color rgb="FFFF0000"/>
      <name val="ＭＳ Ｐ明朝"/>
      <family val="1"/>
      <charset val="128"/>
    </font>
    <font>
      <sz val="11"/>
      <color theme="1"/>
      <name val="ＭＳ Ｐ明朝"/>
      <family val="1"/>
      <charset val="128"/>
    </font>
    <font>
      <sz val="11"/>
      <name val="Times New Roman"/>
      <family val="1"/>
    </font>
    <font>
      <b/>
      <sz val="11"/>
      <name val="Times New Roman"/>
      <family val="1"/>
    </font>
    <font>
      <sz val="9"/>
      <color indexed="81"/>
      <name val="MS P ゴシック"/>
      <family val="3"/>
      <charset val="128"/>
    </font>
    <font>
      <sz val="9"/>
      <color theme="1"/>
      <name val="ＭＳ Ｐ明朝"/>
      <family val="1"/>
      <charset val="128"/>
    </font>
    <font>
      <sz val="10"/>
      <color theme="1"/>
      <name val="ＭＳ Ｐ明朝"/>
      <family val="1"/>
      <charset val="128"/>
    </font>
    <font>
      <sz val="9"/>
      <color rgb="FFFF0000"/>
      <name val="ＭＳ Ｐ明朝"/>
      <family val="1"/>
      <charset val="128"/>
    </font>
    <font>
      <sz val="11"/>
      <color rgb="FF0000FF"/>
      <name val="ＭＳ Ｐ明朝"/>
      <family val="1"/>
      <charset val="128"/>
    </font>
    <font>
      <b/>
      <sz val="9"/>
      <color indexed="81"/>
      <name val="MS P ゴシック"/>
      <family val="3"/>
      <charset val="128"/>
    </font>
    <font>
      <u/>
      <sz val="11"/>
      <color theme="10"/>
      <name val="ＭＳ Ｐゴシック"/>
      <family val="2"/>
      <charset val="128"/>
      <scheme val="minor"/>
    </font>
    <font>
      <sz val="11"/>
      <color theme="1"/>
      <name val="メイリオ"/>
      <family val="3"/>
      <charset val="128"/>
    </font>
    <font>
      <sz val="11"/>
      <color rgb="FFFF0000"/>
      <name val="メイリオ"/>
      <family val="3"/>
      <charset val="128"/>
    </font>
    <font>
      <sz val="11"/>
      <name val="メイリオ"/>
      <family val="3"/>
      <charset val="128"/>
    </font>
    <font>
      <sz val="10.5"/>
      <color theme="1"/>
      <name val="メイリオ"/>
      <family val="3"/>
      <charset val="128"/>
    </font>
    <font>
      <sz val="12"/>
      <name val="メイリオ"/>
      <family val="3"/>
      <charset val="128"/>
    </font>
    <font>
      <b/>
      <sz val="12"/>
      <name val="メイリオ"/>
      <family val="3"/>
      <charset val="128"/>
    </font>
    <font>
      <sz val="18"/>
      <name val="メイリオ"/>
      <family val="3"/>
      <charset val="128"/>
    </font>
    <font>
      <sz val="10"/>
      <name val="メイリオ"/>
      <family val="3"/>
      <charset val="128"/>
    </font>
    <font>
      <b/>
      <sz val="16"/>
      <name val="メイリオ"/>
      <family val="3"/>
      <charset val="128"/>
    </font>
    <font>
      <sz val="12"/>
      <name val="BIZ UDP明朝 Medium"/>
      <family val="1"/>
      <charset val="128"/>
    </font>
    <font>
      <sz val="14"/>
      <name val="BIZ UDP明朝 Medium"/>
      <family val="1"/>
      <charset val="128"/>
    </font>
    <font>
      <sz val="11"/>
      <name val="BIZ UDP明朝 Medium"/>
      <family val="1"/>
      <charset val="128"/>
    </font>
    <font>
      <sz val="11"/>
      <color theme="1"/>
      <name val="BIZ UDP明朝 Medium"/>
      <family val="1"/>
      <charset val="128"/>
    </font>
    <font>
      <sz val="10"/>
      <color rgb="FF0000FF"/>
      <name val="ＭＳ Ｐ明朝"/>
      <family val="1"/>
      <charset val="128"/>
    </font>
    <font>
      <sz val="11"/>
      <color rgb="FFFF0000"/>
      <name val="ＭＳ Ｐゴシック"/>
      <family val="2"/>
      <charset val="128"/>
      <scheme val="minor"/>
    </font>
    <font>
      <sz val="11"/>
      <color rgb="FFFF0000"/>
      <name val="ＭＳ Ｐゴシック"/>
      <family val="3"/>
      <charset val="128"/>
      <scheme val="minor"/>
    </font>
    <font>
      <sz val="8"/>
      <color rgb="FF0000FF"/>
      <name val="ＭＳ Ｐ明朝"/>
      <family val="1"/>
      <charset val="128"/>
    </font>
    <font>
      <sz val="11"/>
      <color indexed="81"/>
      <name val="MS P ゴシック"/>
      <family val="3"/>
      <charset val="128"/>
    </font>
    <font>
      <sz val="10"/>
      <color theme="1"/>
      <name val="BIZ UDP明朝 Medium"/>
      <family val="1"/>
      <charset val="128"/>
    </font>
    <font>
      <sz val="14"/>
      <color indexed="12"/>
      <name val="ＭＳ Ｐゴシック"/>
      <family val="3"/>
      <charset val="128"/>
    </font>
    <font>
      <sz val="14"/>
      <color indexed="12"/>
      <name val="MS P ゴシック"/>
      <family val="3"/>
      <charset val="128"/>
    </font>
    <font>
      <sz val="14"/>
      <name val="ＭＳ Ｐゴシック"/>
      <family val="3"/>
      <charset val="128"/>
    </font>
    <font>
      <sz val="12"/>
      <color indexed="81"/>
      <name val="MS P ゴシック"/>
      <family val="3"/>
      <charset val="128"/>
    </font>
    <font>
      <sz val="11"/>
      <color rgb="FF000000"/>
      <name val="游ゴシック"/>
      <family val="3"/>
      <charset val="128"/>
    </font>
    <font>
      <b/>
      <sz val="14"/>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b/>
      <sz val="12"/>
      <color theme="1"/>
      <name val="ＭＳ Ｐゴシック"/>
      <family val="3"/>
      <charset val="128"/>
      <scheme val="minor"/>
    </font>
    <font>
      <sz val="12"/>
      <color rgb="FFFF0000"/>
      <name val="ＭＳ Ｐゴシック"/>
      <family val="3"/>
      <charset val="128"/>
      <scheme val="minor"/>
    </font>
    <font>
      <b/>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sz val="11"/>
      <color theme="1"/>
      <name val="Arial"/>
      <family val="2"/>
    </font>
    <font>
      <sz val="9"/>
      <color rgb="FFC00000"/>
      <name val="Arial"/>
      <family val="2"/>
    </font>
    <font>
      <b/>
      <sz val="11"/>
      <color theme="0"/>
      <name val="Arial"/>
      <family val="2"/>
    </font>
    <font>
      <b/>
      <sz val="11"/>
      <color theme="1"/>
      <name val="Arial"/>
      <family val="2"/>
    </font>
    <font>
      <sz val="11"/>
      <color rgb="FFFF0000"/>
      <name val="Arial"/>
      <family val="2"/>
    </font>
    <font>
      <sz val="9"/>
      <color theme="1"/>
      <name val="Arial"/>
      <family val="2"/>
    </font>
    <font>
      <sz val="11"/>
      <name val="Arial"/>
      <family val="2"/>
    </font>
    <font>
      <sz val="10"/>
      <color theme="1"/>
      <name val="Arial"/>
      <family val="2"/>
    </font>
    <font>
      <sz val="8"/>
      <color theme="1"/>
      <name val="Arial"/>
      <family val="2"/>
    </font>
    <font>
      <sz val="10.5"/>
      <color theme="1"/>
      <name val="Arial"/>
      <family val="2"/>
    </font>
    <font>
      <sz val="18"/>
      <color theme="1"/>
      <name val="ＭＳ Ｐ明朝"/>
      <family val="1"/>
      <charset val="128"/>
    </font>
    <font>
      <u/>
      <sz val="14"/>
      <color theme="10"/>
      <name val="ＭＳ Ｐ明朝"/>
      <family val="1"/>
      <charset val="128"/>
    </font>
    <font>
      <b/>
      <sz val="14"/>
      <name val="ＭＳ Ｐ明朝"/>
      <family val="1"/>
      <charset val="128"/>
    </font>
    <font>
      <sz val="12"/>
      <color rgb="FF0000FF"/>
      <name val="ＭＳ Ｐ明朝"/>
      <family val="1"/>
      <charset val="128"/>
    </font>
    <font>
      <u/>
      <sz val="11"/>
      <color theme="10"/>
      <name val="ＭＳ Ｐ明朝"/>
      <family val="1"/>
      <charset val="128"/>
    </font>
    <font>
      <u/>
      <sz val="14"/>
      <name val="ＭＳ Ｐ明朝"/>
      <family val="1"/>
      <charset val="128"/>
    </font>
    <font>
      <u/>
      <sz val="16"/>
      <color theme="10"/>
      <name val="ＭＳ Ｐ明朝"/>
      <family val="1"/>
      <charset val="128"/>
    </font>
    <font>
      <sz val="16"/>
      <name val="ＭＳ Ｐ明朝"/>
      <family val="1"/>
      <charset val="128"/>
    </font>
    <font>
      <sz val="14"/>
      <color rgb="FF0000FF"/>
      <name val="ＭＳ Ｐ明朝"/>
      <family val="1"/>
      <charset val="128"/>
    </font>
    <font>
      <sz val="13"/>
      <name val="ＭＳ Ｐ明朝"/>
      <family val="1"/>
      <charset val="128"/>
    </font>
    <font>
      <sz val="13"/>
      <color rgb="FFFF0000"/>
      <name val="ＭＳ Ｐ明朝"/>
      <family val="1"/>
      <charset val="128"/>
    </font>
    <font>
      <sz val="14"/>
      <color rgb="FFFF0000"/>
      <name val="ＭＳ Ｐ明朝"/>
      <family val="1"/>
      <charset val="128"/>
    </font>
    <font>
      <strike/>
      <sz val="14"/>
      <name val="ＭＳ Ｐ明朝"/>
      <family val="1"/>
      <charset val="128"/>
    </font>
    <font>
      <strike/>
      <sz val="12"/>
      <name val="ＭＳ Ｐ明朝"/>
      <family val="1"/>
      <charset val="128"/>
    </font>
    <font>
      <sz val="9"/>
      <name val="メイリオ"/>
      <family val="3"/>
      <charset val="128"/>
    </font>
    <font>
      <sz val="10"/>
      <color theme="1"/>
      <name val="ＭＳ Ｐゴシック"/>
      <family val="2"/>
      <charset val="128"/>
      <scheme val="minor"/>
    </font>
    <font>
      <b/>
      <u val="double"/>
      <sz val="18"/>
      <name val="ＭＳ Ｐ明朝"/>
      <family val="1"/>
      <charset val="128"/>
    </font>
    <font>
      <sz val="14"/>
      <color indexed="12"/>
      <name val="ＭＳ Ｐ明朝"/>
      <family val="1"/>
      <charset val="128"/>
    </font>
    <font>
      <sz val="16"/>
      <color indexed="12"/>
      <name val="ＭＳ Ｐ明朝"/>
      <family val="1"/>
      <charset val="128"/>
    </font>
    <font>
      <sz val="9"/>
      <name val="ＭＳ Ｐ明朝"/>
      <family val="1"/>
      <charset val="128"/>
    </font>
    <font>
      <sz val="16"/>
      <color theme="1"/>
      <name val="ＭＳ Ｐ明朝"/>
      <family val="1"/>
      <charset val="128"/>
    </font>
    <font>
      <strike/>
      <sz val="14"/>
      <color rgb="FFFF0000"/>
      <name val="ＭＳ Ｐ明朝"/>
      <family val="1"/>
      <charset val="128"/>
    </font>
    <font>
      <b/>
      <sz val="18"/>
      <color theme="1"/>
      <name val="ＭＳ Ｐ明朝"/>
      <family val="1"/>
      <charset val="128"/>
    </font>
    <font>
      <b/>
      <sz val="14"/>
      <color theme="1"/>
      <name val="ＭＳ Ｐ明朝"/>
      <family val="1"/>
      <charset val="128"/>
    </font>
    <font>
      <sz val="9"/>
      <color rgb="FF0000FF"/>
      <name val="ＭＳ Ｐ明朝"/>
      <family val="1"/>
      <charset val="128"/>
    </font>
    <font>
      <b/>
      <sz val="12"/>
      <color theme="1"/>
      <name val="ＭＳ Ｐ明朝"/>
      <family val="1"/>
      <charset val="128"/>
    </font>
    <font>
      <b/>
      <sz val="11"/>
      <color theme="0"/>
      <name val="Arial"/>
      <family val="1"/>
    </font>
    <font>
      <sz val="16"/>
      <color theme="10"/>
      <name val="ＭＳ Ｐ明朝"/>
      <family val="1"/>
      <charset val="128"/>
    </font>
    <font>
      <u/>
      <sz val="12"/>
      <color theme="10"/>
      <name val="ＭＳ Ｐゴシック"/>
      <family val="2"/>
      <charset val="128"/>
      <scheme val="minor"/>
    </font>
    <font>
      <u/>
      <sz val="12"/>
      <color theme="10"/>
      <name val="ＭＳ Ｐゴシック"/>
      <family val="3"/>
      <charset val="128"/>
      <scheme val="minor"/>
    </font>
    <font>
      <u/>
      <sz val="14"/>
      <color theme="10"/>
      <name val="ＭＳ Ｐゴシック"/>
      <family val="3"/>
      <charset val="128"/>
      <scheme val="minor"/>
    </font>
  </fonts>
  <fills count="21">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CC"/>
        <bgColor indexed="64"/>
      </patternFill>
    </fill>
    <fill>
      <patternFill patternType="solid">
        <fgColor indexed="26"/>
        <bgColor indexed="64"/>
      </patternFill>
    </fill>
    <fill>
      <patternFill patternType="solid">
        <fgColor indexed="9"/>
        <bgColor indexed="64"/>
      </patternFill>
    </fill>
    <fill>
      <patternFill patternType="solid">
        <fgColor rgb="FFFFFFCC"/>
        <bgColor rgb="FF000000"/>
      </patternFill>
    </fill>
    <fill>
      <patternFill patternType="solid">
        <fgColor theme="8" tint="-0.249977111117893"/>
        <bgColor indexed="64"/>
      </patternFill>
    </fill>
    <fill>
      <patternFill patternType="solid">
        <fgColor rgb="FFCCEC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CCFFFF"/>
        <bgColor indexed="64"/>
      </patternFill>
    </fill>
    <fill>
      <patternFill patternType="solid">
        <fgColor indexed="43"/>
        <bgColor indexed="64"/>
      </patternFill>
    </fill>
    <fill>
      <patternFill patternType="solid">
        <fgColor rgb="FFFFFF00"/>
        <bgColor indexed="64"/>
      </patternFill>
    </fill>
  </fills>
  <borders count="185">
    <border>
      <left/>
      <right/>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tted">
        <color indexed="64"/>
      </bottom>
      <diagonal/>
    </border>
    <border>
      <left style="hair">
        <color indexed="64"/>
      </left>
      <right style="hair">
        <color indexed="64"/>
      </right>
      <top style="dotted">
        <color indexed="64"/>
      </top>
      <bottom style="hair">
        <color indexed="64"/>
      </bottom>
      <diagonal/>
    </border>
    <border>
      <left style="hair">
        <color indexed="64"/>
      </left>
      <right style="thin">
        <color indexed="64"/>
      </right>
      <top style="dotted">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hair">
        <color indexed="64"/>
      </right>
      <top style="dotted">
        <color indexed="64"/>
      </top>
      <bottom/>
      <diagonal/>
    </border>
    <border>
      <left/>
      <right/>
      <top style="dotted">
        <color indexed="64"/>
      </top>
      <bottom style="dotted">
        <color indexed="64"/>
      </bottom>
      <diagonal/>
    </border>
    <border>
      <left/>
      <right style="hair">
        <color indexed="64"/>
      </right>
      <top/>
      <bottom/>
      <diagonal/>
    </border>
    <border>
      <left/>
      <right style="hair">
        <color indexed="64"/>
      </right>
      <top/>
      <bottom style="dotted">
        <color indexed="64"/>
      </bottom>
      <diagonal/>
    </border>
    <border>
      <left style="hair">
        <color indexed="64"/>
      </left>
      <right style="thin">
        <color indexed="64"/>
      </right>
      <top style="hair">
        <color indexed="64"/>
      </top>
      <bottom style="dotted">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dotted">
        <color indexed="64"/>
      </top>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12"/>
      </left>
      <right style="medium">
        <color indexed="12"/>
      </right>
      <top style="medium">
        <color indexed="12"/>
      </top>
      <bottom style="thin">
        <color indexed="12"/>
      </bottom>
      <diagonal/>
    </border>
    <border>
      <left style="thin">
        <color indexed="64"/>
      </left>
      <right/>
      <top style="hair">
        <color indexed="64"/>
      </top>
      <bottom style="thin">
        <color indexed="64"/>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style="thin">
        <color indexed="12"/>
      </top>
      <bottom/>
      <diagonal/>
    </border>
    <border>
      <left style="medium">
        <color indexed="12"/>
      </left>
      <right style="medium">
        <color indexed="12"/>
      </right>
      <top style="thin">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top style="thin">
        <color indexed="12"/>
      </top>
      <bottom style="thin">
        <color indexed="12"/>
      </bottom>
      <diagonal/>
    </border>
    <border>
      <left style="thin">
        <color indexed="12"/>
      </left>
      <right style="medium">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medium">
        <color indexed="12"/>
      </left>
      <right/>
      <top style="thin">
        <color indexed="12"/>
      </top>
      <bottom/>
      <diagonal/>
    </border>
    <border>
      <left style="medium">
        <color indexed="12"/>
      </left>
      <right/>
      <top style="thin">
        <color indexed="12"/>
      </top>
      <bottom style="medium">
        <color indexed="1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dotted">
        <color indexed="64"/>
      </left>
      <right/>
      <top style="medium">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bottom/>
      <diagonal/>
    </border>
    <border>
      <left style="medium">
        <color indexed="64"/>
      </left>
      <right style="dotted">
        <color indexed="64"/>
      </right>
      <top/>
      <bottom/>
      <diagonal/>
    </border>
    <border>
      <left style="dotted">
        <color indexed="64"/>
      </left>
      <right/>
      <top style="thin">
        <color indexed="64"/>
      </top>
      <bottom style="dashed">
        <color indexed="64"/>
      </bottom>
      <diagonal/>
    </border>
    <border>
      <left/>
      <right/>
      <top style="dashed">
        <color indexed="64"/>
      </top>
      <bottom style="dotted">
        <color indexed="64"/>
      </bottom>
      <diagonal/>
    </border>
    <border>
      <left style="medium">
        <color indexed="64"/>
      </left>
      <right style="dotted">
        <color indexed="64"/>
      </right>
      <top style="dashed">
        <color indexed="64"/>
      </top>
      <bottom style="dashed">
        <color indexed="64"/>
      </bottom>
      <diagonal/>
    </border>
    <border>
      <left style="dotted">
        <color indexed="64"/>
      </left>
      <right/>
      <top/>
      <bottom style="dashed">
        <color indexed="64"/>
      </bottom>
      <diagonal/>
    </border>
    <border>
      <left style="hair">
        <color auto="1"/>
      </left>
      <right/>
      <top/>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dotted">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dotted">
        <color indexed="64"/>
      </left>
      <right style="hair">
        <color indexed="64"/>
      </right>
      <top style="dotted">
        <color indexed="64"/>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dotted">
        <color indexed="64"/>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dotted">
        <color indexed="64"/>
      </left>
      <right/>
      <top style="hair">
        <color indexed="64"/>
      </top>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hair">
        <color indexed="64"/>
      </bottom>
      <diagonal/>
    </border>
    <border>
      <left style="thin">
        <color indexed="64"/>
      </left>
      <right style="hair">
        <color indexed="64"/>
      </right>
      <top style="dotted">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dotted">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dotted">
        <color indexed="64"/>
      </top>
      <bottom style="hair">
        <color indexed="64"/>
      </bottom>
      <diagonal/>
    </border>
    <border>
      <left/>
      <right style="hair">
        <color indexed="64"/>
      </right>
      <top/>
      <bottom style="hair">
        <color indexed="64"/>
      </bottom>
      <diagonal/>
    </border>
    <border>
      <left style="hair">
        <color indexed="64"/>
      </left>
      <right/>
      <top style="dotted">
        <color indexed="64"/>
      </top>
      <bottom/>
      <diagonal/>
    </border>
    <border>
      <left style="hair">
        <color indexed="64"/>
      </left>
      <right/>
      <top/>
      <bottom style="thin">
        <color indexed="64"/>
      </bottom>
      <diagonal/>
    </border>
    <border>
      <left style="hair">
        <color indexed="64"/>
      </left>
      <right/>
      <top/>
      <bottom style="dotted">
        <color indexed="64"/>
      </bottom>
      <diagonal/>
    </border>
    <border>
      <left style="dotted">
        <color indexed="64"/>
      </left>
      <right/>
      <top style="dotted">
        <color indexed="64"/>
      </top>
      <bottom style="hair">
        <color indexed="64"/>
      </bottom>
      <diagonal/>
    </border>
    <border>
      <left style="dotted">
        <color indexed="64"/>
      </left>
      <right/>
      <top style="hair">
        <color indexed="64"/>
      </top>
      <bottom style="dotted">
        <color indexed="64"/>
      </bottom>
      <diagonal/>
    </border>
    <border>
      <left style="hair">
        <color indexed="64"/>
      </left>
      <right style="hair">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5" fillId="0" borderId="0"/>
    <xf numFmtId="0" fontId="18" fillId="0" borderId="0"/>
    <xf numFmtId="38" fontId="15" fillId="0" borderId="0" applyFont="0" applyFill="0" applyBorder="0" applyAlignment="0" applyProtection="0"/>
    <xf numFmtId="0" fontId="19" fillId="0" borderId="0">
      <alignment vertical="center"/>
    </xf>
    <xf numFmtId="0" fontId="23" fillId="0" borderId="0">
      <alignment vertical="center"/>
    </xf>
    <xf numFmtId="0" fontId="19" fillId="0" borderId="0"/>
    <xf numFmtId="0" fontId="19" fillId="0" borderId="0">
      <alignment vertical="center"/>
    </xf>
    <xf numFmtId="0" fontId="39"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1723">
    <xf numFmtId="0" fontId="0" fillId="0" borderId="0" xfId="0">
      <alignment vertical="center"/>
    </xf>
    <xf numFmtId="0" fontId="10" fillId="6" borderId="0" xfId="6" applyFont="1" applyFill="1" applyAlignment="1">
      <alignment horizontal="left" vertical="center"/>
    </xf>
    <xf numFmtId="0" fontId="8" fillId="6" borderId="0" xfId="6" applyFont="1" applyFill="1">
      <alignment vertical="center"/>
    </xf>
    <xf numFmtId="0" fontId="9" fillId="6" borderId="0" xfId="6" applyFont="1" applyFill="1">
      <alignment vertical="center"/>
    </xf>
    <xf numFmtId="0" fontId="10" fillId="6" borderId="0" xfId="6" applyFont="1" applyFill="1" applyAlignment="1">
      <alignment horizontal="right" vertical="center"/>
    </xf>
    <xf numFmtId="0" fontId="21" fillId="6" borderId="0" xfId="6" applyFont="1" applyFill="1">
      <alignment vertical="center"/>
    </xf>
    <xf numFmtId="0" fontId="9" fillId="6" borderId="0" xfId="6" applyFont="1" applyFill="1" applyAlignment="1">
      <alignment horizontal="left" vertical="center"/>
    </xf>
    <xf numFmtId="0" fontId="11" fillId="0" borderId="0" xfId="0" applyFont="1">
      <alignment vertical="center"/>
    </xf>
    <xf numFmtId="0" fontId="30" fillId="0" borderId="0" xfId="0" applyFont="1">
      <alignment vertical="center"/>
    </xf>
    <xf numFmtId="0" fontId="30" fillId="0" borderId="0" xfId="0" applyFont="1" applyAlignment="1">
      <alignment horizontal="left" vertical="center"/>
    </xf>
    <xf numFmtId="0" fontId="30" fillId="0" borderId="0" xfId="0" applyFont="1" applyAlignment="1">
      <alignment horizontal="center" vertical="center"/>
    </xf>
    <xf numFmtId="0" fontId="30" fillId="0" borderId="0" xfId="0" applyFont="1" applyAlignment="1">
      <alignment vertical="top"/>
    </xf>
    <xf numFmtId="0" fontId="30" fillId="0" borderId="0" xfId="0" applyFont="1" applyAlignment="1">
      <alignment horizontal="right" vertical="center"/>
    </xf>
    <xf numFmtId="0" fontId="30" fillId="10" borderId="4" xfId="0" applyFont="1" applyFill="1" applyBorder="1" applyAlignment="1">
      <alignment horizontal="center" vertical="center"/>
    </xf>
    <xf numFmtId="0" fontId="34" fillId="10" borderId="4" xfId="0" applyFont="1" applyFill="1" applyBorder="1" applyAlignment="1">
      <alignment horizontal="center" vertical="center"/>
    </xf>
    <xf numFmtId="0" fontId="30" fillId="0" borderId="4" xfId="0" applyFont="1" applyBorder="1" applyAlignment="1">
      <alignment horizontal="center" vertical="center"/>
    </xf>
    <xf numFmtId="0" fontId="30" fillId="10" borderId="69" xfId="0" quotePrefix="1" applyFont="1" applyFill="1" applyBorder="1" applyAlignment="1">
      <alignment horizontal="center" vertical="center"/>
    </xf>
    <xf numFmtId="0" fontId="30" fillId="10" borderId="124" xfId="0" quotePrefix="1" applyFont="1" applyFill="1" applyBorder="1" applyAlignment="1">
      <alignment horizontal="center" vertical="center"/>
    </xf>
    <xf numFmtId="0" fontId="30" fillId="10" borderId="125" xfId="0" quotePrefix="1" applyFont="1" applyFill="1" applyBorder="1" applyAlignment="1">
      <alignment horizontal="center" vertical="center"/>
    </xf>
    <xf numFmtId="0" fontId="35" fillId="10" borderId="4" xfId="0" applyFont="1" applyFill="1" applyBorder="1" applyAlignment="1">
      <alignment horizontal="center" vertical="center"/>
    </xf>
    <xf numFmtId="0" fontId="7" fillId="0" borderId="6" xfId="0" applyFont="1" applyBorder="1" applyAlignment="1">
      <alignment horizontal="center" vertical="center" shrinkToFit="1"/>
    </xf>
    <xf numFmtId="0" fontId="11" fillId="0" borderId="6" xfId="0" applyFont="1" applyBorder="1" applyAlignment="1">
      <alignment horizontal="center" vertical="center" shrinkToFit="1"/>
    </xf>
    <xf numFmtId="0" fontId="30" fillId="0" borderId="6" xfId="0" applyFont="1" applyBorder="1">
      <alignment vertical="center"/>
    </xf>
    <xf numFmtId="0" fontId="30" fillId="0" borderId="7" xfId="0" applyFont="1" applyBorder="1">
      <alignment vertical="center"/>
    </xf>
    <xf numFmtId="0" fontId="30" fillId="0" borderId="15" xfId="0" applyFont="1" applyBorder="1">
      <alignment vertical="center"/>
    </xf>
    <xf numFmtId="0" fontId="30" fillId="0" borderId="16" xfId="0" applyFont="1" applyBorder="1">
      <alignment vertical="center"/>
    </xf>
    <xf numFmtId="0" fontId="30" fillId="10" borderId="27" xfId="0" applyFont="1" applyFill="1" applyBorder="1" applyAlignment="1">
      <alignment horizontal="center" vertical="center"/>
    </xf>
    <xf numFmtId="0" fontId="30" fillId="10" borderId="0" xfId="0" applyFont="1" applyFill="1" applyAlignment="1">
      <alignment horizontal="center" vertical="center"/>
    </xf>
    <xf numFmtId="0" fontId="30" fillId="10" borderId="13" xfId="0" applyFont="1" applyFill="1" applyBorder="1" applyAlignment="1">
      <alignment horizontal="center" vertical="center"/>
    </xf>
    <xf numFmtId="0" fontId="30" fillId="0" borderId="27" xfId="0" applyFont="1" applyBorder="1" applyAlignment="1">
      <alignment horizontal="center" vertical="center"/>
    </xf>
    <xf numFmtId="0" fontId="30" fillId="0" borderId="13" xfId="0" applyFont="1" applyBorder="1">
      <alignment vertical="center"/>
    </xf>
    <xf numFmtId="0" fontId="30" fillId="4" borderId="0" xfId="0" applyFont="1" applyFill="1" applyAlignment="1">
      <alignment horizontal="center" vertical="center"/>
    </xf>
    <xf numFmtId="0" fontId="11" fillId="0" borderId="6" xfId="0" applyFont="1" applyBorder="1">
      <alignment vertical="center"/>
    </xf>
    <xf numFmtId="0" fontId="11" fillId="0" borderId="14" xfId="1" applyNumberFormat="1" applyFont="1" applyFill="1" applyBorder="1" applyAlignment="1">
      <alignment vertical="center"/>
    </xf>
    <xf numFmtId="0" fontId="11" fillId="0" borderId="15" xfId="1" applyNumberFormat="1" applyFont="1" applyFill="1" applyBorder="1" applyAlignment="1">
      <alignment vertical="center" shrinkToFit="1"/>
    </xf>
    <xf numFmtId="0" fontId="11" fillId="0" borderId="34" xfId="1" applyNumberFormat="1" applyFont="1" applyFill="1" applyBorder="1" applyAlignment="1">
      <alignment vertical="center" shrinkToFit="1"/>
    </xf>
    <xf numFmtId="0" fontId="30" fillId="0" borderId="35" xfId="0" applyFont="1" applyBorder="1">
      <alignment vertical="center"/>
    </xf>
    <xf numFmtId="0" fontId="11" fillId="0" borderId="7" xfId="0" applyFont="1" applyBorder="1">
      <alignment vertical="center"/>
    </xf>
    <xf numFmtId="0" fontId="29" fillId="0" borderId="0" xfId="0" applyFont="1">
      <alignment vertical="center"/>
    </xf>
    <xf numFmtId="38" fontId="37" fillId="4" borderId="15" xfId="1" applyFont="1" applyFill="1" applyBorder="1" applyAlignment="1">
      <alignment vertical="center" shrinkToFit="1"/>
    </xf>
    <xf numFmtId="38" fontId="37" fillId="4" borderId="34" xfId="1" applyFont="1" applyFill="1" applyBorder="1" applyAlignment="1">
      <alignment vertical="center" shrinkToFit="1"/>
    </xf>
    <xf numFmtId="0" fontId="30" fillId="4" borderId="15" xfId="0" applyFont="1" applyFill="1" applyBorder="1" applyAlignment="1">
      <alignment horizontal="center" vertical="center"/>
    </xf>
    <xf numFmtId="0" fontId="37" fillId="0" borderId="0" xfId="0" applyFont="1" applyAlignment="1">
      <alignment horizontal="center" vertical="center"/>
    </xf>
    <xf numFmtId="0" fontId="37" fillId="0" borderId="14" xfId="0" applyFont="1" applyBorder="1">
      <alignment vertical="center"/>
    </xf>
    <xf numFmtId="0" fontId="30" fillId="0" borderId="4" xfId="0" applyFont="1" applyBorder="1" applyAlignment="1">
      <alignment horizontal="center" vertical="center" shrinkToFit="1"/>
    </xf>
    <xf numFmtId="49" fontId="9" fillId="4" borderId="14" xfId="6" applyNumberFormat="1" applyFont="1" applyFill="1" applyBorder="1" applyAlignment="1">
      <alignment horizontal="left" vertical="center" wrapText="1"/>
    </xf>
    <xf numFmtId="0" fontId="9" fillId="4" borderId="14" xfId="6" applyFont="1" applyFill="1" applyBorder="1" applyAlignment="1">
      <alignment horizontal="left" vertical="center" wrapText="1"/>
    </xf>
    <xf numFmtId="0" fontId="9" fillId="4" borderId="27" xfId="6" applyFont="1" applyFill="1" applyBorder="1" applyAlignment="1">
      <alignment horizontal="left" vertical="center" wrapText="1"/>
    </xf>
    <xf numFmtId="0" fontId="9" fillId="4" borderId="93" xfId="6" applyFont="1" applyFill="1" applyBorder="1" applyAlignment="1">
      <alignment horizontal="left" vertical="center" wrapText="1"/>
    </xf>
    <xf numFmtId="0" fontId="9" fillId="4" borderId="92" xfId="6" applyFont="1" applyFill="1" applyBorder="1" applyAlignment="1">
      <alignment horizontal="center" vertical="center" wrapText="1"/>
    </xf>
    <xf numFmtId="0" fontId="9" fillId="4" borderId="8" xfId="6" applyFont="1" applyFill="1" applyBorder="1" applyAlignment="1">
      <alignment horizontal="center" vertical="center" wrapText="1"/>
    </xf>
    <xf numFmtId="0" fontId="9" fillId="4" borderId="98" xfId="6" applyFont="1" applyFill="1" applyBorder="1" applyAlignment="1">
      <alignment horizontal="center" vertical="center" wrapText="1"/>
    </xf>
    <xf numFmtId="0" fontId="9" fillId="4" borderId="128" xfId="6" applyFont="1" applyFill="1" applyBorder="1" applyAlignment="1">
      <alignment horizontal="center" vertical="center" wrapText="1"/>
    </xf>
    <xf numFmtId="0" fontId="9" fillId="4" borderId="129" xfId="6" applyFont="1" applyFill="1" applyBorder="1" applyAlignment="1">
      <alignment horizontal="center" vertical="center" wrapText="1"/>
    </xf>
    <xf numFmtId="0" fontId="9" fillId="4" borderId="5" xfId="6" applyFont="1" applyFill="1" applyBorder="1" applyAlignment="1">
      <alignment horizontal="left" vertical="center" wrapText="1"/>
    </xf>
    <xf numFmtId="49" fontId="9" fillId="4" borderId="27" xfId="6" applyNumberFormat="1" applyFont="1" applyFill="1" applyBorder="1" applyAlignment="1">
      <alignment horizontal="left" vertical="center" wrapText="1"/>
    </xf>
    <xf numFmtId="49" fontId="9" fillId="4" borderId="130" xfId="6" applyNumberFormat="1" applyFont="1" applyFill="1" applyBorder="1" applyAlignment="1">
      <alignment horizontal="left" vertical="center"/>
    </xf>
    <xf numFmtId="0" fontId="45" fillId="0" borderId="0" xfId="4" applyFont="1" applyAlignment="1" applyProtection="1">
      <alignment vertical="top"/>
      <protection locked="0"/>
    </xf>
    <xf numFmtId="0" fontId="45" fillId="0" borderId="0" xfId="4" applyFont="1" applyAlignment="1" applyProtection="1">
      <alignment horizontal="right" vertical="top"/>
      <protection locked="0"/>
    </xf>
    <xf numFmtId="0" fontId="42" fillId="0" borderId="0" xfId="4" applyFont="1" applyProtection="1">
      <protection locked="0"/>
    </xf>
    <xf numFmtId="0" fontId="42" fillId="0" borderId="0" xfId="4" applyFont="1" applyAlignment="1" applyProtection="1">
      <alignment horizontal="center"/>
      <protection locked="0"/>
    </xf>
    <xf numFmtId="0" fontId="47" fillId="0" borderId="0" xfId="4" applyFont="1" applyAlignment="1" applyProtection="1">
      <alignment horizontal="left" vertical="center"/>
      <protection locked="0"/>
    </xf>
    <xf numFmtId="0" fontId="47" fillId="0" borderId="0" xfId="4" applyFont="1" applyAlignment="1" applyProtection="1">
      <alignment horizontal="center" vertical="center"/>
      <protection locked="0"/>
    </xf>
    <xf numFmtId="0" fontId="42" fillId="0" borderId="0" xfId="4" applyFont="1" applyAlignment="1" applyProtection="1">
      <alignment horizontal="center" vertical="center"/>
      <protection locked="0"/>
    </xf>
    <xf numFmtId="0" fontId="45" fillId="0" borderId="0" xfId="4" applyFont="1" applyAlignment="1" applyProtection="1">
      <alignment horizontal="center" vertical="center"/>
      <protection locked="0"/>
    </xf>
    <xf numFmtId="0" fontId="48" fillId="0" borderId="0" xfId="4" applyFont="1" applyAlignment="1" applyProtection="1">
      <alignment horizontal="center"/>
      <protection locked="0"/>
    </xf>
    <xf numFmtId="0" fontId="44" fillId="0" borderId="0" xfId="4" applyFont="1" applyAlignment="1" applyProtection="1">
      <alignment horizontal="left" vertical="top"/>
      <protection locked="0"/>
    </xf>
    <xf numFmtId="0" fontId="45" fillId="0" borderId="0" xfId="4" applyFont="1" applyAlignment="1" applyProtection="1">
      <alignment horizontal="center"/>
      <protection locked="0"/>
    </xf>
    <xf numFmtId="0" fontId="47" fillId="0" borderId="0" xfId="4" applyFont="1" applyAlignment="1" applyProtection="1">
      <alignment horizontal="left"/>
      <protection locked="0"/>
    </xf>
    <xf numFmtId="181" fontId="42" fillId="0" borderId="0" xfId="4" applyNumberFormat="1" applyFont="1" applyProtection="1">
      <protection locked="0"/>
    </xf>
    <xf numFmtId="0" fontId="42" fillId="0" borderId="0" xfId="4" applyFont="1" applyAlignment="1" applyProtection="1">
      <alignment horizontal="right"/>
      <protection locked="0"/>
    </xf>
    <xf numFmtId="0" fontId="46" fillId="0" borderId="0" xfId="4" applyFont="1" applyAlignment="1" applyProtection="1">
      <alignment horizontal="center"/>
      <protection locked="0"/>
    </xf>
    <xf numFmtId="181" fontId="42" fillId="16" borderId="5" xfId="5" applyNumberFormat="1" applyFont="1" applyFill="1" applyBorder="1" applyAlignment="1" applyProtection="1">
      <alignment vertical="center"/>
      <protection locked="0"/>
    </xf>
    <xf numFmtId="181" fontId="42" fillId="16" borderId="14" xfId="5" applyNumberFormat="1" applyFont="1" applyFill="1" applyBorder="1" applyAlignment="1" applyProtection="1">
      <alignment vertical="center"/>
      <protection locked="0"/>
    </xf>
    <xf numFmtId="49" fontId="42" fillId="16" borderId="15" xfId="4" applyNumberFormat="1" applyFont="1" applyFill="1" applyBorder="1" applyAlignment="1" applyProtection="1">
      <alignment horizontal="left" vertical="center" shrinkToFit="1"/>
      <protection locked="0"/>
    </xf>
    <xf numFmtId="49" fontId="42" fillId="16" borderId="15" xfId="4" applyNumberFormat="1" applyFont="1" applyFill="1" applyBorder="1" applyAlignment="1" applyProtection="1">
      <alignment horizontal="center" vertical="center" shrinkToFit="1"/>
      <protection locked="0"/>
    </xf>
    <xf numFmtId="186" fontId="42" fillId="16" borderId="15" xfId="4" applyNumberFormat="1" applyFont="1" applyFill="1" applyBorder="1" applyAlignment="1" applyProtection="1">
      <alignment horizontal="left" vertical="center" shrinkToFit="1"/>
      <protection locked="0"/>
    </xf>
    <xf numFmtId="49" fontId="42" fillId="16" borderId="16" xfId="4" applyNumberFormat="1" applyFont="1" applyFill="1" applyBorder="1" applyAlignment="1" applyProtection="1">
      <alignment horizontal="left" vertical="center" shrinkToFit="1"/>
      <protection locked="0"/>
    </xf>
    <xf numFmtId="49" fontId="42" fillId="16" borderId="6" xfId="4" applyNumberFormat="1" applyFont="1" applyFill="1" applyBorder="1" applyAlignment="1" applyProtection="1">
      <alignment horizontal="left" vertical="center" shrinkToFit="1"/>
      <protection locked="0"/>
    </xf>
    <xf numFmtId="49" fontId="42" fillId="16" borderId="6" xfId="4" applyNumberFormat="1" applyFont="1" applyFill="1" applyBorder="1" applyAlignment="1" applyProtection="1">
      <alignment horizontal="center" vertical="center" shrinkToFit="1"/>
      <protection locked="0"/>
    </xf>
    <xf numFmtId="186" fontId="42" fillId="16" borderId="6" xfId="4" applyNumberFormat="1" applyFont="1" applyFill="1" applyBorder="1" applyAlignment="1" applyProtection="1">
      <alignment horizontal="left" vertical="center" shrinkToFit="1"/>
      <protection locked="0"/>
    </xf>
    <xf numFmtId="49" fontId="42" fillId="16" borderId="7" xfId="4" applyNumberFormat="1" applyFont="1" applyFill="1" applyBorder="1" applyAlignment="1" applyProtection="1">
      <alignment horizontal="left" vertical="center" shrinkToFit="1"/>
      <protection locked="0"/>
    </xf>
    <xf numFmtId="49" fontId="42" fillId="16" borderId="6" xfId="4" applyNumberFormat="1" applyFont="1" applyFill="1" applyBorder="1" applyAlignment="1" applyProtection="1">
      <alignment horizontal="right" vertical="center" shrinkToFit="1"/>
      <protection locked="0"/>
    </xf>
    <xf numFmtId="186" fontId="42" fillId="16" borderId="6" xfId="4" applyNumberFormat="1" applyFont="1" applyFill="1" applyBorder="1" applyAlignment="1" applyProtection="1">
      <alignment horizontal="right" vertical="center" shrinkToFit="1"/>
      <protection locked="0"/>
    </xf>
    <xf numFmtId="187" fontId="42" fillId="16" borderId="6" xfId="4" applyNumberFormat="1" applyFont="1" applyFill="1" applyBorder="1" applyAlignment="1" applyProtection="1">
      <alignment horizontal="right" vertical="center" shrinkToFit="1"/>
      <protection locked="0"/>
    </xf>
    <xf numFmtId="188" fontId="42" fillId="16" borderId="6" xfId="4" applyNumberFormat="1" applyFont="1" applyFill="1" applyBorder="1" applyAlignment="1" applyProtection="1">
      <alignment horizontal="right" vertical="center" shrinkToFit="1"/>
      <protection locked="0"/>
    </xf>
    <xf numFmtId="188" fontId="42" fillId="16" borderId="7" xfId="4" applyNumberFormat="1" applyFont="1" applyFill="1" applyBorder="1" applyAlignment="1" applyProtection="1">
      <alignment horizontal="right" vertical="center" shrinkToFit="1"/>
      <protection locked="0"/>
    </xf>
    <xf numFmtId="49" fontId="42" fillId="0" borderId="53" xfId="4" applyNumberFormat="1" applyFont="1" applyBorder="1" applyAlignment="1" applyProtection="1">
      <alignment horizontal="left" vertical="center" shrinkToFit="1"/>
      <protection locked="0"/>
    </xf>
    <xf numFmtId="186" fontId="42" fillId="0" borderId="53" xfId="4" applyNumberFormat="1" applyFont="1" applyBorder="1" applyAlignment="1" applyProtection="1">
      <alignment horizontal="right" vertical="center" shrinkToFit="1"/>
      <protection locked="0"/>
    </xf>
    <xf numFmtId="181" fontId="42" fillId="12" borderId="5" xfId="5" applyNumberFormat="1" applyFont="1" applyFill="1" applyBorder="1" applyAlignment="1" applyProtection="1">
      <alignment horizontal="center" vertical="center"/>
      <protection locked="0"/>
    </xf>
    <xf numFmtId="49" fontId="42" fillId="12" borderId="6" xfId="4" applyNumberFormat="1" applyFont="1" applyFill="1" applyBorder="1" applyAlignment="1" applyProtection="1">
      <alignment horizontal="right" vertical="center" shrinkToFit="1"/>
      <protection locked="0"/>
    </xf>
    <xf numFmtId="186" fontId="42" fillId="12" borderId="6" xfId="4" applyNumberFormat="1" applyFont="1" applyFill="1" applyBorder="1" applyAlignment="1" applyProtection="1">
      <alignment horizontal="right" vertical="center" shrinkToFit="1"/>
      <protection locked="0"/>
    </xf>
    <xf numFmtId="187" fontId="42" fillId="12" borderId="6" xfId="4" applyNumberFormat="1" applyFont="1" applyFill="1" applyBorder="1" applyAlignment="1" applyProtection="1">
      <alignment horizontal="right" vertical="center" shrinkToFit="1"/>
      <protection locked="0"/>
    </xf>
    <xf numFmtId="188" fontId="42" fillId="12" borderId="6" xfId="4" applyNumberFormat="1" applyFont="1" applyFill="1" applyBorder="1" applyAlignment="1" applyProtection="1">
      <alignment horizontal="right" vertical="center" shrinkToFit="1"/>
      <protection locked="0"/>
    </xf>
    <xf numFmtId="188" fontId="42" fillId="12" borderId="7" xfId="4" applyNumberFormat="1" applyFont="1" applyFill="1" applyBorder="1" applyAlignment="1" applyProtection="1">
      <alignment horizontal="right" vertical="center" shrinkToFit="1"/>
      <protection locked="0"/>
    </xf>
    <xf numFmtId="49" fontId="42" fillId="0" borderId="139" xfId="4" applyNumberFormat="1" applyFont="1" applyBorder="1" applyAlignment="1" applyProtection="1">
      <alignment horizontal="left" vertical="center" shrinkToFit="1"/>
      <protection locked="0"/>
    </xf>
    <xf numFmtId="49" fontId="42" fillId="0" borderId="139" xfId="4" applyNumberFormat="1" applyFont="1" applyBorder="1" applyAlignment="1" applyProtection="1">
      <alignment horizontal="right" vertical="center" shrinkToFit="1"/>
      <protection locked="0"/>
    </xf>
    <xf numFmtId="186" fontId="42" fillId="4" borderId="139" xfId="4" applyNumberFormat="1" applyFont="1" applyFill="1" applyBorder="1" applyAlignment="1" applyProtection="1">
      <alignment horizontal="right" vertical="center" shrinkToFit="1"/>
      <protection locked="0"/>
    </xf>
    <xf numFmtId="188" fontId="42" fillId="0" borderId="139" xfId="4" applyNumberFormat="1" applyFont="1" applyBorder="1" applyAlignment="1" applyProtection="1">
      <alignment horizontal="left" vertical="center" shrinkToFit="1"/>
      <protection locked="0"/>
    </xf>
    <xf numFmtId="49" fontId="42" fillId="0" borderId="36" xfId="4" applyNumberFormat="1" applyFont="1" applyBorder="1" applyAlignment="1" applyProtection="1">
      <alignment horizontal="left" vertical="center" shrinkToFit="1"/>
      <protection locked="0"/>
    </xf>
    <xf numFmtId="49" fontId="42" fillId="0" borderId="36" xfId="4" applyNumberFormat="1" applyFont="1" applyBorder="1" applyAlignment="1" applyProtection="1">
      <alignment horizontal="right" vertical="center" shrinkToFit="1"/>
      <protection locked="0"/>
    </xf>
    <xf numFmtId="186" fontId="42" fillId="4" borderId="36" xfId="4" applyNumberFormat="1" applyFont="1" applyFill="1" applyBorder="1" applyAlignment="1" applyProtection="1">
      <alignment horizontal="right" vertical="center" shrinkToFit="1"/>
      <protection locked="0"/>
    </xf>
    <xf numFmtId="187" fontId="42" fillId="0" borderId="36" xfId="4" applyNumberFormat="1" applyFont="1" applyBorder="1" applyAlignment="1" applyProtection="1">
      <alignment horizontal="left" vertical="center" shrinkToFit="1"/>
      <protection locked="0"/>
    </xf>
    <xf numFmtId="188" fontId="42" fillId="0" borderId="36" xfId="4" applyNumberFormat="1" applyFont="1" applyBorder="1" applyAlignment="1" applyProtection="1">
      <alignment horizontal="left" vertical="center" shrinkToFit="1"/>
      <protection locked="0"/>
    </xf>
    <xf numFmtId="188" fontId="42" fillId="0" borderId="40" xfId="4" applyNumberFormat="1" applyFont="1" applyBorder="1" applyAlignment="1" applyProtection="1">
      <alignment horizontal="left" vertical="center" shrinkToFit="1"/>
      <protection locked="0"/>
    </xf>
    <xf numFmtId="49" fontId="42" fillId="0" borderId="40" xfId="4" applyNumberFormat="1" applyFont="1" applyBorder="1" applyAlignment="1" applyProtection="1">
      <alignment horizontal="left" vertical="center" shrinkToFit="1"/>
      <protection locked="0"/>
    </xf>
    <xf numFmtId="186" fontId="42" fillId="0" borderId="36" xfId="4" applyNumberFormat="1" applyFont="1" applyBorder="1" applyAlignment="1" applyProtection="1">
      <alignment horizontal="left" vertical="center" shrinkToFit="1"/>
      <protection locked="0"/>
    </xf>
    <xf numFmtId="49" fontId="42" fillId="0" borderId="140" xfId="4" applyNumberFormat="1" applyFont="1" applyBorder="1" applyAlignment="1" applyProtection="1">
      <alignment horizontal="left" vertical="center" shrinkToFit="1"/>
      <protection locked="0"/>
    </xf>
    <xf numFmtId="191" fontId="42" fillId="0" borderId="36" xfId="4" applyNumberFormat="1" applyFont="1" applyBorder="1" applyAlignment="1" applyProtection="1">
      <alignment horizontal="left" vertical="center" shrinkToFit="1"/>
      <protection locked="0"/>
    </xf>
    <xf numFmtId="192" fontId="42" fillId="0" borderId="36" xfId="4" applyNumberFormat="1" applyFont="1" applyBorder="1" applyAlignment="1" applyProtection="1">
      <alignment horizontal="left" vertical="center" shrinkToFit="1"/>
      <protection locked="0"/>
    </xf>
    <xf numFmtId="186" fontId="42" fillId="0" borderId="36" xfId="4" applyNumberFormat="1" applyFont="1" applyBorder="1" applyAlignment="1" applyProtection="1">
      <alignment horizontal="right" vertical="center" shrinkToFit="1"/>
      <protection locked="0"/>
    </xf>
    <xf numFmtId="186" fontId="42" fillId="0" borderId="41" xfId="4" applyNumberFormat="1" applyFont="1" applyBorder="1" applyAlignment="1" applyProtection="1">
      <alignment horizontal="right" vertical="center" shrinkToFit="1"/>
      <protection locked="0"/>
    </xf>
    <xf numFmtId="49" fontId="42" fillId="0" borderId="153" xfId="4" applyNumberFormat="1" applyFont="1" applyBorder="1" applyAlignment="1" applyProtection="1">
      <alignment horizontal="left" vertical="center" shrinkToFit="1"/>
      <protection locked="0"/>
    </xf>
    <xf numFmtId="49" fontId="42" fillId="0" borderId="153" xfId="4" applyNumberFormat="1" applyFont="1" applyBorder="1" applyAlignment="1" applyProtection="1">
      <alignment horizontal="right" vertical="center" shrinkToFit="1"/>
      <protection locked="0"/>
    </xf>
    <xf numFmtId="186" fontId="42" fillId="4" borderId="153" xfId="4" applyNumberFormat="1" applyFont="1" applyFill="1" applyBorder="1" applyAlignment="1" applyProtection="1">
      <alignment horizontal="right" vertical="center" shrinkToFit="1"/>
      <protection locked="0"/>
    </xf>
    <xf numFmtId="186" fontId="42" fillId="0" borderId="153" xfId="4" applyNumberFormat="1" applyFont="1" applyBorder="1" applyAlignment="1" applyProtection="1">
      <alignment horizontal="left" vertical="center" shrinkToFit="1"/>
      <protection locked="0"/>
    </xf>
    <xf numFmtId="49" fontId="42" fillId="0" borderId="154" xfId="4" applyNumberFormat="1" applyFont="1" applyBorder="1" applyAlignment="1" applyProtection="1">
      <alignment horizontal="left" vertical="center" shrinkToFit="1"/>
      <protection locked="0"/>
    </xf>
    <xf numFmtId="49" fontId="42" fillId="0" borderId="41" xfId="4" applyNumberFormat="1" applyFont="1" applyBorder="1" applyAlignment="1" applyProtection="1">
      <alignment horizontal="left" vertical="center" shrinkToFit="1"/>
      <protection locked="0"/>
    </xf>
    <xf numFmtId="49" fontId="42" fillId="0" borderId="41" xfId="4" applyNumberFormat="1" applyFont="1" applyBorder="1" applyAlignment="1" applyProtection="1">
      <alignment horizontal="right" vertical="center" shrinkToFit="1"/>
      <protection locked="0"/>
    </xf>
    <xf numFmtId="186" fontId="42" fillId="4" borderId="41" xfId="4" applyNumberFormat="1" applyFont="1" applyFill="1" applyBorder="1" applyAlignment="1" applyProtection="1">
      <alignment horizontal="right" vertical="center" shrinkToFit="1"/>
      <protection locked="0"/>
    </xf>
    <xf numFmtId="186" fontId="42" fillId="0" borderId="41" xfId="4" applyNumberFormat="1" applyFont="1" applyBorder="1" applyAlignment="1" applyProtection="1">
      <alignment horizontal="left" vertical="center" shrinkToFit="1"/>
      <protection locked="0"/>
    </xf>
    <xf numFmtId="49" fontId="42" fillId="0" borderId="42" xfId="4" applyNumberFormat="1" applyFont="1" applyBorder="1" applyAlignment="1" applyProtection="1">
      <alignment horizontal="left" vertical="center" shrinkToFit="1"/>
      <protection locked="0"/>
    </xf>
    <xf numFmtId="186" fontId="42" fillId="0" borderId="139" xfId="4" applyNumberFormat="1" applyFont="1" applyBorder="1" applyAlignment="1" applyProtection="1">
      <alignment horizontal="right" vertical="center" shrinkToFit="1"/>
      <protection locked="0"/>
    </xf>
    <xf numFmtId="188" fontId="42" fillId="0" borderId="36" xfId="4" applyNumberFormat="1" applyFont="1" applyBorder="1" applyAlignment="1" applyProtection="1">
      <alignment horizontal="right" vertical="center" shrinkToFit="1"/>
      <protection locked="0"/>
    </xf>
    <xf numFmtId="186" fontId="40" fillId="4" borderId="41" xfId="4" applyNumberFormat="1" applyFont="1" applyFill="1" applyBorder="1" applyAlignment="1" applyProtection="1">
      <alignment horizontal="right" vertical="center" shrinkToFit="1"/>
      <protection locked="0"/>
    </xf>
    <xf numFmtId="49" fontId="40" fillId="0" borderId="41" xfId="4" applyNumberFormat="1" applyFont="1" applyBorder="1" applyAlignment="1" applyProtection="1">
      <alignment horizontal="left" vertical="center" shrinkToFit="1"/>
      <protection locked="0"/>
    </xf>
    <xf numFmtId="49" fontId="40" fillId="0" borderId="41" xfId="4" applyNumberFormat="1" applyFont="1" applyBorder="1" applyAlignment="1" applyProtection="1">
      <alignment horizontal="right" vertical="center" shrinkToFit="1"/>
      <protection locked="0"/>
    </xf>
    <xf numFmtId="186" fontId="40" fillId="0" borderId="41" xfId="4" applyNumberFormat="1" applyFont="1" applyBorder="1" applyAlignment="1" applyProtection="1">
      <alignment horizontal="left" vertical="center" shrinkToFit="1"/>
      <protection locked="0"/>
    </xf>
    <xf numFmtId="186" fontId="40" fillId="0" borderId="41" xfId="4" applyNumberFormat="1" applyFont="1" applyBorder="1" applyAlignment="1" applyProtection="1">
      <alignment horizontal="right" vertical="center" shrinkToFit="1"/>
      <protection locked="0"/>
    </xf>
    <xf numFmtId="186" fontId="40" fillId="4" borderId="53" xfId="4" applyNumberFormat="1" applyFont="1" applyFill="1" applyBorder="1" applyAlignment="1" applyProtection="1">
      <alignment horizontal="right" vertical="center" shrinkToFit="1"/>
      <protection locked="0"/>
    </xf>
    <xf numFmtId="49" fontId="40" fillId="0" borderId="53" xfId="4" applyNumberFormat="1" applyFont="1" applyBorder="1" applyAlignment="1" applyProtection="1">
      <alignment horizontal="left" vertical="center" shrinkToFit="1"/>
      <protection locked="0"/>
    </xf>
    <xf numFmtId="49" fontId="40" fillId="0" borderId="53" xfId="4" applyNumberFormat="1" applyFont="1" applyBorder="1" applyAlignment="1" applyProtection="1">
      <alignment horizontal="right" vertical="center" shrinkToFit="1"/>
      <protection locked="0"/>
    </xf>
    <xf numFmtId="186" fontId="40" fillId="0" borderId="53" xfId="4" applyNumberFormat="1" applyFont="1" applyBorder="1" applyAlignment="1" applyProtection="1">
      <alignment horizontal="right" vertical="center" shrinkToFit="1"/>
      <protection locked="0"/>
    </xf>
    <xf numFmtId="181" fontId="42" fillId="0" borderId="0" xfId="4" applyNumberFormat="1" applyFont="1" applyAlignment="1" applyProtection="1">
      <alignment vertical="center"/>
      <protection locked="0"/>
    </xf>
    <xf numFmtId="0" fontId="42" fillId="0" borderId="0" xfId="4" applyFont="1" applyAlignment="1" applyProtection="1">
      <alignment horizontal="left" vertical="center"/>
      <protection locked="0"/>
    </xf>
    <xf numFmtId="41" fontId="42" fillId="0" borderId="0" xfId="4" applyNumberFormat="1" applyFont="1" applyAlignment="1" applyProtection="1">
      <alignment vertical="center"/>
      <protection locked="0"/>
    </xf>
    <xf numFmtId="0" fontId="42" fillId="0" borderId="0" xfId="4" applyFont="1" applyAlignment="1" applyProtection="1">
      <alignment vertical="center"/>
      <protection locked="0"/>
    </xf>
    <xf numFmtId="186" fontId="42" fillId="0" borderId="0" xfId="4" applyNumberFormat="1" applyFont="1" applyAlignment="1" applyProtection="1">
      <alignment vertical="center"/>
      <protection locked="0"/>
    </xf>
    <xf numFmtId="41" fontId="42" fillId="0" borderId="0" xfId="4" applyNumberFormat="1" applyFont="1" applyAlignment="1" applyProtection="1">
      <alignment horizontal="right" vertical="center"/>
      <protection locked="0"/>
    </xf>
    <xf numFmtId="0" fontId="42" fillId="0" borderId="0" xfId="4" applyFont="1" applyAlignment="1" applyProtection="1">
      <alignment horizontal="left"/>
      <protection locked="0"/>
    </xf>
    <xf numFmtId="186" fontId="42" fillId="0" borderId="0" xfId="4" applyNumberFormat="1" applyFont="1" applyProtection="1">
      <protection locked="0"/>
    </xf>
    <xf numFmtId="189" fontId="40" fillId="4" borderId="41" xfId="4" applyNumberFormat="1" applyFont="1" applyFill="1" applyBorder="1" applyAlignment="1" applyProtection="1">
      <alignment horizontal="right" vertical="center" shrinkToFit="1"/>
      <protection locked="0"/>
    </xf>
    <xf numFmtId="181" fontId="42" fillId="12" borderId="5" xfId="5" applyNumberFormat="1" applyFont="1" applyFill="1" applyBorder="1" applyAlignment="1" applyProtection="1">
      <alignment vertical="center"/>
      <protection locked="0"/>
    </xf>
    <xf numFmtId="0" fontId="45" fillId="0" borderId="0" xfId="4" applyFont="1" applyAlignment="1" applyProtection="1">
      <alignment vertical="center"/>
      <protection locked="0"/>
    </xf>
    <xf numFmtId="0" fontId="50" fillId="0" borderId="0" xfId="0" applyFont="1">
      <alignment vertical="center"/>
    </xf>
    <xf numFmtId="0" fontId="50" fillId="0" borderId="0" xfId="0" applyFont="1" applyAlignment="1">
      <alignment vertical="center" wrapText="1"/>
    </xf>
    <xf numFmtId="0" fontId="30" fillId="4"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30" fillId="4" borderId="27" xfId="0" applyFont="1" applyFill="1" applyBorder="1" applyAlignment="1">
      <alignment horizontal="center" vertical="center"/>
      <extLst>
        <ext xmlns:xfpb="http://schemas.microsoft.com/office/spreadsheetml/2022/featurepropertybag" uri="{C7286773-470A-42A8-94C5-96B5CB345126}">
          <xfpb:xfComplement i="0"/>
        </ext>
      </extLst>
    </xf>
    <xf numFmtId="0" fontId="30" fillId="4" borderId="21" xfId="0" applyFont="1" applyFill="1" applyBorder="1" applyAlignment="1">
      <alignment horizontal="center" vertical="center"/>
      <extLst>
        <ext xmlns:xfpb="http://schemas.microsoft.com/office/spreadsheetml/2022/featurepropertybag" uri="{C7286773-470A-42A8-94C5-96B5CB345126}">
          <xfpb:xfComplement i="0"/>
        </ext>
      </extLst>
    </xf>
    <xf numFmtId="0" fontId="35" fillId="0" borderId="0" xfId="0" applyFont="1">
      <alignment vertical="center"/>
    </xf>
    <xf numFmtId="0" fontId="35" fillId="0" borderId="0" xfId="0" applyFont="1" applyAlignment="1">
      <alignment horizontal="right" vertical="center"/>
    </xf>
    <xf numFmtId="0" fontId="35" fillId="10" borderId="21" xfId="0" applyFont="1" applyFill="1" applyBorder="1" applyAlignment="1">
      <alignment horizontal="center" vertical="center"/>
    </xf>
    <xf numFmtId="0" fontId="35" fillId="10" borderId="35" xfId="0" applyFont="1" applyFill="1" applyBorder="1" applyAlignment="1">
      <alignment horizontal="center" vertical="center"/>
    </xf>
    <xf numFmtId="49" fontId="9" fillId="4" borderId="5" xfId="6" applyNumberFormat="1" applyFont="1" applyFill="1" applyBorder="1" applyAlignment="1">
      <alignment horizontal="left" vertical="center" wrapText="1"/>
    </xf>
    <xf numFmtId="49" fontId="9" fillId="4" borderId="130" xfId="6" applyNumberFormat="1" applyFont="1" applyFill="1" applyBorder="1" applyAlignment="1">
      <alignment horizontal="left" vertical="center" wrapText="1"/>
    </xf>
    <xf numFmtId="189" fontId="42" fillId="4" borderId="139" xfId="4" applyNumberFormat="1" applyFont="1" applyFill="1" applyBorder="1" applyAlignment="1" applyProtection="1">
      <alignment horizontal="right" vertical="center" shrinkToFit="1"/>
      <protection locked="0"/>
    </xf>
    <xf numFmtId="188" fontId="42" fillId="0" borderId="41" xfId="4" applyNumberFormat="1" applyFont="1" applyBorder="1" applyAlignment="1" applyProtection="1">
      <alignment horizontal="left" vertical="center" shrinkToFit="1"/>
      <protection locked="0"/>
    </xf>
    <xf numFmtId="187" fontId="42" fillId="0" borderId="41" xfId="4" applyNumberFormat="1" applyFont="1" applyBorder="1" applyAlignment="1" applyProtection="1">
      <alignment horizontal="left" vertical="center" shrinkToFit="1"/>
      <protection locked="0"/>
    </xf>
    <xf numFmtId="186" fontId="42" fillId="0" borderId="153" xfId="4" applyNumberFormat="1" applyFont="1" applyBorder="1" applyAlignment="1" applyProtection="1">
      <alignment horizontal="right" vertical="center" shrinkToFit="1"/>
      <protection locked="0"/>
    </xf>
    <xf numFmtId="187" fontId="42" fillId="0" borderId="153" xfId="4" applyNumberFormat="1" applyFont="1" applyBorder="1" applyAlignment="1" applyProtection="1">
      <alignment horizontal="right" vertical="center" shrinkToFit="1"/>
      <protection locked="0"/>
    </xf>
    <xf numFmtId="188" fontId="42" fillId="0" borderId="153" xfId="4" applyNumberFormat="1" applyFont="1" applyBorder="1" applyAlignment="1" applyProtection="1">
      <alignment horizontal="right" vertical="center" shrinkToFit="1"/>
      <protection locked="0"/>
    </xf>
    <xf numFmtId="186" fontId="40" fillId="4" borderId="153" xfId="4" applyNumberFormat="1" applyFont="1" applyFill="1" applyBorder="1" applyAlignment="1" applyProtection="1">
      <alignment horizontal="right" vertical="center" shrinkToFit="1"/>
      <protection locked="0"/>
    </xf>
    <xf numFmtId="49" fontId="40" fillId="0" borderId="153" xfId="4" applyNumberFormat="1" applyFont="1" applyBorder="1" applyAlignment="1" applyProtection="1">
      <alignment horizontal="left" vertical="center" shrinkToFit="1"/>
      <protection locked="0"/>
    </xf>
    <xf numFmtId="49" fontId="40" fillId="0" borderId="153" xfId="4" applyNumberFormat="1" applyFont="1" applyBorder="1" applyAlignment="1" applyProtection="1">
      <alignment horizontal="right" vertical="center" shrinkToFit="1"/>
      <protection locked="0"/>
    </xf>
    <xf numFmtId="186" fontId="40" fillId="0" borderId="153" xfId="4" applyNumberFormat="1" applyFont="1" applyBorder="1" applyAlignment="1" applyProtection="1">
      <alignment horizontal="left" vertical="center" shrinkToFit="1"/>
      <protection locked="0"/>
    </xf>
    <xf numFmtId="186" fontId="40" fillId="0" borderId="153" xfId="4" applyNumberFormat="1" applyFont="1" applyBorder="1" applyAlignment="1" applyProtection="1">
      <alignment horizontal="right" vertical="center" shrinkToFit="1"/>
      <protection locked="0"/>
    </xf>
    <xf numFmtId="188" fontId="42" fillId="0" borderId="153" xfId="4" applyNumberFormat="1" applyFont="1" applyBorder="1" applyAlignment="1" applyProtection="1">
      <alignment horizontal="left" vertical="center" shrinkToFit="1"/>
      <protection locked="0"/>
    </xf>
    <xf numFmtId="181" fontId="42" fillId="0" borderId="24" xfId="5" applyNumberFormat="1" applyFont="1" applyFill="1" applyBorder="1" applyAlignment="1" applyProtection="1">
      <alignment horizontal="center" vertical="center"/>
      <protection locked="0"/>
    </xf>
    <xf numFmtId="49" fontId="42" fillId="4" borderId="132" xfId="4" applyNumberFormat="1" applyFont="1" applyFill="1" applyBorder="1" applyAlignment="1" applyProtection="1">
      <alignment horizontal="left" vertical="center" wrapText="1" shrinkToFit="1"/>
      <protection locked="0"/>
    </xf>
    <xf numFmtId="49" fontId="42" fillId="4" borderId="146" xfId="4" applyNumberFormat="1" applyFont="1" applyFill="1" applyBorder="1" applyAlignment="1" applyProtection="1">
      <alignment horizontal="left" vertical="center" wrapText="1" shrinkToFit="1"/>
      <protection locked="0"/>
    </xf>
    <xf numFmtId="49" fontId="42" fillId="16" borderId="14" xfId="4" applyNumberFormat="1" applyFont="1" applyFill="1" applyBorder="1" applyAlignment="1" applyProtection="1">
      <alignment horizontal="left" vertical="center" shrinkToFit="1"/>
      <protection locked="0"/>
    </xf>
    <xf numFmtId="49" fontId="42" fillId="16" borderId="5" xfId="4" applyNumberFormat="1" applyFont="1" applyFill="1" applyBorder="1" applyAlignment="1" applyProtection="1">
      <alignment horizontal="left" vertical="center" shrinkToFit="1"/>
      <protection locked="0"/>
    </xf>
    <xf numFmtId="41" fontId="42" fillId="12" borderId="5" xfId="4" applyNumberFormat="1" applyFont="1" applyFill="1" applyBorder="1" applyAlignment="1" applyProtection="1">
      <alignment horizontal="right" vertical="center" shrinkToFit="1"/>
      <protection locked="0"/>
    </xf>
    <xf numFmtId="188" fontId="42" fillId="0" borderId="42" xfId="4" applyNumberFormat="1" applyFont="1" applyBorder="1" applyAlignment="1" applyProtection="1">
      <alignment horizontal="left" vertical="center" shrinkToFit="1"/>
      <protection locked="0"/>
    </xf>
    <xf numFmtId="186" fontId="42" fillId="0" borderId="40" xfId="4" applyNumberFormat="1" applyFont="1" applyBorder="1" applyAlignment="1" applyProtection="1">
      <alignment horizontal="left" vertical="center" shrinkToFit="1"/>
      <protection locked="0"/>
    </xf>
    <xf numFmtId="188" fontId="42" fillId="0" borderId="154" xfId="4" applyNumberFormat="1" applyFont="1" applyBorder="1" applyAlignment="1" applyProtection="1">
      <alignment horizontal="right" vertical="center" shrinkToFit="1"/>
      <protection locked="0"/>
    </xf>
    <xf numFmtId="49" fontId="40" fillId="0" borderId="154" xfId="4" applyNumberFormat="1" applyFont="1" applyBorder="1" applyAlignment="1" applyProtection="1">
      <alignment horizontal="left" vertical="center" shrinkToFit="1"/>
      <protection locked="0"/>
    </xf>
    <xf numFmtId="49" fontId="40" fillId="0" borderId="42" xfId="4" applyNumberFormat="1" applyFont="1" applyBorder="1" applyAlignment="1" applyProtection="1">
      <alignment horizontal="left" vertical="center" shrinkToFit="1"/>
      <protection locked="0"/>
    </xf>
    <xf numFmtId="49" fontId="40" fillId="0" borderId="54" xfId="4" applyNumberFormat="1" applyFont="1" applyBorder="1" applyAlignment="1" applyProtection="1">
      <alignment horizontal="left" vertical="center" shrinkToFit="1"/>
      <protection locked="0"/>
    </xf>
    <xf numFmtId="187" fontId="42" fillId="0" borderId="153" xfId="4" applyNumberFormat="1" applyFont="1" applyBorder="1" applyAlignment="1" applyProtection="1">
      <alignment horizontal="left" vertical="center" shrinkToFit="1"/>
      <protection locked="0"/>
    </xf>
    <xf numFmtId="189" fontId="40" fillId="4" borderId="153" xfId="4" applyNumberFormat="1" applyFont="1" applyFill="1" applyBorder="1" applyAlignment="1" applyProtection="1">
      <alignment horizontal="right" vertical="center" shrinkToFit="1"/>
      <protection locked="0"/>
    </xf>
    <xf numFmtId="49" fontId="42" fillId="4" borderId="149" xfId="4" applyNumberFormat="1" applyFont="1" applyFill="1" applyBorder="1" applyAlignment="1" applyProtection="1">
      <alignment horizontal="left" vertical="center" wrapText="1" shrinkToFit="1"/>
      <protection locked="0"/>
    </xf>
    <xf numFmtId="188" fontId="42" fillId="0" borderId="154" xfId="4" applyNumberFormat="1" applyFont="1" applyBorder="1" applyAlignment="1" applyProtection="1">
      <alignment horizontal="left" vertical="center" shrinkToFit="1"/>
      <protection locked="0"/>
    </xf>
    <xf numFmtId="186" fontId="42" fillId="0" borderId="154" xfId="4" applyNumberFormat="1" applyFont="1" applyBorder="1" applyAlignment="1" applyProtection="1">
      <alignment horizontal="left" vertical="center" shrinkToFit="1"/>
      <protection locked="0"/>
    </xf>
    <xf numFmtId="0" fontId="9" fillId="6" borderId="160" xfId="6" applyFont="1" applyFill="1" applyBorder="1" applyAlignment="1">
      <alignment horizontal="center" vertical="center"/>
    </xf>
    <xf numFmtId="0" fontId="9" fillId="6" borderId="161" xfId="6" applyFont="1" applyFill="1" applyBorder="1" applyAlignment="1">
      <alignment horizontal="center" vertical="center"/>
    </xf>
    <xf numFmtId="0" fontId="9" fillId="6" borderId="162" xfId="6" applyFont="1" applyFill="1" applyBorder="1" applyAlignment="1">
      <alignment horizontal="center" vertical="center"/>
    </xf>
    <xf numFmtId="0" fontId="9" fillId="6" borderId="163" xfId="6" applyFont="1" applyFill="1" applyBorder="1" applyAlignment="1">
      <alignment horizontal="center" vertical="center" wrapText="1"/>
    </xf>
    <xf numFmtId="181" fontId="42" fillId="9" borderId="57" xfId="5" applyNumberFormat="1" applyFont="1" applyFill="1" applyBorder="1" applyAlignment="1" applyProtection="1">
      <alignment horizontal="center" vertical="center" shrinkToFit="1"/>
      <protection locked="0"/>
    </xf>
    <xf numFmtId="181" fontId="42" fillId="9" borderId="73" xfId="5" applyNumberFormat="1" applyFont="1" applyFill="1" applyBorder="1" applyAlignment="1" applyProtection="1">
      <alignment horizontal="center" vertical="center" shrinkToFit="1"/>
      <protection locked="0"/>
    </xf>
    <xf numFmtId="181" fontId="42" fillId="9" borderId="133" xfId="5" applyNumberFormat="1" applyFont="1" applyFill="1" applyBorder="1" applyAlignment="1" applyProtection="1">
      <alignment horizontal="center" vertical="center" shrinkToFit="1"/>
      <protection locked="0"/>
    </xf>
    <xf numFmtId="181" fontId="42" fillId="9" borderId="24" xfId="5" applyNumberFormat="1" applyFont="1" applyFill="1" applyBorder="1" applyAlignment="1" applyProtection="1">
      <alignment horizontal="center" vertical="center" shrinkToFit="1"/>
      <protection locked="0"/>
    </xf>
    <xf numFmtId="181" fontId="42" fillId="9" borderId="21" xfId="5" applyNumberFormat="1" applyFont="1" applyFill="1" applyBorder="1" applyAlignment="1" applyProtection="1">
      <alignment horizontal="center" vertical="center" shrinkToFit="1"/>
      <protection locked="0"/>
    </xf>
    <xf numFmtId="0" fontId="11" fillId="10" borderId="4" xfId="0" applyFont="1" applyFill="1" applyBorder="1" applyAlignment="1">
      <alignment horizontal="center" vertical="center" shrinkToFit="1"/>
    </xf>
    <xf numFmtId="0" fontId="29" fillId="0" borderId="4" xfId="0" applyFont="1" applyBorder="1" applyAlignment="1">
      <alignment horizontal="center" vertical="center" shrinkToFit="1"/>
    </xf>
    <xf numFmtId="198" fontId="49" fillId="0" borderId="0" xfId="0" applyNumberFormat="1" applyFont="1" applyAlignment="1">
      <alignment horizontal="left" vertical="center" shrinkToFit="1"/>
    </xf>
    <xf numFmtId="0" fontId="9" fillId="6" borderId="0" xfId="6" quotePrefix="1" applyFont="1" applyFill="1">
      <alignment vertical="center"/>
    </xf>
    <xf numFmtId="0" fontId="9" fillId="6" borderId="4" xfId="6" applyFont="1" applyFill="1" applyBorder="1" applyAlignment="1">
      <alignment horizontal="center" vertical="center"/>
    </xf>
    <xf numFmtId="0" fontId="40" fillId="9" borderId="36" xfId="0" applyFont="1" applyFill="1" applyBorder="1" applyAlignment="1" applyProtection="1">
      <alignment horizontal="center" vertical="center"/>
      <protection locked="0"/>
    </xf>
    <xf numFmtId="0" fontId="17" fillId="0" borderId="4" xfId="0" applyFont="1" applyBorder="1" applyAlignment="1">
      <alignment horizontal="center" vertical="top" wrapText="1"/>
    </xf>
    <xf numFmtId="0" fontId="14" fillId="4" borderId="4" xfId="0" applyFont="1" applyFill="1" applyBorder="1" applyAlignment="1">
      <alignment horizontal="left" vertical="center" wrapText="1"/>
    </xf>
    <xf numFmtId="0" fontId="17" fillId="0" borderId="4" xfId="0" applyFont="1" applyBorder="1" applyAlignment="1">
      <alignment vertical="top" wrapText="1"/>
    </xf>
    <xf numFmtId="0" fontId="17" fillId="0" borderId="4" xfId="0" applyFont="1" applyBorder="1" applyAlignment="1">
      <alignment horizontal="left" vertical="top" wrapText="1"/>
    </xf>
    <xf numFmtId="185" fontId="17" fillId="0" borderId="4" xfId="0" applyNumberFormat="1" applyFont="1" applyBorder="1" applyAlignment="1">
      <alignment vertical="top" wrapText="1"/>
    </xf>
    <xf numFmtId="185" fontId="17" fillId="0" borderId="4" xfId="0" applyNumberFormat="1" applyFont="1" applyBorder="1" applyAlignment="1">
      <alignment horizontal="left" vertical="top" wrapText="1"/>
    </xf>
    <xf numFmtId="49" fontId="9" fillId="4" borderId="85" xfId="6" applyNumberFormat="1" applyFont="1" applyFill="1" applyBorder="1" applyAlignment="1">
      <alignment horizontal="center" vertical="center"/>
    </xf>
    <xf numFmtId="49" fontId="9" fillId="4" borderId="4" xfId="6" applyNumberFormat="1" applyFont="1" applyFill="1" applyBorder="1" applyAlignment="1">
      <alignment horizontal="center" vertical="center"/>
    </xf>
    <xf numFmtId="49" fontId="9" fillId="4" borderId="128" xfId="6" applyNumberFormat="1" applyFont="1" applyFill="1" applyBorder="1" applyAlignment="1">
      <alignment horizontal="center" vertical="center"/>
    </xf>
    <xf numFmtId="0" fontId="11" fillId="10" borderId="4" xfId="0" applyFont="1" applyFill="1" applyBorder="1" applyAlignment="1">
      <alignment horizontal="center" vertical="center"/>
    </xf>
    <xf numFmtId="0" fontId="9" fillId="6" borderId="169" xfId="6" applyFont="1" applyFill="1" applyBorder="1" applyAlignment="1">
      <alignment horizontal="center" vertical="center" wrapText="1"/>
    </xf>
    <xf numFmtId="0" fontId="56" fillId="0" borderId="69" xfId="0" applyFont="1" applyBorder="1" applyAlignment="1">
      <alignment horizontal="center" vertical="center" wrapText="1" shrinkToFit="1"/>
    </xf>
    <xf numFmtId="0" fontId="56" fillId="0" borderId="124" xfId="0" applyFont="1" applyBorder="1" applyAlignment="1">
      <alignment horizontal="center" vertical="center" wrapText="1" shrinkToFit="1"/>
    </xf>
    <xf numFmtId="0" fontId="56" fillId="0" borderId="68" xfId="0" applyFont="1" applyBorder="1" applyAlignment="1">
      <alignment horizontal="center" vertical="center" wrapText="1" shrinkToFit="1"/>
    </xf>
    <xf numFmtId="49" fontId="42" fillId="4" borderId="133" xfId="4" applyNumberFormat="1" applyFont="1" applyFill="1" applyBorder="1" applyAlignment="1" applyProtection="1">
      <alignment horizontal="left" vertical="center" wrapText="1" shrinkToFit="1"/>
      <protection locked="0"/>
    </xf>
    <xf numFmtId="49" fontId="42" fillId="12" borderId="5" xfId="4" applyNumberFormat="1" applyFont="1" applyFill="1" applyBorder="1" applyAlignment="1" applyProtection="1">
      <alignment horizontal="center" vertical="center" wrapText="1" shrinkToFit="1"/>
      <protection locked="0"/>
    </xf>
    <xf numFmtId="46" fontId="21" fillId="6" borderId="0" xfId="6" applyNumberFormat="1" applyFont="1" applyFill="1" applyAlignment="1">
      <alignment vertical="center" wrapText="1"/>
    </xf>
    <xf numFmtId="200" fontId="9" fillId="6" borderId="4" xfId="6" applyNumberFormat="1" applyFont="1" applyFill="1" applyBorder="1">
      <alignment vertical="center"/>
    </xf>
    <xf numFmtId="0" fontId="45" fillId="0" borderId="0" xfId="4" applyFont="1" applyAlignment="1" applyProtection="1">
      <alignment horizontal="right" vertical="center"/>
      <protection locked="0"/>
    </xf>
    <xf numFmtId="181" fontId="42" fillId="16" borderId="5" xfId="5" applyNumberFormat="1" applyFont="1" applyFill="1" applyBorder="1" applyAlignment="1" applyProtection="1">
      <alignment horizontal="center" vertical="center"/>
      <protection locked="0"/>
    </xf>
    <xf numFmtId="49" fontId="42" fillId="4" borderId="24" xfId="4" applyNumberFormat="1" applyFont="1" applyFill="1" applyBorder="1" applyAlignment="1" applyProtection="1">
      <alignment horizontal="left" vertical="center" wrapText="1" shrinkToFit="1"/>
      <protection locked="0"/>
    </xf>
    <xf numFmtId="49" fontId="42" fillId="4" borderId="73" xfId="4" applyNumberFormat="1" applyFont="1" applyFill="1" applyBorder="1" applyAlignment="1" applyProtection="1">
      <alignment horizontal="left" vertical="center" wrapText="1" shrinkToFit="1"/>
      <protection locked="0"/>
    </xf>
    <xf numFmtId="181" fontId="42" fillId="4" borderId="148" xfId="1" applyNumberFormat="1" applyFont="1" applyFill="1" applyBorder="1" applyAlignment="1" applyProtection="1">
      <alignment horizontal="right" vertical="center" shrinkToFit="1"/>
      <protection locked="0"/>
    </xf>
    <xf numFmtId="181" fontId="42" fillId="12" borderId="5" xfId="1" applyNumberFormat="1" applyFont="1" applyFill="1" applyBorder="1" applyAlignment="1" applyProtection="1">
      <alignment horizontal="right" vertical="center" shrinkToFit="1"/>
      <protection locked="0"/>
    </xf>
    <xf numFmtId="181" fontId="42" fillId="4" borderId="152" xfId="1" applyNumberFormat="1" applyFont="1" applyFill="1" applyBorder="1" applyAlignment="1" applyProtection="1">
      <alignment horizontal="right" vertical="center" shrinkToFit="1"/>
      <protection locked="0"/>
    </xf>
    <xf numFmtId="181" fontId="42" fillId="4" borderId="150" xfId="1" applyNumberFormat="1" applyFont="1" applyFill="1" applyBorder="1" applyAlignment="1" applyProtection="1">
      <alignment horizontal="right" vertical="center" shrinkToFit="1"/>
      <protection locked="0"/>
    </xf>
    <xf numFmtId="181" fontId="42" fillId="4" borderId="151" xfId="1" applyNumberFormat="1" applyFont="1" applyFill="1" applyBorder="1" applyAlignment="1" applyProtection="1">
      <alignment horizontal="right" vertical="center" shrinkToFit="1"/>
      <protection locked="0"/>
    </xf>
    <xf numFmtId="181" fontId="42" fillId="0" borderId="152" xfId="1" applyNumberFormat="1" applyFont="1" applyBorder="1" applyAlignment="1" applyProtection="1">
      <alignment horizontal="right" vertical="center" shrinkToFit="1"/>
      <protection locked="0"/>
    </xf>
    <xf numFmtId="181" fontId="42" fillId="16" borderId="5" xfId="1" applyNumberFormat="1" applyFont="1" applyFill="1" applyBorder="1" applyAlignment="1" applyProtection="1">
      <alignment horizontal="right" vertical="center" shrinkToFit="1"/>
      <protection locked="0"/>
    </xf>
    <xf numFmtId="181" fontId="40" fillId="4" borderId="152" xfId="1" applyNumberFormat="1" applyFont="1" applyFill="1" applyBorder="1" applyAlignment="1" applyProtection="1">
      <alignment horizontal="right" vertical="center" shrinkToFit="1"/>
      <protection locked="0"/>
    </xf>
    <xf numFmtId="181" fontId="40" fillId="4" borderId="151" xfId="1" applyNumberFormat="1" applyFont="1" applyFill="1" applyBorder="1" applyAlignment="1" applyProtection="1">
      <alignment horizontal="right" vertical="center" shrinkToFit="1"/>
      <protection locked="0"/>
    </xf>
    <xf numFmtId="181" fontId="40" fillId="4" borderId="145" xfId="1" applyNumberFormat="1" applyFont="1" applyFill="1" applyBorder="1" applyAlignment="1" applyProtection="1">
      <alignment horizontal="right" vertical="center" shrinkToFit="1"/>
      <protection locked="0"/>
    </xf>
    <xf numFmtId="49" fontId="42" fillId="12" borderId="4" xfId="4" applyNumberFormat="1" applyFont="1" applyFill="1" applyBorder="1" applyAlignment="1" applyProtection="1">
      <alignment horizontal="center" vertical="center" wrapText="1" shrinkToFit="1"/>
      <protection locked="0"/>
    </xf>
    <xf numFmtId="182" fontId="9" fillId="9" borderId="94" xfId="6" applyNumberFormat="1" applyFont="1" applyFill="1" applyBorder="1" applyAlignment="1">
      <alignment horizontal="center" vertical="center" wrapText="1"/>
    </xf>
    <xf numFmtId="182" fontId="9" fillId="9" borderId="98" xfId="6" applyNumberFormat="1" applyFont="1" applyFill="1" applyBorder="1" applyAlignment="1">
      <alignment horizontal="center" vertical="center" wrapText="1"/>
    </xf>
    <xf numFmtId="182" fontId="9" fillId="9" borderId="129" xfId="6" applyNumberFormat="1" applyFont="1" applyFill="1" applyBorder="1" applyAlignment="1">
      <alignment horizontal="center" vertical="center" wrapText="1"/>
    </xf>
    <xf numFmtId="0" fontId="9" fillId="9" borderId="98" xfId="6" applyFont="1" applyFill="1" applyBorder="1" applyAlignment="1">
      <alignment horizontal="center" vertical="center" wrapText="1"/>
    </xf>
    <xf numFmtId="0" fontId="9" fillId="9" borderId="129" xfId="6" applyFont="1" applyFill="1" applyBorder="1" applyAlignment="1">
      <alignment horizontal="center" vertical="center" wrapText="1"/>
    </xf>
    <xf numFmtId="49" fontId="9" fillId="4" borderId="84" xfId="6" applyNumberFormat="1" applyFont="1" applyFill="1" applyBorder="1" applyAlignment="1">
      <alignment horizontal="center" vertical="center"/>
    </xf>
    <xf numFmtId="49" fontId="9" fillId="4" borderId="89" xfId="6" applyNumberFormat="1" applyFont="1" applyFill="1" applyBorder="1" applyAlignment="1">
      <alignment horizontal="center" vertical="center"/>
    </xf>
    <xf numFmtId="49" fontId="9" fillId="4" borderId="127" xfId="6" applyNumberFormat="1" applyFont="1" applyFill="1" applyBorder="1" applyAlignment="1">
      <alignment horizontal="center" vertical="center"/>
    </xf>
    <xf numFmtId="49" fontId="9" fillId="4" borderId="168" xfId="6" applyNumberFormat="1" applyFont="1" applyFill="1" applyBorder="1" applyAlignment="1">
      <alignment horizontal="center" vertical="center"/>
    </xf>
    <xf numFmtId="49" fontId="9" fillId="4" borderId="9" xfId="6" applyNumberFormat="1" applyFont="1" applyFill="1" applyBorder="1" applyAlignment="1">
      <alignment horizontal="center" vertical="center"/>
    </xf>
    <xf numFmtId="0" fontId="9" fillId="4" borderId="84" xfId="6" applyFont="1" applyFill="1" applyBorder="1" applyAlignment="1">
      <alignment horizontal="center" vertical="center"/>
    </xf>
    <xf numFmtId="186" fontId="9" fillId="4" borderId="8" xfId="6" applyNumberFormat="1" applyFont="1" applyFill="1" applyBorder="1" applyAlignment="1">
      <alignment horizontal="center" vertical="center" wrapText="1"/>
    </xf>
    <xf numFmtId="186" fontId="9" fillId="4" borderId="128" xfId="6" applyNumberFormat="1" applyFont="1" applyFill="1" applyBorder="1" applyAlignment="1">
      <alignment horizontal="center" vertical="center" wrapText="1"/>
    </xf>
    <xf numFmtId="0" fontId="9" fillId="17" borderId="4" xfId="6" applyFont="1" applyFill="1" applyBorder="1" applyAlignment="1">
      <alignment horizontal="center" vertical="center"/>
    </xf>
    <xf numFmtId="0" fontId="9" fillId="6" borderId="9" xfId="6" quotePrefix="1" applyFont="1" applyFill="1" applyBorder="1" applyAlignment="1">
      <alignment horizontal="center" vertical="center"/>
    </xf>
    <xf numFmtId="200" fontId="9" fillId="6" borderId="9" xfId="6" applyNumberFormat="1" applyFont="1" applyFill="1" applyBorder="1">
      <alignment vertical="center"/>
    </xf>
    <xf numFmtId="9" fontId="9" fillId="6" borderId="9" xfId="6" applyNumberFormat="1" applyFont="1" applyFill="1" applyBorder="1">
      <alignment vertical="center"/>
    </xf>
    <xf numFmtId="0" fontId="9" fillId="6" borderId="171" xfId="6" quotePrefix="1" applyFont="1" applyFill="1" applyBorder="1" applyAlignment="1">
      <alignment horizontal="center" vertical="center"/>
    </xf>
    <xf numFmtId="200" fontId="9" fillId="6" borderId="171" xfId="6" applyNumberFormat="1" applyFont="1" applyFill="1" applyBorder="1">
      <alignment vertical="center"/>
    </xf>
    <xf numFmtId="0" fontId="9" fillId="9" borderId="126" xfId="6" applyFont="1" applyFill="1" applyBorder="1" applyAlignment="1">
      <alignment horizontal="center" vertical="center" wrapText="1"/>
    </xf>
    <xf numFmtId="0" fontId="9" fillId="4" borderId="14" xfId="6" quotePrefix="1" applyFont="1" applyFill="1" applyBorder="1" applyAlignment="1">
      <alignment horizontal="center" vertical="center" wrapText="1"/>
    </xf>
    <xf numFmtId="182" fontId="9" fillId="4" borderId="98" xfId="6" applyNumberFormat="1" applyFont="1" applyFill="1" applyBorder="1" applyAlignment="1">
      <alignment horizontal="center" vertical="center" wrapText="1"/>
    </xf>
    <xf numFmtId="0" fontId="9" fillId="4" borderId="14" xfId="6" applyFont="1" applyFill="1" applyBorder="1" applyAlignment="1">
      <alignment horizontal="center" vertical="center" wrapText="1"/>
    </xf>
    <xf numFmtId="0" fontId="9" fillId="4" borderId="130" xfId="6" quotePrefix="1" applyFont="1" applyFill="1" applyBorder="1" applyAlignment="1">
      <alignment horizontal="center" vertical="center" wrapText="1"/>
    </xf>
    <xf numFmtId="182" fontId="9" fillId="4" borderId="129" xfId="6" applyNumberFormat="1" applyFont="1" applyFill="1" applyBorder="1" applyAlignment="1">
      <alignment horizontal="center" vertical="center" wrapText="1"/>
    </xf>
    <xf numFmtId="0" fontId="9" fillId="4" borderId="126" xfId="6" applyFont="1" applyFill="1" applyBorder="1" applyAlignment="1">
      <alignment horizontal="center" vertical="center" wrapText="1"/>
    </xf>
    <xf numFmtId="49" fontId="9" fillId="9" borderId="14" xfId="6" quotePrefix="1" applyNumberFormat="1" applyFont="1" applyFill="1" applyBorder="1" applyAlignment="1">
      <alignment horizontal="center" vertical="center" wrapText="1"/>
    </xf>
    <xf numFmtId="49" fontId="9" fillId="9" borderId="14" xfId="6" applyNumberFormat="1" applyFont="1" applyFill="1" applyBorder="1" applyAlignment="1">
      <alignment horizontal="center" vertical="center" wrapText="1"/>
    </xf>
    <xf numFmtId="49" fontId="9" fillId="9" borderId="130" xfId="6" quotePrefix="1" applyNumberFormat="1" applyFont="1" applyFill="1" applyBorder="1" applyAlignment="1">
      <alignment horizontal="center" vertical="center" wrapText="1"/>
    </xf>
    <xf numFmtId="0" fontId="30" fillId="4"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30" fillId="4" borderId="133" xfId="0" applyFont="1" applyFill="1" applyBorder="1" applyAlignment="1">
      <alignment horizontal="center" vertical="center"/>
      <extLst>
        <ext xmlns:xfpb="http://schemas.microsoft.com/office/spreadsheetml/2022/featurepropertybag" uri="{C7286773-470A-42A8-94C5-96B5CB345126}">
          <xfpb:xfComplement i="0"/>
        </ext>
      </extLst>
    </xf>
    <xf numFmtId="0" fontId="30" fillId="4" borderId="172" xfId="0" applyFont="1" applyFill="1" applyBorder="1" applyAlignment="1">
      <alignment horizontal="center" vertical="center"/>
      <extLst>
        <ext xmlns:xfpb="http://schemas.microsoft.com/office/spreadsheetml/2022/featurepropertybag" uri="{C7286773-470A-42A8-94C5-96B5CB345126}">
          <xfpb:xfComplement i="0"/>
        </ext>
      </extLst>
    </xf>
    <xf numFmtId="198" fontId="49" fillId="0" borderId="0" xfId="0" applyNumberFormat="1" applyFont="1" applyAlignment="1" applyProtection="1">
      <alignment horizontal="left" vertical="center" shrinkToFit="1"/>
      <protection locked="0"/>
    </xf>
    <xf numFmtId="0" fontId="0" fillId="0" borderId="0" xfId="0" applyProtection="1">
      <alignment vertical="center"/>
      <protection locked="0"/>
    </xf>
    <xf numFmtId="181" fontId="0" fillId="0" borderId="0" xfId="0" applyNumberFormat="1" applyProtection="1">
      <alignment vertical="center"/>
      <protection locked="0"/>
    </xf>
    <xf numFmtId="41" fontId="0" fillId="0" borderId="0" xfId="0" applyNumberFormat="1" applyProtection="1">
      <alignment vertical="center"/>
      <protection locked="0"/>
    </xf>
    <xf numFmtId="0" fontId="45" fillId="14" borderId="8" xfId="4" applyFont="1" applyFill="1" applyBorder="1" applyAlignment="1" applyProtection="1">
      <alignment horizontal="center" wrapText="1"/>
      <protection locked="0"/>
    </xf>
    <xf numFmtId="0" fontId="45" fillId="15" borderId="4" xfId="4" applyFont="1" applyFill="1" applyBorder="1" applyAlignment="1" applyProtection="1">
      <alignment horizontal="center" wrapText="1"/>
      <protection locked="0"/>
    </xf>
    <xf numFmtId="49" fontId="42" fillId="4" borderId="133" xfId="4" applyNumberFormat="1" applyFont="1" applyFill="1" applyBorder="1" applyAlignment="1" applyProtection="1">
      <alignment vertical="center" wrapText="1" shrinkToFit="1"/>
      <protection locked="0"/>
    </xf>
    <xf numFmtId="181" fontId="42" fillId="0" borderId="0" xfId="5" applyNumberFormat="1" applyFont="1" applyFill="1" applyBorder="1" applyAlignment="1" applyProtection="1">
      <alignment vertical="center"/>
      <protection locked="0"/>
    </xf>
    <xf numFmtId="0" fontId="42" fillId="0" borderId="0" xfId="4" applyFont="1" applyAlignment="1" applyProtection="1">
      <alignment horizontal="left" vertical="center" shrinkToFit="1"/>
      <protection locked="0"/>
    </xf>
    <xf numFmtId="41" fontId="42" fillId="0" borderId="0" xfId="4" applyNumberFormat="1" applyFont="1" applyAlignment="1" applyProtection="1">
      <alignment horizontal="left" vertical="center" shrinkToFit="1"/>
      <protection locked="0"/>
    </xf>
    <xf numFmtId="0" fontId="42" fillId="0" borderId="0" xfId="4" applyFont="1" applyAlignment="1" applyProtection="1">
      <alignment horizontal="center" vertical="center" shrinkToFit="1"/>
      <protection locked="0"/>
    </xf>
    <xf numFmtId="186" fontId="42" fillId="0" borderId="0" xfId="4" applyNumberFormat="1" applyFont="1" applyAlignment="1" applyProtection="1">
      <alignment horizontal="left" vertical="center" shrinkToFit="1"/>
      <protection locked="0"/>
    </xf>
    <xf numFmtId="41" fontId="42" fillId="0" borderId="0" xfId="4" applyNumberFormat="1" applyFont="1" applyAlignment="1" applyProtection="1">
      <alignment horizontal="right" vertical="center" shrinkToFit="1"/>
      <protection locked="0"/>
    </xf>
    <xf numFmtId="0" fontId="9" fillId="4" borderId="4" xfId="6" applyFont="1" applyFill="1" applyBorder="1" applyAlignment="1">
      <alignment horizontal="left" vertical="center" wrapText="1"/>
    </xf>
    <xf numFmtId="49" fontId="9" fillId="4" borderId="4" xfId="6" applyNumberFormat="1" applyFont="1" applyFill="1" applyBorder="1" applyAlignment="1">
      <alignment horizontal="left" vertical="center" wrapText="1"/>
    </xf>
    <xf numFmtId="0" fontId="11" fillId="0" borderId="90" xfId="7" applyFont="1" applyBorder="1">
      <alignment vertical="center"/>
    </xf>
    <xf numFmtId="0" fontId="10" fillId="0" borderId="91" xfId="7" applyFont="1" applyBorder="1" applyAlignment="1">
      <alignment vertical="center" wrapText="1"/>
    </xf>
    <xf numFmtId="0" fontId="26" fillId="0" borderId="91" xfId="7" applyFont="1" applyBorder="1" applyAlignment="1">
      <alignment vertical="center" wrapText="1"/>
    </xf>
    <xf numFmtId="0" fontId="7" fillId="0" borderId="99" xfId="7" applyFont="1" applyBorder="1" applyAlignment="1">
      <alignment horizontal="right" vertical="center"/>
    </xf>
    <xf numFmtId="0" fontId="25" fillId="0" borderId="97" xfId="7" applyFont="1" applyBorder="1" applyAlignment="1">
      <alignment horizontal="center" vertical="center"/>
    </xf>
    <xf numFmtId="0" fontId="11" fillId="0" borderId="0" xfId="7" applyFont="1">
      <alignment vertical="center"/>
    </xf>
    <xf numFmtId="0" fontId="11" fillId="0" borderId="114" xfId="7" applyFont="1" applyBorder="1">
      <alignment vertical="center"/>
    </xf>
    <xf numFmtId="0" fontId="26" fillId="0" borderId="97" xfId="7" applyFont="1" applyBorder="1" applyAlignment="1">
      <alignment horizontal="justify" vertical="center"/>
    </xf>
    <xf numFmtId="0" fontId="9" fillId="0" borderId="97" xfId="7" applyFont="1" applyBorder="1" applyAlignment="1">
      <alignment horizontal="justify" vertical="center" wrapText="1"/>
    </xf>
    <xf numFmtId="0" fontId="9" fillId="0" borderId="0" xfId="7" applyFont="1" applyAlignment="1">
      <alignment horizontal="justify" vertical="center" wrapText="1"/>
    </xf>
    <xf numFmtId="0" fontId="9" fillId="0" borderId="114" xfId="7" applyFont="1" applyBorder="1" applyAlignment="1">
      <alignment horizontal="justify" vertical="center" wrapText="1"/>
    </xf>
    <xf numFmtId="0" fontId="25" fillId="0" borderId="97" xfId="0" applyFont="1" applyBorder="1">
      <alignment vertical="center"/>
    </xf>
    <xf numFmtId="0" fontId="25" fillId="0" borderId="0" xfId="7" applyFont="1">
      <alignment vertical="center"/>
    </xf>
    <xf numFmtId="0" fontId="25" fillId="0" borderId="114" xfId="7" applyFont="1" applyBorder="1">
      <alignment vertical="center"/>
    </xf>
    <xf numFmtId="0" fontId="9" fillId="0" borderId="97" xfId="0" applyFont="1" applyBorder="1">
      <alignment vertical="center"/>
    </xf>
    <xf numFmtId="0" fontId="9" fillId="0" borderId="0" xfId="7" applyFont="1">
      <alignment vertical="center"/>
    </xf>
    <xf numFmtId="0" fontId="9" fillId="0" borderId="114" xfId="7" applyFont="1" applyBorder="1">
      <alignment vertical="center"/>
    </xf>
    <xf numFmtId="0" fontId="9" fillId="0" borderId="97" xfId="7" applyFont="1" applyBorder="1" applyAlignment="1">
      <alignment horizontal="justify" vertical="center"/>
    </xf>
    <xf numFmtId="0" fontId="25" fillId="0" borderId="97" xfId="7" applyFont="1" applyBorder="1">
      <alignment vertical="center"/>
    </xf>
    <xf numFmtId="0" fontId="9" fillId="0" borderId="0" xfId="7" applyFont="1" applyAlignment="1">
      <alignment vertical="center" wrapText="1"/>
    </xf>
    <xf numFmtId="0" fontId="9" fillId="0" borderId="114" xfId="7" applyFont="1" applyBorder="1" applyAlignment="1">
      <alignment vertical="center" wrapText="1"/>
    </xf>
    <xf numFmtId="0" fontId="9" fillId="0" borderId="97" xfId="7" applyFont="1" applyBorder="1" applyAlignment="1">
      <alignment horizontal="left" vertical="center"/>
    </xf>
    <xf numFmtId="0" fontId="9" fillId="0" borderId="0" xfId="7" applyFont="1" applyAlignment="1">
      <alignment horizontal="left" vertical="center"/>
    </xf>
    <xf numFmtId="0" fontId="9" fillId="0" borderId="97" xfId="7" applyFont="1" applyBorder="1">
      <alignment vertical="center"/>
    </xf>
    <xf numFmtId="0" fontId="25" fillId="0" borderId="0" xfId="7" applyFont="1" applyAlignment="1">
      <alignment vertical="center" wrapText="1"/>
    </xf>
    <xf numFmtId="0" fontId="25" fillId="0" borderId="114" xfId="7" applyFont="1" applyBorder="1" applyAlignment="1">
      <alignment vertical="center" wrapText="1"/>
    </xf>
    <xf numFmtId="0" fontId="25" fillId="0" borderId="97" xfId="7" applyFont="1" applyBorder="1" applyAlignment="1">
      <alignment horizontal="justify" vertical="center"/>
    </xf>
    <xf numFmtId="0" fontId="9" fillId="0" borderId="97" xfId="7" applyFont="1" applyBorder="1" applyAlignment="1">
      <alignment horizontal="center" vertical="center" wrapText="1"/>
    </xf>
    <xf numFmtId="0" fontId="9" fillId="0" borderId="0" xfId="7" applyFont="1" applyAlignment="1">
      <alignment horizontal="center" vertical="center" wrapText="1"/>
    </xf>
    <xf numFmtId="0" fontId="26" fillId="0" borderId="0" xfId="7" applyFont="1" applyAlignment="1" applyProtection="1">
      <alignment vertical="center" wrapText="1"/>
      <protection locked="0"/>
    </xf>
    <xf numFmtId="0" fontId="11" fillId="0" borderId="0" xfId="7" applyFont="1" applyProtection="1">
      <alignment vertical="center"/>
      <protection locked="0"/>
    </xf>
    <xf numFmtId="0" fontId="25" fillId="0" borderId="0" xfId="7" applyFont="1" applyAlignment="1" applyProtection="1">
      <alignment vertical="center" wrapText="1"/>
      <protection locked="0"/>
    </xf>
    <xf numFmtId="0" fontId="12" fillId="0" borderId="0" xfId="7" applyFont="1" applyProtection="1">
      <alignment vertical="center"/>
      <protection locked="0"/>
    </xf>
    <xf numFmtId="0" fontId="12" fillId="0" borderId="0" xfId="7" applyFont="1" applyAlignment="1" applyProtection="1">
      <alignment horizontal="justify" vertical="center" wrapText="1"/>
      <protection locked="0"/>
    </xf>
    <xf numFmtId="0" fontId="25" fillId="0" borderId="0" xfId="7" applyFont="1" applyProtection="1">
      <alignment vertical="center"/>
      <protection locked="0"/>
    </xf>
    <xf numFmtId="0" fontId="26" fillId="0" borderId="0" xfId="7" applyFont="1" applyProtection="1">
      <alignment vertical="center"/>
      <protection locked="0"/>
    </xf>
    <xf numFmtId="0" fontId="9" fillId="0" borderId="0" xfId="7" applyFont="1" applyProtection="1">
      <alignment vertical="center"/>
      <protection locked="0"/>
    </xf>
    <xf numFmtId="0" fontId="9" fillId="0" borderId="114" xfId="7" applyFont="1" applyBorder="1" applyProtection="1">
      <alignment vertical="center"/>
      <protection locked="0"/>
    </xf>
    <xf numFmtId="0" fontId="9" fillId="0" borderId="97" xfId="7" applyFont="1" applyBorder="1" applyAlignment="1" applyProtection="1">
      <alignment horizontal="justify" vertical="center"/>
      <protection locked="0"/>
    </xf>
    <xf numFmtId="0" fontId="9" fillId="0" borderId="97" xfId="7" applyFont="1" applyBorder="1" applyProtection="1">
      <alignment vertical="center"/>
      <protection locked="0"/>
    </xf>
    <xf numFmtId="0" fontId="12" fillId="0" borderId="0" xfId="7" applyFont="1" applyAlignment="1" applyProtection="1">
      <alignment vertical="center" wrapText="1"/>
      <protection locked="0"/>
    </xf>
    <xf numFmtId="0" fontId="25" fillId="0" borderId="97" xfId="7" applyFont="1" applyBorder="1" applyAlignment="1" applyProtection="1">
      <alignment horizontal="justify" vertical="center"/>
      <protection locked="0"/>
    </xf>
    <xf numFmtId="0" fontId="11" fillId="0" borderId="97" xfId="7" applyFont="1" applyBorder="1" applyProtection="1">
      <alignment vertical="center"/>
      <protection locked="0"/>
    </xf>
    <xf numFmtId="0" fontId="9" fillId="0" borderId="0" xfId="7" applyFont="1" applyAlignment="1" applyProtection="1">
      <alignment horizontal="center" vertical="center"/>
      <protection locked="0"/>
    </xf>
    <xf numFmtId="0" fontId="9" fillId="0" borderId="0" xfId="7" applyFont="1" applyAlignment="1" applyProtection="1">
      <alignment horizontal="right" vertical="center"/>
      <protection locked="0"/>
    </xf>
    <xf numFmtId="0" fontId="32" fillId="0" borderId="0" xfId="8" applyFont="1" applyAlignment="1" applyProtection="1">
      <alignment horizontal="left"/>
      <protection locked="0"/>
    </xf>
    <xf numFmtId="184" fontId="31" fillId="0" borderId="0" xfId="8" applyNumberFormat="1" applyFont="1" applyAlignment="1" applyProtection="1">
      <alignment horizontal="left"/>
      <protection locked="0"/>
    </xf>
    <xf numFmtId="0" fontId="25" fillId="0" borderId="34" xfId="7" applyFont="1" applyBorder="1" applyAlignment="1" applyProtection="1">
      <alignment horizontal="right" vertical="center" shrinkToFit="1"/>
      <protection locked="0"/>
    </xf>
    <xf numFmtId="0" fontId="28" fillId="0" borderId="0" xfId="7" applyFont="1" applyAlignment="1" applyProtection="1">
      <alignment vertical="center" wrapText="1"/>
      <protection locked="0"/>
    </xf>
    <xf numFmtId="0" fontId="25" fillId="0" borderId="0" xfId="7" applyFont="1" applyAlignment="1" applyProtection="1">
      <alignment horizontal="right" vertical="center" wrapText="1"/>
      <protection locked="0"/>
    </xf>
    <xf numFmtId="0" fontId="11" fillId="0" borderId="0" xfId="7" applyFont="1" applyAlignment="1" applyProtection="1">
      <alignment horizontal="right" vertical="center"/>
      <protection locked="0"/>
    </xf>
    <xf numFmtId="0" fontId="25" fillId="0" borderId="0" xfId="7" applyFont="1" applyAlignment="1" applyProtection="1">
      <alignment horizontal="left" vertical="center" wrapText="1"/>
      <protection locked="0"/>
    </xf>
    <xf numFmtId="0" fontId="27" fillId="0" borderId="0" xfId="7" applyFont="1" applyAlignment="1" applyProtection="1">
      <alignment vertical="center" wrapText="1"/>
      <protection locked="0"/>
    </xf>
    <xf numFmtId="0" fontId="27" fillId="0" borderId="114" xfId="7" applyFont="1" applyBorder="1" applyAlignment="1" applyProtection="1">
      <alignment vertical="center" wrapText="1"/>
      <protection locked="0"/>
    </xf>
    <xf numFmtId="0" fontId="25" fillId="0" borderId="34" xfId="7" applyFont="1" applyBorder="1" applyAlignment="1" applyProtection="1">
      <alignment horizontal="right" vertical="center"/>
      <protection locked="0"/>
    </xf>
    <xf numFmtId="49" fontId="42" fillId="4" borderId="73" xfId="4" applyNumberFormat="1" applyFont="1" applyFill="1" applyBorder="1" applyAlignment="1" applyProtection="1">
      <alignment vertical="center" wrapText="1" shrinkToFit="1"/>
      <protection locked="0"/>
    </xf>
    <xf numFmtId="49" fontId="42" fillId="4" borderId="24" xfId="4" applyNumberFormat="1" applyFont="1" applyFill="1" applyBorder="1" applyAlignment="1" applyProtection="1">
      <alignment vertical="center" wrapText="1" shrinkToFit="1"/>
      <protection locked="0"/>
    </xf>
    <xf numFmtId="181" fontId="42" fillId="0" borderId="133" xfId="5" applyNumberFormat="1" applyFont="1" applyFill="1" applyBorder="1" applyAlignment="1" applyProtection="1">
      <alignment horizontal="center" vertical="center" shrinkToFit="1"/>
      <protection locked="0"/>
    </xf>
    <xf numFmtId="181" fontId="42" fillId="0" borderId="73" xfId="5" applyNumberFormat="1" applyFont="1" applyFill="1" applyBorder="1" applyAlignment="1" applyProtection="1">
      <alignment horizontal="center" vertical="center" shrinkToFit="1"/>
      <protection locked="0"/>
    </xf>
    <xf numFmtId="181" fontId="42" fillId="0" borderId="24" xfId="5" applyNumberFormat="1" applyFont="1" applyFill="1" applyBorder="1" applyAlignment="1" applyProtection="1">
      <alignment horizontal="center" vertical="center" shrinkToFit="1"/>
      <protection locked="0"/>
    </xf>
    <xf numFmtId="181" fontId="42" fillId="0" borderId="21" xfId="5" applyNumberFormat="1" applyFont="1" applyFill="1" applyBorder="1" applyAlignment="1" applyProtection="1">
      <alignment horizontal="center" vertical="center" shrinkToFit="1"/>
      <protection locked="0"/>
    </xf>
    <xf numFmtId="0" fontId="44" fillId="0" borderId="5" xfId="4" applyFont="1" applyBorder="1" applyAlignment="1" applyProtection="1">
      <alignment horizontal="center" shrinkToFit="1"/>
      <protection locked="0"/>
    </xf>
    <xf numFmtId="0" fontId="42" fillId="0" borderId="27" xfId="4" applyFont="1" applyBorder="1" applyAlignment="1" applyProtection="1">
      <alignment horizontal="left" vertical="center" shrinkToFit="1"/>
      <protection locked="0"/>
    </xf>
    <xf numFmtId="181" fontId="42" fillId="12" borderId="21" xfId="5" applyNumberFormat="1" applyFont="1" applyFill="1" applyBorder="1" applyAlignment="1" applyProtection="1">
      <alignment horizontal="center" vertical="center"/>
      <protection locked="0"/>
    </xf>
    <xf numFmtId="181" fontId="42" fillId="12" borderId="21" xfId="1" applyNumberFormat="1" applyFont="1" applyFill="1" applyBorder="1" applyAlignment="1" applyProtection="1">
      <alignment horizontal="right" vertical="center" shrinkToFit="1"/>
      <protection locked="0"/>
    </xf>
    <xf numFmtId="49" fontId="42" fillId="12" borderId="34" xfId="4" applyNumberFormat="1" applyFont="1" applyFill="1" applyBorder="1" applyAlignment="1" applyProtection="1">
      <alignment horizontal="right" vertical="center" shrinkToFit="1"/>
      <protection locked="0"/>
    </xf>
    <xf numFmtId="186" fontId="42" fillId="12" borderId="34" xfId="4" applyNumberFormat="1" applyFont="1" applyFill="1" applyBorder="1" applyAlignment="1" applyProtection="1">
      <alignment horizontal="right" vertical="center" shrinkToFit="1"/>
      <protection locked="0"/>
    </xf>
    <xf numFmtId="187" fontId="42" fillId="12" borderId="34" xfId="4" applyNumberFormat="1" applyFont="1" applyFill="1" applyBorder="1" applyAlignment="1" applyProtection="1">
      <alignment horizontal="right" vertical="center" shrinkToFit="1"/>
      <protection locked="0"/>
    </xf>
    <xf numFmtId="188" fontId="42" fillId="12" borderId="34" xfId="4" applyNumberFormat="1" applyFont="1" applyFill="1" applyBorder="1" applyAlignment="1" applyProtection="1">
      <alignment horizontal="right" vertical="center" shrinkToFit="1"/>
      <protection locked="0"/>
    </xf>
    <xf numFmtId="188" fontId="42" fillId="12" borderId="35" xfId="4" applyNumberFormat="1" applyFont="1" applyFill="1" applyBorder="1" applyAlignment="1" applyProtection="1">
      <alignment horizontal="right" vertical="center" shrinkToFit="1"/>
      <protection locked="0"/>
    </xf>
    <xf numFmtId="181" fontId="42" fillId="12" borderId="4" xfId="5" applyNumberFormat="1" applyFont="1" applyFill="1" applyBorder="1" applyAlignment="1" applyProtection="1">
      <alignment vertical="center"/>
    </xf>
    <xf numFmtId="41" fontId="42" fillId="12" borderId="4" xfId="4" applyNumberFormat="1" applyFont="1" applyFill="1" applyBorder="1" applyAlignment="1">
      <alignment horizontal="right" vertical="center" shrinkToFit="1"/>
    </xf>
    <xf numFmtId="181" fontId="42" fillId="0" borderId="28" xfId="5" applyNumberFormat="1" applyFont="1" applyFill="1" applyBorder="1" applyAlignment="1" applyProtection="1">
      <alignment vertical="center"/>
    </xf>
    <xf numFmtId="41" fontId="42" fillId="0" borderId="149" xfId="4" applyNumberFormat="1" applyFont="1" applyBorder="1" applyAlignment="1">
      <alignment horizontal="right" vertical="center" shrinkToFit="1"/>
    </xf>
    <xf numFmtId="41" fontId="42" fillId="0" borderId="132" xfId="4" applyNumberFormat="1" applyFont="1" applyBorder="1" applyAlignment="1">
      <alignment horizontal="right" vertical="center" shrinkToFit="1"/>
    </xf>
    <xf numFmtId="41" fontId="42" fillId="0" borderId="146" xfId="4" applyNumberFormat="1" applyFont="1" applyBorder="1" applyAlignment="1">
      <alignment horizontal="right" vertical="center" shrinkToFit="1"/>
    </xf>
    <xf numFmtId="181" fontId="42" fillId="0" borderId="8" xfId="5" applyNumberFormat="1" applyFont="1" applyFill="1" applyBorder="1" applyAlignment="1" applyProtection="1">
      <alignment vertical="center"/>
    </xf>
    <xf numFmtId="181" fontId="42" fillId="0" borderId="9" xfId="5" applyNumberFormat="1" applyFont="1" applyFill="1" applyBorder="1" applyAlignment="1" applyProtection="1">
      <alignment vertical="center"/>
    </xf>
    <xf numFmtId="0" fontId="42" fillId="0" borderId="28" xfId="5" applyNumberFormat="1" applyFont="1" applyFill="1" applyBorder="1" applyAlignment="1" applyProtection="1">
      <alignment vertical="center"/>
    </xf>
    <xf numFmtId="41" fontId="45" fillId="13" borderId="0" xfId="4" applyNumberFormat="1" applyFont="1" applyFill="1" applyAlignment="1">
      <alignment horizontal="center" vertical="center" shrinkToFit="1"/>
    </xf>
    <xf numFmtId="181" fontId="42" fillId="16" borderId="4" xfId="5" applyNumberFormat="1" applyFont="1" applyFill="1" applyBorder="1" applyAlignment="1" applyProtection="1">
      <alignment vertical="center"/>
    </xf>
    <xf numFmtId="181" fontId="42" fillId="16" borderId="28" xfId="5" applyNumberFormat="1" applyFont="1" applyFill="1" applyBorder="1" applyAlignment="1" applyProtection="1">
      <alignment vertical="center"/>
    </xf>
    <xf numFmtId="181" fontId="42" fillId="12" borderId="4" xfId="5" applyNumberFormat="1" applyFont="1" applyFill="1" applyBorder="1" applyAlignment="1" applyProtection="1">
      <alignment horizontal="right" vertical="center"/>
    </xf>
    <xf numFmtId="41" fontId="42" fillId="0" borderId="147" xfId="4" applyNumberFormat="1" applyFont="1" applyBorder="1" applyAlignment="1">
      <alignment horizontal="right" vertical="center" shrinkToFit="1"/>
    </xf>
    <xf numFmtId="181" fontId="42" fillId="0" borderId="28" xfId="5" applyNumberFormat="1" applyFont="1" applyFill="1" applyBorder="1" applyAlignment="1" applyProtection="1">
      <alignment horizontal="right" vertical="center"/>
    </xf>
    <xf numFmtId="181" fontId="40" fillId="16" borderId="4" xfId="5" applyNumberFormat="1" applyFont="1" applyFill="1" applyBorder="1" applyAlignment="1" applyProtection="1">
      <alignment vertical="center"/>
    </xf>
    <xf numFmtId="41" fontId="40" fillId="16" borderId="4" xfId="4" applyNumberFormat="1" applyFont="1" applyFill="1" applyBorder="1" applyAlignment="1">
      <alignment horizontal="right" vertical="center" shrinkToFit="1"/>
    </xf>
    <xf numFmtId="181" fontId="40" fillId="12" borderId="4" xfId="5" applyNumberFormat="1" applyFont="1" applyFill="1" applyBorder="1" applyAlignment="1" applyProtection="1">
      <alignment vertical="center"/>
    </xf>
    <xf numFmtId="181" fontId="42" fillId="0" borderId="28" xfId="5" applyNumberFormat="1" applyFont="1" applyFill="1" applyBorder="1" applyAlignment="1" applyProtection="1">
      <alignment horizontal="center" vertical="center"/>
    </xf>
    <xf numFmtId="41" fontId="42" fillId="0" borderId="8" xfId="4" applyNumberFormat="1" applyFont="1" applyBorder="1" applyAlignment="1">
      <alignment horizontal="right" vertical="center" shrinkToFit="1"/>
    </xf>
    <xf numFmtId="49" fontId="42" fillId="4" borderId="57" xfId="4" applyNumberFormat="1" applyFont="1" applyFill="1" applyBorder="1" applyAlignment="1" applyProtection="1">
      <alignment vertical="center" wrapText="1" shrinkToFit="1"/>
      <protection locked="0"/>
    </xf>
    <xf numFmtId="181" fontId="42" fillId="0" borderId="150" xfId="1" applyNumberFormat="1" applyFont="1" applyFill="1" applyBorder="1" applyAlignment="1" applyProtection="1">
      <alignment horizontal="right" vertical="center" shrinkToFit="1"/>
      <protection locked="0"/>
    </xf>
    <xf numFmtId="0" fontId="52" fillId="0" borderId="0" xfId="0" applyFont="1" applyAlignment="1">
      <alignment vertical="center" wrapText="1"/>
    </xf>
    <xf numFmtId="14" fontId="0" fillId="0" borderId="0" xfId="0" applyNumberFormat="1">
      <alignment vertical="center"/>
    </xf>
    <xf numFmtId="0" fontId="40" fillId="0" borderId="0" xfId="0" applyFont="1">
      <alignment vertical="center"/>
    </xf>
    <xf numFmtId="0" fontId="43" fillId="0" borderId="0" xfId="0" applyFont="1" applyAlignment="1">
      <alignment vertical="center" wrapText="1"/>
    </xf>
    <xf numFmtId="176" fontId="50" fillId="0" borderId="0" xfId="0" applyNumberFormat="1" applyFont="1">
      <alignment vertical="center"/>
    </xf>
    <xf numFmtId="38" fontId="50" fillId="0" borderId="0" xfId="0" applyNumberFormat="1" applyFont="1">
      <alignment vertical="center"/>
    </xf>
    <xf numFmtId="0" fontId="51" fillId="14" borderId="0" xfId="0" applyFont="1" applyFill="1" applyAlignment="1">
      <alignment horizontal="right" vertical="center" wrapText="1"/>
    </xf>
    <xf numFmtId="0" fontId="51" fillId="14" borderId="0" xfId="0" applyFont="1" applyFill="1" applyAlignment="1">
      <alignment horizontal="left" vertical="center" wrapText="1"/>
    </xf>
    <xf numFmtId="0" fontId="52" fillId="14" borderId="0" xfId="0" applyFont="1" applyFill="1" applyAlignment="1">
      <alignment horizontal="left" vertical="center" wrapText="1"/>
    </xf>
    <xf numFmtId="0" fontId="51" fillId="14" borderId="0" xfId="0" applyFont="1" applyFill="1" applyAlignment="1">
      <alignment vertical="center" wrapText="1"/>
    </xf>
    <xf numFmtId="0" fontId="51" fillId="14" borderId="0" xfId="0" applyFont="1" applyFill="1" applyAlignment="1">
      <alignment horizontal="center" vertical="center" wrapText="1"/>
    </xf>
    <xf numFmtId="0" fontId="51" fillId="14" borderId="0" xfId="0" applyFont="1" applyFill="1" applyAlignment="1">
      <alignment horizontal="left" vertical="center" wrapText="1" shrinkToFit="1"/>
    </xf>
    <xf numFmtId="0" fontId="63" fillId="14" borderId="0" xfId="0" applyFont="1" applyFill="1">
      <alignment vertical="center"/>
    </xf>
    <xf numFmtId="0" fontId="52" fillId="11" borderId="0" xfId="0" applyFont="1" applyFill="1">
      <alignment vertical="center"/>
    </xf>
    <xf numFmtId="0" fontId="52" fillId="11" borderId="0" xfId="0" applyFont="1" applyFill="1" applyAlignment="1">
      <alignment vertical="center" wrapText="1"/>
    </xf>
    <xf numFmtId="0" fontId="52" fillId="14" borderId="0" xfId="0" applyFont="1" applyFill="1" applyAlignment="1">
      <alignment vertical="center" wrapText="1"/>
    </xf>
    <xf numFmtId="49" fontId="0" fillId="0" borderId="0" xfId="0" applyNumberFormat="1">
      <alignment vertical="center"/>
    </xf>
    <xf numFmtId="49" fontId="50" fillId="0" borderId="0" xfId="0" applyNumberFormat="1" applyFont="1">
      <alignment vertical="center"/>
    </xf>
    <xf numFmtId="0" fontId="9" fillId="6" borderId="4" xfId="6" applyFont="1" applyFill="1" applyBorder="1" applyAlignment="1">
      <alignment horizontal="center" vertical="center" wrapText="1"/>
    </xf>
    <xf numFmtId="0" fontId="12" fillId="6" borderId="4" xfId="6" quotePrefix="1" applyFont="1" applyFill="1" applyBorder="1" applyAlignment="1">
      <alignment horizontal="center" vertical="center" wrapText="1"/>
    </xf>
    <xf numFmtId="0" fontId="9" fillId="20" borderId="4" xfId="6" applyFont="1" applyFill="1" applyBorder="1" applyAlignment="1">
      <alignment horizontal="center" vertical="center" wrapText="1"/>
    </xf>
    <xf numFmtId="49" fontId="9" fillId="9" borderId="93" xfId="6" quotePrefix="1" applyNumberFormat="1" applyFont="1" applyFill="1" applyBorder="1" applyAlignment="1">
      <alignment horizontal="center" vertical="center" wrapText="1"/>
    </xf>
    <xf numFmtId="0" fontId="14" fillId="4" borderId="4" xfId="0" applyFont="1" applyFill="1" applyBorder="1" applyAlignment="1">
      <alignment horizontal="right" vertical="center" wrapText="1"/>
    </xf>
    <xf numFmtId="49" fontId="65" fillId="0" borderId="0" xfId="2" applyNumberFormat="1" applyFont="1" applyProtection="1">
      <alignment vertical="center"/>
      <protection locked="0"/>
    </xf>
    <xf numFmtId="49" fontId="65" fillId="0" borderId="0" xfId="0" applyNumberFormat="1" applyFont="1" applyProtection="1">
      <alignment vertical="center"/>
      <protection locked="0"/>
    </xf>
    <xf numFmtId="198" fontId="66" fillId="0" borderId="0" xfId="0" applyNumberFormat="1" applyFont="1" applyAlignment="1" applyProtection="1">
      <alignment horizontal="right" vertical="center" shrinkToFit="1"/>
      <protection locked="0"/>
    </xf>
    <xf numFmtId="0" fontId="65" fillId="0" borderId="0" xfId="0" applyFont="1" applyProtection="1">
      <alignment vertical="center"/>
      <protection locked="0"/>
    </xf>
    <xf numFmtId="49" fontId="67" fillId="0" borderId="0" xfId="2" applyNumberFormat="1" applyFont="1" applyProtection="1">
      <alignment vertical="center"/>
      <protection locked="0"/>
    </xf>
    <xf numFmtId="49" fontId="66" fillId="2" borderId="1" xfId="2" applyNumberFormat="1" applyFont="1" applyFill="1" applyBorder="1" applyProtection="1">
      <alignment vertical="center"/>
      <protection locked="0"/>
    </xf>
    <xf numFmtId="49" fontId="65" fillId="2" borderId="102" xfId="2" applyNumberFormat="1" applyFont="1" applyFill="1" applyBorder="1" applyProtection="1">
      <alignment vertical="center"/>
      <protection locked="0"/>
    </xf>
    <xf numFmtId="49" fontId="65" fillId="2" borderId="108" xfId="2" applyNumberFormat="1" applyFont="1" applyFill="1" applyBorder="1" applyProtection="1">
      <alignment vertical="center"/>
      <protection locked="0"/>
    </xf>
    <xf numFmtId="49" fontId="65" fillId="2" borderId="86" xfId="2" applyNumberFormat="1" applyFont="1" applyFill="1" applyBorder="1" applyProtection="1">
      <alignment vertical="center"/>
      <protection locked="0"/>
    </xf>
    <xf numFmtId="49" fontId="65" fillId="0" borderId="116" xfId="2" applyNumberFormat="1" applyFont="1" applyBorder="1" applyProtection="1">
      <alignment vertical="center"/>
      <protection locked="0"/>
    </xf>
    <xf numFmtId="49" fontId="65" fillId="0" borderId="117" xfId="2" applyNumberFormat="1" applyFont="1" applyBorder="1" applyProtection="1">
      <alignment vertical="center"/>
      <protection locked="0"/>
    </xf>
    <xf numFmtId="49" fontId="65" fillId="0" borderId="15" xfId="2" applyNumberFormat="1" applyFont="1" applyBorder="1" applyProtection="1">
      <alignment vertical="center"/>
      <protection locked="0"/>
    </xf>
    <xf numFmtId="49" fontId="65" fillId="0" borderId="10" xfId="2" applyNumberFormat="1" applyFont="1" applyBorder="1" applyProtection="1">
      <alignment vertical="center"/>
      <protection locked="0"/>
    </xf>
    <xf numFmtId="49" fontId="65" fillId="0" borderId="88" xfId="2" applyNumberFormat="1" applyFont="1" applyBorder="1" applyProtection="1">
      <alignment vertical="center"/>
      <protection locked="0"/>
    </xf>
    <xf numFmtId="49" fontId="65" fillId="0" borderId="119" xfId="2" applyNumberFormat="1" applyFont="1" applyBorder="1" applyProtection="1">
      <alignment vertical="center"/>
      <protection locked="0"/>
    </xf>
    <xf numFmtId="49" fontId="65" fillId="0" borderId="47" xfId="2" applyNumberFormat="1" applyFont="1" applyBorder="1" applyProtection="1">
      <alignment vertical="center"/>
      <protection locked="0"/>
    </xf>
    <xf numFmtId="49" fontId="65" fillId="0" borderId="105" xfId="2" applyNumberFormat="1" applyFont="1" applyBorder="1" applyProtection="1">
      <alignment vertical="center"/>
      <protection locked="0"/>
    </xf>
    <xf numFmtId="49" fontId="65" fillId="0" borderId="103" xfId="2" applyNumberFormat="1" applyFont="1" applyBorder="1" applyProtection="1">
      <alignment vertical="center"/>
      <protection locked="0"/>
    </xf>
    <xf numFmtId="49" fontId="65" fillId="0" borderId="44" xfId="2" applyNumberFormat="1" applyFont="1" applyBorder="1" applyProtection="1">
      <alignment vertical="center"/>
      <protection locked="0"/>
    </xf>
    <xf numFmtId="49" fontId="65" fillId="0" borderId="87" xfId="2" applyNumberFormat="1" applyFont="1" applyBorder="1" applyProtection="1">
      <alignment vertical="center"/>
      <protection locked="0"/>
    </xf>
    <xf numFmtId="49" fontId="66" fillId="0" borderId="103" xfId="2" applyNumberFormat="1" applyFont="1" applyBorder="1" applyProtection="1">
      <alignment vertical="center"/>
      <protection locked="0"/>
    </xf>
    <xf numFmtId="49" fontId="66" fillId="0" borderId="47" xfId="2" applyNumberFormat="1" applyFont="1" applyBorder="1" applyProtection="1">
      <alignment vertical="center"/>
      <protection locked="0"/>
    </xf>
    <xf numFmtId="49" fontId="68" fillId="0" borderId="0" xfId="0" applyNumberFormat="1" applyFont="1" applyProtection="1">
      <alignment vertical="center"/>
      <protection locked="0"/>
    </xf>
    <xf numFmtId="49" fontId="65" fillId="0" borderId="104" xfId="2" applyNumberFormat="1" applyFont="1" applyBorder="1" applyProtection="1">
      <alignment vertical="center"/>
      <protection locked="0"/>
    </xf>
    <xf numFmtId="49" fontId="65" fillId="0" borderId="106" xfId="2" applyNumberFormat="1" applyFont="1" applyBorder="1" applyProtection="1">
      <alignment vertical="center"/>
      <protection locked="0"/>
    </xf>
    <xf numFmtId="49" fontId="65" fillId="0" borderId="107" xfId="2" applyNumberFormat="1" applyFont="1" applyBorder="1" applyProtection="1">
      <alignment vertical="center"/>
      <protection locked="0"/>
    </xf>
    <xf numFmtId="49" fontId="66" fillId="0" borderId="0" xfId="2" applyNumberFormat="1" applyFont="1">
      <alignment vertical="center"/>
    </xf>
    <xf numFmtId="49" fontId="68" fillId="0" borderId="0" xfId="2" applyNumberFormat="1" applyFont="1">
      <alignment vertical="center"/>
    </xf>
    <xf numFmtId="49" fontId="68" fillId="0" borderId="0" xfId="0" applyNumberFormat="1" applyFont="1">
      <alignment vertical="center"/>
    </xf>
    <xf numFmtId="0" fontId="68" fillId="0" borderId="0" xfId="0" applyFont="1">
      <alignment vertical="center"/>
    </xf>
    <xf numFmtId="49" fontId="65" fillId="0" borderId="0" xfId="0" applyNumberFormat="1" applyFont="1">
      <alignment vertical="center"/>
    </xf>
    <xf numFmtId="0" fontId="65" fillId="0" borderId="0" xfId="0" applyFont="1">
      <alignment vertical="center"/>
    </xf>
    <xf numFmtId="49" fontId="66" fillId="0" borderId="0" xfId="0" applyNumberFormat="1" applyFont="1" applyProtection="1">
      <alignment vertical="center"/>
      <protection locked="0"/>
    </xf>
    <xf numFmtId="0" fontId="69" fillId="0" borderId="0" xfId="0" applyFont="1" applyAlignment="1">
      <alignment horizontal="center" vertical="center"/>
    </xf>
    <xf numFmtId="0" fontId="69" fillId="3" borderId="0" xfId="0" applyFont="1" applyFill="1">
      <alignment vertical="center"/>
    </xf>
    <xf numFmtId="0" fontId="70" fillId="0" borderId="0" xfId="0" applyFont="1">
      <alignment vertical="center"/>
    </xf>
    <xf numFmtId="0" fontId="66" fillId="3" borderId="0" xfId="0" applyFont="1" applyFill="1">
      <alignment vertical="center"/>
    </xf>
    <xf numFmtId="0" fontId="66" fillId="3" borderId="0" xfId="0" applyFont="1" applyFill="1" applyAlignment="1">
      <alignment horizontal="left" vertical="center" wrapText="1"/>
    </xf>
    <xf numFmtId="0" fontId="66" fillId="0" borderId="0" xfId="0" applyFont="1" applyAlignment="1">
      <alignment horizontal="center" vertical="center"/>
    </xf>
    <xf numFmtId="0" fontId="66" fillId="3" borderId="0" xfId="0" applyFont="1" applyFill="1" applyAlignment="1">
      <alignment horizontal="left" vertical="top" wrapText="1"/>
    </xf>
    <xf numFmtId="0" fontId="70" fillId="0" borderId="0" xfId="0" applyFont="1" applyAlignment="1">
      <alignment horizontal="right" vertical="center"/>
    </xf>
    <xf numFmtId="0" fontId="70" fillId="0" borderId="0" xfId="0" applyFont="1" applyAlignment="1">
      <alignment vertical="center" wrapText="1"/>
    </xf>
    <xf numFmtId="0" fontId="66" fillId="3" borderId="0" xfId="0" applyFont="1" applyFill="1" applyAlignment="1">
      <alignment horizontal="center" vertical="center" wrapText="1"/>
    </xf>
    <xf numFmtId="0" fontId="70" fillId="0" borderId="0" xfId="0" applyFont="1" applyAlignment="1">
      <alignment horizontal="left" vertical="top" wrapText="1"/>
    </xf>
    <xf numFmtId="49" fontId="65" fillId="0" borderId="0" xfId="0" applyNumberFormat="1" applyFont="1" applyAlignment="1" applyProtection="1">
      <alignment vertical="center" wrapText="1"/>
      <protection locked="0"/>
    </xf>
    <xf numFmtId="49" fontId="64" fillId="0" borderId="0" xfId="2" applyNumberFormat="1" applyFont="1">
      <alignment vertical="center"/>
    </xf>
    <xf numFmtId="0" fontId="73" fillId="0" borderId="0" xfId="0" applyFont="1">
      <alignment vertical="center"/>
    </xf>
    <xf numFmtId="0" fontId="73" fillId="0" borderId="0" xfId="0" applyFont="1" applyAlignment="1">
      <alignment horizontal="left" vertical="center"/>
    </xf>
    <xf numFmtId="0" fontId="74" fillId="0" borderId="0" xfId="0" applyFont="1" applyAlignment="1">
      <alignment horizontal="center" vertical="center"/>
    </xf>
    <xf numFmtId="0" fontId="74" fillId="0" borderId="0" xfId="0" applyFont="1">
      <alignment vertical="center"/>
    </xf>
    <xf numFmtId="0" fontId="76" fillId="0" borderId="0" xfId="0" applyFont="1" applyAlignment="1">
      <alignment horizontal="center" vertical="center" shrinkToFit="1"/>
    </xf>
    <xf numFmtId="0" fontId="73" fillId="9" borderId="36" xfId="0" applyFont="1" applyFill="1" applyBorder="1" applyAlignment="1" applyProtection="1">
      <alignment vertical="center" shrinkToFit="1"/>
      <protection locked="0"/>
    </xf>
    <xf numFmtId="0" fontId="73" fillId="4" borderId="51" xfId="0" applyFont="1" applyFill="1" applyBorder="1" applyAlignment="1" applyProtection="1">
      <alignment vertical="center" shrinkToFit="1"/>
      <protection locked="0"/>
    </xf>
    <xf numFmtId="0" fontId="73" fillId="4" borderId="0" xfId="0" applyFont="1" applyFill="1" applyAlignment="1">
      <alignment horizontal="center" vertical="center"/>
    </xf>
    <xf numFmtId="0" fontId="77" fillId="0" borderId="0" xfId="0" applyFont="1">
      <alignment vertical="center"/>
    </xf>
    <xf numFmtId="0" fontId="73" fillId="9" borderId="36" xfId="0" applyFont="1" applyFill="1" applyBorder="1" applyProtection="1">
      <alignment vertical="center"/>
      <protection locked="0"/>
    </xf>
    <xf numFmtId="0" fontId="78" fillId="0" borderId="0" xfId="0" applyFont="1" applyAlignment="1">
      <alignment horizontal="center" vertical="center"/>
    </xf>
    <xf numFmtId="0" fontId="79" fillId="0" borderId="0" xfId="0" applyFont="1">
      <alignment vertical="center"/>
    </xf>
    <xf numFmtId="0" fontId="80" fillId="4" borderId="0" xfId="0" applyFont="1" applyFill="1" applyAlignment="1">
      <alignment vertical="center" wrapText="1"/>
    </xf>
    <xf numFmtId="0" fontId="73" fillId="0" borderId="0" xfId="0" applyFont="1" applyAlignment="1">
      <alignment horizontal="left" vertical="top" wrapText="1"/>
    </xf>
    <xf numFmtId="0" fontId="76" fillId="0" borderId="0" xfId="0" applyFont="1">
      <alignment vertical="center"/>
    </xf>
    <xf numFmtId="0" fontId="73" fillId="0" borderId="0" xfId="0" applyFont="1" applyProtection="1">
      <alignment vertical="center"/>
      <protection locked="0"/>
    </xf>
    <xf numFmtId="0" fontId="73" fillId="4" borderId="0" xfId="0" applyFont="1" applyFill="1">
      <alignment vertical="center"/>
    </xf>
    <xf numFmtId="0" fontId="81" fillId="0" borderId="0" xfId="0" applyFont="1" applyAlignment="1">
      <alignment horizontal="center" vertical="center" wrapText="1"/>
    </xf>
    <xf numFmtId="0" fontId="73" fillId="0" borderId="0" xfId="0" applyFont="1" applyAlignment="1">
      <alignment horizontal="left" vertical="center" wrapText="1"/>
    </xf>
    <xf numFmtId="0" fontId="76" fillId="0" borderId="0" xfId="0" applyFont="1" applyAlignment="1">
      <alignment horizontal="left" vertical="center"/>
    </xf>
    <xf numFmtId="0" fontId="76"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198" fontId="9" fillId="0" borderId="0" xfId="0" applyNumberFormat="1" applyFont="1" applyAlignment="1">
      <alignment horizontal="right" vertical="center" shrinkToFit="1"/>
    </xf>
    <xf numFmtId="0" fontId="11" fillId="0" borderId="0" xfId="0" applyFont="1" applyAlignment="1">
      <alignment horizontal="left" vertical="center"/>
    </xf>
    <xf numFmtId="0" fontId="6" fillId="0" borderId="0" xfId="0" applyFont="1">
      <alignment vertical="center"/>
    </xf>
    <xf numFmtId="0" fontId="83" fillId="0" borderId="0" xfId="0" applyFont="1">
      <alignment vertical="center"/>
    </xf>
    <xf numFmtId="0" fontId="7" fillId="0" borderId="0" xfId="0" applyFont="1" applyAlignment="1">
      <alignment horizontal="left" vertical="center"/>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horizontal="right" vertical="center"/>
    </xf>
    <xf numFmtId="0" fontId="7" fillId="0" borderId="0" xfId="0" applyFont="1" applyAlignment="1">
      <alignment horizontal="justify" vertical="center"/>
    </xf>
    <xf numFmtId="0" fontId="8" fillId="0" borderId="0" xfId="0" applyFont="1">
      <alignment vertical="center"/>
    </xf>
    <xf numFmtId="0" fontId="7" fillId="0" borderId="7" xfId="0" applyFont="1" applyBorder="1" applyAlignment="1">
      <alignment horizontal="left" vertical="center" wrapText="1"/>
    </xf>
    <xf numFmtId="0" fontId="6" fillId="0" borderId="0" xfId="0" applyFont="1" applyAlignment="1">
      <alignment vertical="top" wrapText="1"/>
    </xf>
    <xf numFmtId="0" fontId="7" fillId="0" borderId="6" xfId="0" applyFont="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center" vertical="center" wrapText="1"/>
    </xf>
    <xf numFmtId="49" fontId="7" fillId="4" borderId="4" xfId="0" applyNumberFormat="1" applyFont="1" applyFill="1" applyBorder="1" applyAlignment="1">
      <alignment horizontal="right" vertical="center" shrinkToFit="1"/>
    </xf>
    <xf numFmtId="0" fontId="7" fillId="0" borderId="0" xfId="0" quotePrefix="1" applyFont="1" applyAlignment="1">
      <alignment horizontal="left" vertical="center"/>
    </xf>
    <xf numFmtId="0" fontId="7" fillId="0" borderId="0" xfId="0" applyFont="1" applyAlignment="1">
      <alignment vertical="top" wrapText="1"/>
    </xf>
    <xf numFmtId="0" fontId="7" fillId="0" borderId="45" xfId="0" applyFont="1" applyBorder="1" applyAlignment="1">
      <alignment vertical="top" wrapText="1"/>
    </xf>
    <xf numFmtId="0" fontId="30" fillId="9" borderId="36" xfId="0" applyFont="1" applyFill="1" applyBorder="1" applyAlignment="1" applyProtection="1">
      <alignment horizontal="center" vertical="center" shrinkToFit="1"/>
      <protection locked="0"/>
    </xf>
    <xf numFmtId="0" fontId="7" fillId="0" borderId="12" xfId="0" applyFont="1" applyBorder="1">
      <alignment vertical="center"/>
    </xf>
    <xf numFmtId="0" fontId="7" fillId="0" borderId="13" xfId="0" applyFont="1" applyBorder="1">
      <alignment vertical="center"/>
    </xf>
    <xf numFmtId="0" fontId="6"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horizontal="center" vertical="center"/>
    </xf>
    <xf numFmtId="0" fontId="30" fillId="0" borderId="0" xfId="0" applyFont="1" applyAlignment="1">
      <alignment vertical="top" wrapText="1"/>
    </xf>
    <xf numFmtId="0" fontId="7" fillId="3" borderId="0" xfId="0" applyFont="1" applyFill="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right" vertical="center"/>
    </xf>
    <xf numFmtId="0" fontId="85" fillId="0" borderId="0" xfId="0" applyFont="1" applyAlignment="1">
      <alignment horizontal="right" vertical="center"/>
    </xf>
    <xf numFmtId="0" fontId="85" fillId="0" borderId="0" xfId="0" applyFont="1" applyAlignment="1">
      <alignment horizontal="center" vertical="center"/>
    </xf>
    <xf numFmtId="0" fontId="85" fillId="0" borderId="0" xfId="0" applyFont="1" applyAlignment="1">
      <alignment horizontal="right" vertical="top"/>
    </xf>
    <xf numFmtId="0" fontId="85" fillId="0" borderId="0" xfId="0" applyFont="1">
      <alignment vertical="center"/>
    </xf>
    <xf numFmtId="0" fontId="7" fillId="0" borderId="0" xfId="0" applyFont="1" applyAlignment="1"/>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quotePrefix="1" applyFont="1" applyBorder="1" applyAlignment="1">
      <alignment horizontal="right" vertical="center"/>
    </xf>
    <xf numFmtId="0" fontId="7" fillId="0" borderId="21" xfId="0" applyFont="1" applyBorder="1" applyAlignment="1">
      <alignment horizontal="right" vertical="center"/>
    </xf>
    <xf numFmtId="0" fontId="7" fillId="0" borderId="14" xfId="0" quotePrefix="1" applyFont="1" applyBorder="1" applyAlignment="1">
      <alignment horizontal="right" vertical="center"/>
    </xf>
    <xf numFmtId="0" fontId="7" fillId="0" borderId="27" xfId="0" quotePrefix="1" applyFont="1" applyBorder="1" applyAlignment="1">
      <alignment horizontal="right" vertical="center"/>
    </xf>
    <xf numFmtId="0" fontId="7" fillId="0" borderId="27" xfId="0" applyFont="1" applyBorder="1">
      <alignment vertical="center"/>
    </xf>
    <xf numFmtId="0" fontId="7" fillId="0" borderId="8" xfId="0" applyFont="1" applyBorder="1" applyAlignment="1">
      <alignment horizontal="left" vertical="center"/>
    </xf>
    <xf numFmtId="0" fontId="7" fillId="0" borderId="20" xfId="0" applyFont="1" applyBorder="1" applyAlignment="1">
      <alignment horizontal="left" vertical="center"/>
    </xf>
    <xf numFmtId="0" fontId="7" fillId="0" borderId="27" xfId="0" applyFont="1" applyBorder="1" applyAlignment="1">
      <alignment horizontal="right" vertical="center"/>
    </xf>
    <xf numFmtId="0" fontId="7" fillId="0" borderId="9" xfId="0" applyFont="1" applyBorder="1" applyAlignment="1">
      <alignment vertical="center" wrapText="1"/>
    </xf>
    <xf numFmtId="0" fontId="7" fillId="0" borderId="112" xfId="0" applyFont="1" applyBorder="1" applyAlignment="1">
      <alignment vertical="center" wrapText="1"/>
    </xf>
    <xf numFmtId="0" fontId="7" fillId="0" borderId="28" xfId="0" applyFont="1" applyBorder="1" applyAlignment="1">
      <alignment horizontal="left" vertical="center" wrapText="1"/>
    </xf>
    <xf numFmtId="0" fontId="7" fillId="0" borderId="4" xfId="0" applyFont="1" applyBorder="1" applyAlignment="1">
      <alignment horizontal="left" vertical="center" wrapText="1"/>
    </xf>
    <xf numFmtId="179" fontId="7" fillId="4" borderId="4" xfId="0" applyNumberFormat="1" applyFont="1" applyFill="1" applyBorder="1" applyAlignment="1">
      <alignment horizontal="left" vertical="center"/>
    </xf>
    <xf numFmtId="0" fontId="7" fillId="0" borderId="4" xfId="0" applyFont="1" applyBorder="1" applyAlignment="1">
      <alignment horizontal="left" vertical="center" shrinkToFit="1"/>
    </xf>
    <xf numFmtId="195" fontId="7" fillId="4" borderId="4" xfId="0" applyNumberFormat="1" applyFont="1" applyFill="1" applyBorder="1" applyAlignment="1">
      <alignment horizontal="left" vertical="center"/>
    </xf>
    <xf numFmtId="0" fontId="7" fillId="0" borderId="9" xfId="0" applyFont="1" applyBorder="1" applyAlignment="1">
      <alignment horizontal="left" vertical="center" wrapText="1"/>
    </xf>
    <xf numFmtId="0" fontId="7" fillId="0" borderId="28" xfId="0" quotePrefix="1" applyFont="1" applyBorder="1" applyAlignment="1">
      <alignment horizontal="right" vertical="center"/>
    </xf>
    <xf numFmtId="0" fontId="7" fillId="0" borderId="13" xfId="0" applyFont="1" applyBorder="1" applyAlignment="1">
      <alignment horizontal="left" vertical="center" wrapText="1"/>
    </xf>
    <xf numFmtId="0" fontId="7" fillId="3" borderId="4" xfId="0" applyFont="1" applyFill="1" applyBorder="1" applyAlignment="1">
      <alignment horizontal="center" vertical="center" wrapText="1"/>
    </xf>
    <xf numFmtId="0" fontId="7" fillId="3" borderId="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0" fillId="9" borderId="159" xfId="0" applyFont="1" applyFill="1" applyBorder="1" applyAlignment="1" applyProtection="1">
      <alignment horizontal="center" vertical="center" shrinkToFit="1"/>
      <protection locked="0"/>
    </xf>
    <xf numFmtId="0" fontId="9" fillId="0" borderId="27" xfId="0" applyFont="1" applyBorder="1" applyAlignment="1">
      <alignment horizontal="left" vertical="center"/>
    </xf>
    <xf numFmtId="0" fontId="7" fillId="4" borderId="9"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30" fillId="9" borderId="150" xfId="0" applyFont="1" applyFill="1" applyBorder="1" applyAlignment="1" applyProtection="1">
      <alignment horizontal="center" vertical="center" shrinkToFit="1"/>
      <protection locked="0"/>
    </xf>
    <xf numFmtId="0" fontId="7" fillId="0" borderId="156" xfId="0" applyFont="1" applyBorder="1">
      <alignment vertical="center"/>
    </xf>
    <xf numFmtId="0" fontId="7" fillId="0" borderId="135" xfId="0" applyFont="1" applyBorder="1">
      <alignment vertical="center"/>
    </xf>
    <xf numFmtId="0" fontId="7" fillId="0" borderId="32" xfId="0" applyFont="1" applyBorder="1">
      <alignment vertical="center"/>
    </xf>
    <xf numFmtId="0" fontId="7" fillId="0" borderId="33" xfId="0" applyFont="1" applyBorder="1">
      <alignment vertical="center"/>
    </xf>
    <xf numFmtId="0" fontId="30" fillId="0" borderId="27" xfId="0" applyFont="1" applyBorder="1" applyAlignment="1" applyProtection="1">
      <alignment horizontal="center" vertical="center" shrinkToFit="1"/>
      <protection locked="0"/>
    </xf>
    <xf numFmtId="0" fontId="7" fillId="0" borderId="139" xfId="0" applyFont="1" applyBorder="1">
      <alignment vertical="center"/>
    </xf>
    <xf numFmtId="0" fontId="7" fillId="0" borderId="36" xfId="0" applyFont="1" applyBorder="1">
      <alignment vertical="center"/>
    </xf>
    <xf numFmtId="0" fontId="7" fillId="0" borderId="53" xfId="0" applyFont="1" applyBorder="1">
      <alignment vertical="center"/>
    </xf>
    <xf numFmtId="0" fontId="30" fillId="9" borderId="148" xfId="0" applyFont="1" applyFill="1" applyBorder="1" applyAlignment="1" applyProtection="1">
      <alignment horizontal="center" vertical="center" shrinkToFit="1"/>
      <protection locked="0"/>
    </xf>
    <xf numFmtId="0" fontId="7" fillId="0" borderId="13" xfId="0" applyFont="1" applyBorder="1" applyAlignment="1">
      <alignment horizontal="left" vertical="center"/>
    </xf>
    <xf numFmtId="0" fontId="7" fillId="0" borderId="31" xfId="0" applyFont="1" applyBorder="1">
      <alignment vertical="center"/>
    </xf>
    <xf numFmtId="0" fontId="7" fillId="0" borderId="38" xfId="0" applyFont="1" applyBorder="1">
      <alignment vertical="center"/>
    </xf>
    <xf numFmtId="0" fontId="30" fillId="9" borderId="157" xfId="0" applyFont="1" applyFill="1" applyBorder="1" applyAlignment="1" applyProtection="1">
      <alignment horizontal="center" vertical="center" shrinkToFit="1"/>
      <protection locked="0"/>
    </xf>
    <xf numFmtId="0" fontId="7" fillId="0" borderId="21" xfId="0" applyFont="1" applyBorder="1">
      <alignment vertical="center"/>
    </xf>
    <xf numFmtId="0" fontId="7" fillId="0" borderId="41" xfId="0" applyFont="1" applyBorder="1">
      <alignment vertical="center"/>
    </xf>
    <xf numFmtId="0" fontId="7" fillId="0" borderId="5" xfId="0" applyFont="1" applyBorder="1">
      <alignment vertical="center"/>
    </xf>
    <xf numFmtId="0" fontId="7" fillId="0" borderId="6" xfId="0" applyFont="1" applyBorder="1">
      <alignment vertical="center"/>
    </xf>
    <xf numFmtId="0" fontId="30" fillId="0" borderId="27" xfId="0" applyFont="1" applyBorder="1">
      <alignment vertical="center"/>
    </xf>
    <xf numFmtId="0" fontId="7" fillId="0" borderId="26" xfId="0" quotePrefix="1" applyFont="1" applyBorder="1" applyAlignment="1">
      <alignment horizontal="right" vertical="center"/>
    </xf>
    <xf numFmtId="0" fontId="7" fillId="0" borderId="10" xfId="0" quotePrefix="1" applyFont="1" applyBorder="1" applyAlignment="1">
      <alignment horizontal="left" vertical="center"/>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27" xfId="0" quotePrefix="1" applyFont="1" applyBorder="1" applyAlignment="1">
      <alignment horizontal="left" vertical="center"/>
    </xf>
    <xf numFmtId="0" fontId="7" fillId="0" borderId="13" xfId="0" applyFont="1" applyBorder="1" applyAlignment="1">
      <alignment vertical="top" wrapText="1"/>
    </xf>
    <xf numFmtId="0" fontId="7" fillId="0" borderId="27" xfId="0" applyFont="1" applyBorder="1" applyAlignment="1">
      <alignment horizontal="left" vertical="center"/>
    </xf>
    <xf numFmtId="0" fontId="7" fillId="0" borderId="13" xfId="0" applyFont="1" applyBorder="1" applyAlignment="1">
      <alignment vertical="center" wrapText="1"/>
    </xf>
    <xf numFmtId="0" fontId="7" fillId="0" borderId="15" xfId="0" quotePrefix="1" applyFont="1" applyBorder="1" applyAlignment="1">
      <alignment horizontal="left" vertical="center"/>
    </xf>
    <xf numFmtId="0" fontId="7" fillId="3" borderId="15" xfId="0" applyFont="1" applyFill="1" applyBorder="1" applyAlignment="1">
      <alignment vertical="top"/>
    </xf>
    <xf numFmtId="176" fontId="7" fillId="0" borderId="15" xfId="0" applyNumberFormat="1" applyFont="1" applyBorder="1" applyAlignment="1">
      <alignment horizontal="center" vertical="center" shrinkToFit="1"/>
    </xf>
    <xf numFmtId="176" fontId="86" fillId="0" borderId="15" xfId="0" applyNumberFormat="1" applyFont="1" applyBorder="1" applyAlignment="1">
      <alignment horizontal="left" vertical="center"/>
    </xf>
    <xf numFmtId="176" fontId="7" fillId="0" borderId="15" xfId="0" applyNumberFormat="1" applyFont="1" applyBorder="1" applyAlignment="1">
      <alignment vertical="center" shrinkToFit="1"/>
    </xf>
    <xf numFmtId="0" fontId="12" fillId="0" borderId="15" xfId="0" applyFont="1" applyBorder="1">
      <alignment vertical="center"/>
    </xf>
    <xf numFmtId="177" fontId="7" fillId="0" borderId="16" xfId="0" applyNumberFormat="1" applyFont="1" applyBorder="1" applyAlignment="1">
      <alignment horizontal="center" vertical="top" wrapText="1"/>
    </xf>
    <xf numFmtId="0" fontId="7" fillId="0" borderId="43" xfId="0" quotePrefix="1" applyFont="1" applyBorder="1" applyAlignment="1">
      <alignment horizontal="right" vertical="center"/>
    </xf>
    <xf numFmtId="0" fontId="7" fillId="0" borderId="44" xfId="0" quotePrefix="1" applyFont="1" applyBorder="1" applyAlignment="1">
      <alignment horizontal="left" vertical="center"/>
    </xf>
    <xf numFmtId="0" fontId="7" fillId="3" borderId="44" xfId="0" applyFont="1" applyFill="1" applyBorder="1" applyAlignment="1">
      <alignment vertical="top"/>
    </xf>
    <xf numFmtId="176" fontId="7" fillId="0" borderId="44" xfId="0" applyNumberFormat="1" applyFont="1" applyBorder="1" applyAlignment="1">
      <alignment horizontal="center" vertical="center" shrinkToFit="1"/>
    </xf>
    <xf numFmtId="0" fontId="7" fillId="0" borderId="31" xfId="0" quotePrefix="1" applyFont="1" applyBorder="1" applyAlignment="1">
      <alignment horizontal="right" vertical="center"/>
    </xf>
    <xf numFmtId="0" fontId="7" fillId="0" borderId="32" xfId="0" quotePrefix="1" applyFont="1" applyBorder="1" applyAlignment="1">
      <alignment horizontal="left" vertical="center"/>
    </xf>
    <xf numFmtId="0" fontId="7" fillId="3" borderId="46" xfId="0" applyFont="1" applyFill="1" applyBorder="1" applyAlignment="1">
      <alignment vertical="top"/>
    </xf>
    <xf numFmtId="0" fontId="12" fillId="0" borderId="32" xfId="0" applyFont="1" applyBorder="1">
      <alignment vertical="center"/>
    </xf>
    <xf numFmtId="177" fontId="7" fillId="0" borderId="33" xfId="0" applyNumberFormat="1" applyFont="1" applyBorder="1" applyAlignment="1">
      <alignment horizontal="center" vertical="top" wrapText="1"/>
    </xf>
    <xf numFmtId="0" fontId="90" fillId="0" borderId="0" xfId="0" applyFont="1">
      <alignment vertical="center"/>
    </xf>
    <xf numFmtId="0" fontId="7" fillId="3" borderId="48" xfId="0" applyFont="1" applyFill="1" applyBorder="1" applyAlignment="1">
      <alignment vertical="top"/>
    </xf>
    <xf numFmtId="0" fontId="9" fillId="0" borderId="0" xfId="0" quotePrefix="1" applyFont="1" applyAlignment="1">
      <alignment horizontal="left" vertical="center"/>
    </xf>
    <xf numFmtId="176" fontId="91" fillId="0" borderId="32" xfId="0" applyNumberFormat="1" applyFont="1" applyBorder="1" applyAlignment="1">
      <alignment horizontal="left" vertical="center" shrinkToFit="1"/>
    </xf>
    <xf numFmtId="0" fontId="91" fillId="0" borderId="32" xfId="0" applyFont="1" applyBorder="1" applyAlignment="1">
      <alignment vertical="top"/>
    </xf>
    <xf numFmtId="177" fontId="91" fillId="0" borderId="33" xfId="0" applyNumberFormat="1" applyFont="1" applyBorder="1" applyAlignment="1">
      <alignment horizontal="center" vertical="top" wrapText="1"/>
    </xf>
    <xf numFmtId="0" fontId="9" fillId="3" borderId="48" xfId="0" applyFont="1" applyFill="1" applyBorder="1" applyAlignment="1">
      <alignment horizontal="right" vertical="top"/>
    </xf>
    <xf numFmtId="176" fontId="7" fillId="0" borderId="0" xfId="0" applyNumberFormat="1" applyFont="1" applyAlignment="1">
      <alignment horizontal="center" vertical="center" shrinkToFit="1"/>
    </xf>
    <xf numFmtId="0" fontId="9" fillId="0" borderId="0" xfId="0" applyFont="1" applyAlignment="1">
      <alignment vertical="top"/>
    </xf>
    <xf numFmtId="177" fontId="9" fillId="0" borderId="13" xfId="0" applyNumberFormat="1" applyFont="1" applyBorder="1" applyAlignment="1">
      <alignment horizontal="center" vertical="top" wrapText="1"/>
    </xf>
    <xf numFmtId="0" fontId="7" fillId="0" borderId="55" xfId="0" quotePrefix="1" applyFont="1" applyBorder="1" applyAlignment="1">
      <alignment horizontal="right" vertical="center"/>
    </xf>
    <xf numFmtId="0" fontId="9" fillId="0" borderId="47" xfId="0" quotePrefix="1" applyFont="1" applyBorder="1" applyAlignment="1">
      <alignment horizontal="left" vertical="center"/>
    </xf>
    <xf numFmtId="0" fontId="9" fillId="3" borderId="47" xfId="0" applyFont="1" applyFill="1" applyBorder="1" applyAlignment="1">
      <alignment horizontal="right" vertical="top"/>
    </xf>
    <xf numFmtId="176" fontId="9" fillId="0" borderId="47" xfId="0" applyNumberFormat="1" applyFont="1" applyBorder="1" applyAlignment="1">
      <alignment horizontal="center" vertical="center" shrinkToFit="1"/>
    </xf>
    <xf numFmtId="0" fontId="9" fillId="0" borderId="47" xfId="0" applyFont="1" applyBorder="1" applyAlignment="1">
      <alignment vertical="top"/>
    </xf>
    <xf numFmtId="177" fontId="9" fillId="0" borderId="56" xfId="0" applyNumberFormat="1" applyFont="1" applyBorder="1" applyAlignment="1">
      <alignment horizontal="center" vertical="top" wrapText="1"/>
    </xf>
    <xf numFmtId="0" fontId="7" fillId="0" borderId="27" xfId="0" quotePrefix="1" applyFont="1" applyBorder="1" applyAlignment="1">
      <alignment vertical="top" wrapText="1"/>
    </xf>
    <xf numFmtId="0" fontId="9" fillId="3" borderId="32" xfId="0" applyFont="1" applyFill="1" applyBorder="1" applyAlignment="1">
      <alignment horizontal="right" vertical="top"/>
    </xf>
    <xf numFmtId="176" fontId="11" fillId="0" borderId="32" xfId="0" applyNumberFormat="1" applyFont="1" applyBorder="1" applyAlignment="1">
      <alignment horizontal="left" vertical="center"/>
    </xf>
    <xf numFmtId="176" fontId="9" fillId="0" borderId="32" xfId="0" applyNumberFormat="1" applyFont="1" applyBorder="1" applyAlignment="1">
      <alignment horizontal="center" vertical="center" shrinkToFit="1"/>
    </xf>
    <xf numFmtId="0" fontId="9" fillId="0" borderId="32" xfId="0" applyFont="1" applyBorder="1" applyAlignment="1">
      <alignment vertical="top"/>
    </xf>
    <xf numFmtId="177" fontId="9" fillId="0" borderId="33" xfId="0" applyNumberFormat="1" applyFont="1" applyBorder="1" applyAlignment="1">
      <alignment horizontal="center" vertical="top" wrapText="1"/>
    </xf>
    <xf numFmtId="0" fontId="9" fillId="3" borderId="0" xfId="0" applyFont="1" applyFill="1" applyAlignment="1">
      <alignment horizontal="right" vertical="top"/>
    </xf>
    <xf numFmtId="0" fontId="9" fillId="0" borderId="44" xfId="0" quotePrefix="1" applyFont="1" applyBorder="1" applyAlignment="1">
      <alignment horizontal="left" vertical="center"/>
    </xf>
    <xf numFmtId="0" fontId="7" fillId="0" borderId="49" xfId="0" applyFont="1" applyBorder="1">
      <alignment vertical="center"/>
    </xf>
    <xf numFmtId="176" fontId="9" fillId="0" borderId="51" xfId="0" applyNumberFormat="1" applyFont="1" applyBorder="1" applyAlignment="1">
      <alignment horizontal="left" vertical="center"/>
    </xf>
    <xf numFmtId="176" fontId="11" fillId="0" borderId="51" xfId="0" applyNumberFormat="1" applyFont="1" applyBorder="1" applyAlignment="1">
      <alignment horizontal="left" vertical="center"/>
    </xf>
    <xf numFmtId="176" fontId="9" fillId="0" borderId="51" xfId="0" applyNumberFormat="1" applyFont="1" applyBorder="1" applyAlignment="1">
      <alignment horizontal="center" vertical="center" shrinkToFit="1"/>
    </xf>
    <xf numFmtId="0" fontId="9" fillId="0" borderId="51" xfId="0" applyFont="1" applyBorder="1" applyAlignment="1">
      <alignment vertical="top"/>
    </xf>
    <xf numFmtId="177" fontId="9" fillId="0" borderId="52" xfId="0" applyNumberFormat="1" applyFont="1" applyBorder="1" applyAlignment="1">
      <alignment horizontal="center" vertical="top" wrapText="1"/>
    </xf>
    <xf numFmtId="0" fontId="7" fillId="0" borderId="21" xfId="0" quotePrefix="1" applyFont="1" applyBorder="1" applyAlignment="1">
      <alignment horizontal="right" vertical="center"/>
    </xf>
    <xf numFmtId="0" fontId="9" fillId="0" borderId="34" xfId="0" quotePrefix="1" applyFont="1" applyBorder="1" applyAlignment="1">
      <alignment horizontal="left" vertical="center"/>
    </xf>
    <xf numFmtId="0" fontId="9" fillId="3" borderId="34" xfId="0" applyFont="1" applyFill="1" applyBorder="1" applyAlignment="1">
      <alignment horizontal="right" vertical="top"/>
    </xf>
    <xf numFmtId="0" fontId="7" fillId="0" borderId="10" xfId="0" applyFont="1" applyBorder="1">
      <alignment vertical="center"/>
    </xf>
    <xf numFmtId="0" fontId="7" fillId="0" borderId="11" xfId="0" applyFont="1" applyBorder="1">
      <alignment vertical="center"/>
    </xf>
    <xf numFmtId="0" fontId="7" fillId="0" borderId="27" xfId="0" applyFont="1" applyBorder="1" applyAlignment="1">
      <alignment vertical="center" wrapText="1"/>
    </xf>
    <xf numFmtId="0" fontId="92" fillId="0" borderId="0" xfId="0" applyFont="1">
      <alignment vertical="center"/>
    </xf>
    <xf numFmtId="0" fontId="92" fillId="0" borderId="13" xfId="0" applyFont="1" applyBorder="1">
      <alignment vertical="center"/>
    </xf>
    <xf numFmtId="0" fontId="7" fillId="0" borderId="27" xfId="0" applyFont="1" applyBorder="1" applyAlignment="1">
      <alignment vertical="top"/>
    </xf>
    <xf numFmtId="0" fontId="7" fillId="0" borderId="55" xfId="0" applyFont="1" applyBorder="1" applyAlignment="1">
      <alignment vertical="center" wrapText="1"/>
    </xf>
    <xf numFmtId="0" fontId="7" fillId="0" borderId="57" xfId="0" applyFont="1" applyBorder="1" applyAlignment="1">
      <alignment vertical="center" wrapText="1"/>
    </xf>
    <xf numFmtId="0" fontId="92" fillId="0" borderId="110" xfId="0" applyFont="1" applyBorder="1" applyAlignment="1">
      <alignment horizontal="left" vertical="center" wrapText="1"/>
    </xf>
    <xf numFmtId="0" fontId="92" fillId="0" borderId="111" xfId="0" applyFont="1" applyBorder="1" applyAlignment="1">
      <alignment horizontal="left" vertical="center" wrapText="1"/>
    </xf>
    <xf numFmtId="0" fontId="7" fillId="0" borderId="29" xfId="0" applyFont="1" applyBorder="1" applyAlignment="1">
      <alignment vertical="center" wrapText="1"/>
    </xf>
    <xf numFmtId="0" fontId="7" fillId="0" borderId="15" xfId="0" applyFont="1" applyBorder="1" applyAlignment="1">
      <alignment horizontal="left" vertical="center"/>
    </xf>
    <xf numFmtId="0" fontId="7" fillId="0" borderId="15" xfId="0" applyFont="1" applyBorder="1" applyAlignment="1">
      <alignment vertical="center" wrapText="1"/>
    </xf>
    <xf numFmtId="0" fontId="7" fillId="0" borderId="16" xfId="0" applyFont="1" applyBorder="1" applyAlignment="1">
      <alignment vertical="center" wrapText="1"/>
    </xf>
    <xf numFmtId="0" fontId="92" fillId="4" borderId="47" xfId="0" applyFont="1" applyFill="1" applyBorder="1" applyAlignment="1">
      <alignment horizontal="right" vertical="center"/>
    </xf>
    <xf numFmtId="0" fontId="9" fillId="0" borderId="0" xfId="0" applyFont="1">
      <alignment vertical="center"/>
    </xf>
    <xf numFmtId="0" fontId="93" fillId="0" borderId="0" xfId="0" applyFont="1">
      <alignment vertical="center"/>
    </xf>
    <xf numFmtId="0" fontId="7" fillId="0" borderId="0" xfId="0" applyFont="1" applyAlignment="1">
      <alignment horizontal="left" vertical="top"/>
    </xf>
    <xf numFmtId="0" fontId="7" fillId="0" borderId="13" xfId="0" applyFont="1" applyBorder="1" applyAlignment="1">
      <alignment horizontal="left" vertical="top"/>
    </xf>
    <xf numFmtId="0" fontId="30" fillId="0" borderId="0" xfId="0" applyFont="1" applyAlignment="1" applyProtection="1">
      <alignment horizontal="center" vertical="center" shrinkToFit="1"/>
      <protection locked="0"/>
    </xf>
    <xf numFmtId="0" fontId="7" fillId="4" borderId="60" xfId="0" applyFont="1" applyFill="1" applyBorder="1" applyAlignment="1">
      <alignment vertical="center" shrinkToFit="1"/>
    </xf>
    <xf numFmtId="0" fontId="7" fillId="0" borderId="60" xfId="0" applyFont="1" applyBorder="1" applyAlignment="1">
      <alignment horizontal="left" vertical="center"/>
    </xf>
    <xf numFmtId="0" fontId="7" fillId="0" borderId="60" xfId="0" applyFont="1" applyBorder="1">
      <alignment vertical="center"/>
    </xf>
    <xf numFmtId="194" fontId="7" fillId="4" borderId="60" xfId="0" applyNumberFormat="1" applyFont="1" applyFill="1" applyBorder="1" applyAlignment="1">
      <alignment vertical="center" shrinkToFit="1"/>
    </xf>
    <xf numFmtId="188" fontId="9" fillId="4" borderId="60" xfId="0" applyNumberFormat="1" applyFont="1" applyFill="1" applyBorder="1" applyAlignment="1">
      <alignment vertical="center" wrapText="1"/>
    </xf>
    <xf numFmtId="0" fontId="7" fillId="4" borderId="60" xfId="0" applyFont="1" applyFill="1" applyBorder="1" applyAlignment="1">
      <alignment horizontal="center" vertical="center"/>
    </xf>
    <xf numFmtId="9" fontId="7" fillId="4" borderId="62" xfId="11" applyFont="1" applyFill="1" applyBorder="1" applyAlignment="1">
      <alignment horizontal="left" vertical="center"/>
    </xf>
    <xf numFmtId="0" fontId="9" fillId="0" borderId="0" xfId="0" applyFont="1" applyAlignment="1">
      <alignment horizontal="left" vertical="center"/>
    </xf>
    <xf numFmtId="0" fontId="7" fillId="0" borderId="67" xfId="0" applyFont="1" applyBorder="1">
      <alignment vertical="center"/>
    </xf>
    <xf numFmtId="0" fontId="11" fillId="7" borderId="32" xfId="0" applyFont="1" applyFill="1" applyBorder="1">
      <alignment vertical="center"/>
    </xf>
    <xf numFmtId="0" fontId="11" fillId="7" borderId="33" xfId="0" applyFont="1" applyFill="1" applyBorder="1">
      <alignment vertical="center"/>
    </xf>
    <xf numFmtId="0" fontId="7" fillId="0" borderId="143" xfId="0" applyFont="1" applyBorder="1">
      <alignment vertical="center"/>
    </xf>
    <xf numFmtId="0" fontId="11" fillId="7" borderId="110" xfId="0" applyFont="1" applyFill="1" applyBorder="1">
      <alignment vertical="center"/>
    </xf>
    <xf numFmtId="0" fontId="7" fillId="4" borderId="111" xfId="0" applyFont="1" applyFill="1" applyBorder="1">
      <alignment vertical="center"/>
    </xf>
    <xf numFmtId="0" fontId="7" fillId="0" borderId="47" xfId="0" applyFont="1" applyBorder="1">
      <alignment vertical="center"/>
    </xf>
    <xf numFmtId="0" fontId="11" fillId="0" borderId="47" xfId="0" applyFont="1" applyBorder="1">
      <alignment vertical="center"/>
    </xf>
    <xf numFmtId="0" fontId="7" fillId="0" borderId="56" xfId="0" applyFont="1" applyBorder="1">
      <alignment vertical="center"/>
    </xf>
    <xf numFmtId="0" fontId="11" fillId="7" borderId="0" xfId="0" applyFont="1" applyFill="1">
      <alignment vertical="center"/>
    </xf>
    <xf numFmtId="0" fontId="11" fillId="7" borderId="13" xfId="0" applyFont="1" applyFill="1" applyBorder="1">
      <alignment vertical="center"/>
    </xf>
    <xf numFmtId="0" fontId="7" fillId="0" borderId="34" xfId="0" applyFont="1" applyBorder="1">
      <alignment vertical="center"/>
    </xf>
    <xf numFmtId="0" fontId="11" fillId="0" borderId="65" xfId="0" applyFont="1" applyBorder="1">
      <alignment vertical="center"/>
    </xf>
    <xf numFmtId="0" fontId="11" fillId="7" borderId="65" xfId="0" applyFont="1" applyFill="1" applyBorder="1">
      <alignment vertical="center"/>
    </xf>
    <xf numFmtId="0" fontId="7" fillId="4" borderId="66" xfId="0" applyFont="1" applyFill="1" applyBorder="1">
      <alignment vertical="center"/>
    </xf>
    <xf numFmtId="0" fontId="7" fillId="0" borderId="15" xfId="0" applyFont="1" applyBorder="1" applyAlignment="1">
      <alignment horizontal="right" vertical="center"/>
    </xf>
    <xf numFmtId="0" fontId="7" fillId="0" borderId="15" xfId="0" applyFont="1" applyBorder="1" applyAlignment="1">
      <alignment horizontal="center" vertical="center"/>
    </xf>
    <xf numFmtId="0" fontId="7" fillId="0" borderId="15" xfId="0" applyFont="1" applyBorder="1">
      <alignment vertical="center"/>
    </xf>
    <xf numFmtId="0" fontId="85" fillId="0" borderId="15" xfId="0" applyFont="1" applyBorder="1" applyAlignment="1">
      <alignment horizontal="right"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9" fillId="0" borderId="44" xfId="0" applyFont="1" applyBorder="1" applyAlignment="1">
      <alignment horizontal="lef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3" borderId="31" xfId="0" applyFont="1" applyFill="1" applyBorder="1" applyAlignment="1">
      <alignment vertical="center" wrapText="1"/>
    </xf>
    <xf numFmtId="0" fontId="7" fillId="3" borderId="27" xfId="0" applyFont="1" applyFill="1" applyBorder="1" applyAlignment="1">
      <alignment vertical="center" wrapText="1"/>
    </xf>
    <xf numFmtId="0" fontId="7" fillId="3" borderId="21" xfId="0" applyFont="1" applyFill="1" applyBorder="1" applyAlignment="1">
      <alignment vertical="center" wrapText="1"/>
    </xf>
    <xf numFmtId="0" fontId="7" fillId="0" borderId="34" xfId="0" applyFont="1" applyBorder="1" applyAlignment="1">
      <alignment horizontal="left" vertical="center" shrinkToFit="1"/>
    </xf>
    <xf numFmtId="0" fontId="9" fillId="0" borderId="35" xfId="0" applyFont="1" applyBorder="1" applyAlignment="1">
      <alignment horizontal="left" vertical="center" wrapText="1"/>
    </xf>
    <xf numFmtId="0" fontId="7" fillId="0" borderId="5" xfId="0" quotePrefix="1" applyFont="1" applyBorder="1" applyAlignment="1">
      <alignment horizontal="right" vertical="center"/>
    </xf>
    <xf numFmtId="0" fontId="7" fillId="0" borderId="6" xfId="0" quotePrefix="1" applyFont="1" applyBorder="1" applyAlignment="1">
      <alignment horizontal="left" vertical="center"/>
    </xf>
    <xf numFmtId="0" fontId="7" fillId="3" borderId="6" xfId="0" applyFont="1" applyFill="1" applyBorder="1">
      <alignment vertical="center"/>
    </xf>
    <xf numFmtId="176" fontId="7" fillId="0" borderId="6" xfId="0" applyNumberFormat="1" applyFont="1" applyBorder="1" applyAlignment="1">
      <alignment horizontal="center" vertical="center" shrinkToFit="1"/>
    </xf>
    <xf numFmtId="177" fontId="7" fillId="0" borderId="6" xfId="0" applyNumberFormat="1" applyFont="1" applyBorder="1" applyAlignment="1">
      <alignment horizontal="center" vertical="center" wrapText="1"/>
    </xf>
    <xf numFmtId="0" fontId="7" fillId="3" borderId="7" xfId="0" applyFont="1" applyFill="1" applyBorder="1">
      <alignment vertical="center"/>
    </xf>
    <xf numFmtId="38" fontId="7" fillId="4" borderId="5" xfId="1" applyFont="1" applyFill="1" applyBorder="1" applyAlignment="1">
      <alignment vertical="center" shrinkToFit="1"/>
    </xf>
    <xf numFmtId="38" fontId="7" fillId="0" borderId="6" xfId="1" applyFont="1" applyFill="1" applyBorder="1" applyAlignment="1">
      <alignment vertical="center" shrinkToFit="1"/>
    </xf>
    <xf numFmtId="38" fontId="7" fillId="0" borderId="7" xfId="1" applyFont="1" applyFill="1" applyBorder="1" applyAlignment="1">
      <alignment vertical="center" shrinkToFit="1"/>
    </xf>
    <xf numFmtId="0" fontId="7" fillId="3" borderId="0" xfId="0" applyFont="1" applyFill="1">
      <alignment vertical="center"/>
    </xf>
    <xf numFmtId="0" fontId="7" fillId="3" borderId="13" xfId="0" applyFont="1" applyFill="1" applyBorder="1">
      <alignment vertical="center"/>
    </xf>
    <xf numFmtId="0" fontId="7" fillId="3" borderId="34" xfId="0" applyFont="1" applyFill="1" applyBorder="1">
      <alignment vertical="center"/>
    </xf>
    <xf numFmtId="0" fontId="7" fillId="3" borderId="35" xfId="0" applyFont="1" applyFill="1" applyBorder="1">
      <alignment vertical="center"/>
    </xf>
    <xf numFmtId="38" fontId="7" fillId="4" borderId="6" xfId="1" applyFont="1" applyFill="1" applyBorder="1" applyAlignment="1">
      <alignment vertical="center" shrinkToFit="1"/>
    </xf>
    <xf numFmtId="0" fontId="7" fillId="0" borderId="31" xfId="0" applyFont="1" applyBorder="1" applyAlignment="1">
      <alignment horizontal="right" vertical="center"/>
    </xf>
    <xf numFmtId="0" fontId="7" fillId="0" borderId="58" xfId="0" applyFont="1" applyBorder="1">
      <alignment vertical="center"/>
    </xf>
    <xf numFmtId="0" fontId="9" fillId="0" borderId="63" xfId="0" applyFont="1" applyBorder="1" applyAlignment="1">
      <alignment horizontal="right" vertical="center" wrapText="1"/>
    </xf>
    <xf numFmtId="0" fontId="7" fillId="4" borderId="15" xfId="0" applyFont="1" applyFill="1" applyBorder="1" applyAlignment="1">
      <alignment horizontal="center" vertical="center"/>
    </xf>
    <xf numFmtId="0" fontId="7" fillId="0" borderId="43" xfId="0" applyFont="1" applyBorder="1" applyAlignment="1">
      <alignment horizontal="right" vertical="center"/>
    </xf>
    <xf numFmtId="0" fontId="7" fillId="0" borderId="44" xfId="0" applyFont="1" applyBorder="1" applyAlignment="1">
      <alignment horizontal="right" vertical="center"/>
    </xf>
    <xf numFmtId="0" fontId="9" fillId="0" borderId="44" xfId="0" applyFont="1" applyBorder="1" applyAlignment="1">
      <alignment vertical="center" shrinkToFit="1"/>
    </xf>
    <xf numFmtId="0" fontId="7" fillId="4" borderId="44" xfId="0" applyFont="1" applyFill="1" applyBorder="1" applyAlignment="1">
      <alignment horizontal="center" vertical="center" shrinkToFit="1"/>
    </xf>
    <xf numFmtId="0" fontId="7" fillId="0" borderId="44" xfId="0" applyFont="1" applyBorder="1">
      <alignment vertical="center"/>
    </xf>
    <xf numFmtId="0" fontId="9" fillId="0" borderId="157" xfId="0" applyFont="1" applyBorder="1" applyAlignment="1">
      <alignment horizontal="right" vertical="center"/>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50" xfId="0" applyFont="1" applyBorder="1" applyAlignment="1">
      <alignment horizontal="right" vertical="center" wrapText="1"/>
    </xf>
    <xf numFmtId="0" fontId="9" fillId="4" borderId="40" xfId="0" applyFont="1" applyFill="1" applyBorder="1" applyAlignment="1">
      <alignment horizontal="center" vertical="center" wrapText="1"/>
    </xf>
    <xf numFmtId="0" fontId="9" fillId="0" borderId="145" xfId="0" applyFont="1" applyBorder="1" applyAlignment="1">
      <alignment horizontal="right" vertical="center" wrapText="1"/>
    </xf>
    <xf numFmtId="185" fontId="9" fillId="0" borderId="38" xfId="0" applyNumberFormat="1" applyFont="1" applyBorder="1" applyAlignment="1">
      <alignment horizontal="center" vertical="center" wrapText="1"/>
    </xf>
    <xf numFmtId="0" fontId="9" fillId="0" borderId="27" xfId="0" applyFont="1" applyBorder="1" applyAlignment="1">
      <alignment horizontal="right" vertical="center" wrapText="1"/>
    </xf>
    <xf numFmtId="0" fontId="9" fillId="4" borderId="36" xfId="0" applyFont="1" applyFill="1" applyBorder="1" applyAlignment="1">
      <alignment horizontal="left" vertical="center" wrapText="1"/>
    </xf>
    <xf numFmtId="3" fontId="9" fillId="4" borderId="36" xfId="0" applyNumberFormat="1" applyFont="1" applyFill="1" applyBorder="1" applyAlignment="1">
      <alignment horizontal="left" vertical="center" wrapText="1"/>
    </xf>
    <xf numFmtId="0" fontId="9" fillId="4" borderId="36" xfId="0" applyFont="1" applyFill="1" applyBorder="1" applyAlignment="1">
      <alignment vertical="center" wrapText="1"/>
    </xf>
    <xf numFmtId="0" fontId="9" fillId="9" borderId="40" xfId="0" applyFont="1" applyFill="1" applyBorder="1" applyAlignment="1">
      <alignment horizontal="center" vertical="center" wrapText="1"/>
    </xf>
    <xf numFmtId="0" fontId="11" fillId="4" borderId="36" xfId="0" applyFont="1" applyFill="1" applyBorder="1">
      <alignment vertical="center"/>
    </xf>
    <xf numFmtId="0" fontId="11" fillId="4" borderId="37" xfId="0" applyFont="1" applyFill="1" applyBorder="1">
      <alignment vertical="center"/>
    </xf>
    <xf numFmtId="0" fontId="9" fillId="9" borderId="50" xfId="0" applyFont="1" applyFill="1" applyBorder="1" applyAlignment="1">
      <alignment horizontal="center" vertical="center" wrapText="1"/>
    </xf>
    <xf numFmtId="0" fontId="9" fillId="0" borderId="21" xfId="0" applyFont="1" applyBorder="1" applyAlignment="1">
      <alignment horizontal="right" vertical="center" wrapText="1"/>
    </xf>
    <xf numFmtId="0" fontId="7" fillId="0" borderId="34" xfId="0" applyFont="1" applyBorder="1" applyAlignment="1">
      <alignment horizontal="right" vertical="center"/>
    </xf>
    <xf numFmtId="0" fontId="7" fillId="0" borderId="34" xfId="0" applyFont="1" applyBorder="1" applyAlignment="1">
      <alignment horizontal="center" vertical="center"/>
    </xf>
    <xf numFmtId="0" fontId="85" fillId="0" borderId="35" xfId="0" applyFont="1" applyBorder="1" applyAlignment="1">
      <alignment horizontal="right" vertical="center"/>
    </xf>
    <xf numFmtId="0" fontId="30" fillId="9" borderId="41" xfId="0" applyFont="1" applyFill="1" applyBorder="1" applyAlignment="1" applyProtection="1">
      <alignment horizontal="center" vertical="center" shrinkToFit="1"/>
      <protection locked="0"/>
    </xf>
    <xf numFmtId="0" fontId="7" fillId="3" borderId="0" xfId="0" applyFont="1" applyFill="1" applyAlignment="1">
      <alignment horizontal="right" vertical="center"/>
    </xf>
    <xf numFmtId="0" fontId="9" fillId="0" borderId="32" xfId="0" applyFont="1" applyBorder="1" applyAlignment="1">
      <alignment vertical="center" shrinkToFit="1"/>
    </xf>
    <xf numFmtId="0" fontId="7" fillId="3" borderId="32" xfId="0" applyFont="1" applyFill="1" applyBorder="1">
      <alignment vertical="center"/>
    </xf>
    <xf numFmtId="0" fontId="14" fillId="3" borderId="0" xfId="0" applyFont="1" applyFill="1">
      <alignment vertical="center"/>
    </xf>
    <xf numFmtId="0" fontId="9" fillId="0" borderId="0" xfId="0" applyFont="1" applyAlignment="1">
      <alignment vertical="center" shrinkToFit="1"/>
    </xf>
    <xf numFmtId="0" fontId="7" fillId="4" borderId="0" xfId="0" applyFont="1" applyFill="1">
      <alignment vertical="center"/>
    </xf>
    <xf numFmtId="0" fontId="7" fillId="3" borderId="34" xfId="0" applyFont="1" applyFill="1" applyBorder="1" applyAlignment="1">
      <alignment vertical="center" wrapText="1"/>
    </xf>
    <xf numFmtId="0" fontId="7" fillId="3" borderId="16" xfId="0" applyFont="1" applyFill="1" applyBorder="1">
      <alignment vertical="center"/>
    </xf>
    <xf numFmtId="38" fontId="7" fillId="0" borderId="14" xfId="1" applyFont="1" applyFill="1" applyBorder="1" applyAlignment="1">
      <alignment vertical="center"/>
    </xf>
    <xf numFmtId="38" fontId="7" fillId="0" borderId="15" xfId="1" applyFont="1" applyFill="1" applyBorder="1" applyAlignment="1">
      <alignment vertical="center" shrinkToFit="1"/>
    </xf>
    <xf numFmtId="38" fontId="7" fillId="4" borderId="15" xfId="1" applyFont="1" applyFill="1" applyBorder="1" applyAlignment="1">
      <alignment vertical="center" shrinkToFit="1"/>
    </xf>
    <xf numFmtId="38" fontId="7" fillId="0" borderId="16" xfId="1" applyFont="1" applyFill="1" applyBorder="1" applyAlignment="1">
      <alignment vertical="center" shrinkToFit="1"/>
    </xf>
    <xf numFmtId="0" fontId="7" fillId="0" borderId="34" xfId="0" quotePrefix="1" applyFont="1" applyBorder="1" applyAlignment="1">
      <alignment horizontal="left" vertical="center"/>
    </xf>
    <xf numFmtId="38" fontId="7" fillId="4" borderId="34" xfId="1" applyFont="1" applyFill="1" applyBorder="1" applyAlignment="1">
      <alignment vertical="center" shrinkToFit="1"/>
    </xf>
    <xf numFmtId="38" fontId="7" fillId="0" borderId="35" xfId="1" applyFont="1" applyFill="1" applyBorder="1" applyAlignment="1">
      <alignment vertical="center" shrinkToFit="1"/>
    </xf>
    <xf numFmtId="0" fontId="7" fillId="3" borderId="15" xfId="0" applyFont="1" applyFill="1" applyBorder="1">
      <alignment vertical="center"/>
    </xf>
    <xf numFmtId="0" fontId="7" fillId="0" borderId="0" xfId="0" applyFont="1" applyAlignment="1">
      <alignment vertical="center" shrinkToFit="1"/>
    </xf>
    <xf numFmtId="0" fontId="7" fillId="0" borderId="0" xfId="0" applyFont="1" applyAlignment="1">
      <alignment horizontal="right" vertical="center" shrinkToFit="1"/>
    </xf>
    <xf numFmtId="0" fontId="94" fillId="0" borderId="27" xfId="0" applyFont="1" applyBorder="1">
      <alignment vertical="center"/>
    </xf>
    <xf numFmtId="0" fontId="7" fillId="3" borderId="0" xfId="0" applyFont="1" applyFill="1" applyAlignment="1">
      <alignment vertical="center" wrapText="1"/>
    </xf>
    <xf numFmtId="0" fontId="7" fillId="3" borderId="0" xfId="0" applyFont="1" applyFill="1" applyAlignment="1">
      <alignment horizontal="left" vertical="center" wrapText="1"/>
    </xf>
    <xf numFmtId="0" fontId="7" fillId="3" borderId="13" xfId="0" applyFont="1" applyFill="1" applyBorder="1" applyAlignment="1">
      <alignment horizontal="left" vertical="center" wrapText="1"/>
    </xf>
    <xf numFmtId="0" fontId="85" fillId="0" borderId="34" xfId="0" applyFont="1" applyBorder="1">
      <alignment vertical="center"/>
    </xf>
    <xf numFmtId="0" fontId="95" fillId="3" borderId="0" xfId="0" applyFont="1" applyFill="1" applyAlignment="1">
      <alignment vertical="center" wrapText="1"/>
    </xf>
    <xf numFmtId="0" fontId="95" fillId="3" borderId="13" xfId="0" applyFont="1" applyFill="1" applyBorder="1" applyAlignment="1">
      <alignment vertical="center" wrapText="1"/>
    </xf>
    <xf numFmtId="0" fontId="95" fillId="0" borderId="0" xfId="0" applyFont="1" applyAlignment="1">
      <alignment horizontal="left" vertical="center" wrapText="1"/>
    </xf>
    <xf numFmtId="0" fontId="95" fillId="0" borderId="13" xfId="0" applyFont="1" applyBorder="1" applyAlignment="1">
      <alignment horizontal="left" vertical="center" wrapText="1"/>
    </xf>
    <xf numFmtId="176" fontId="7" fillId="0" borderId="34" xfId="0" applyNumberFormat="1" applyFont="1" applyBorder="1" applyAlignment="1">
      <alignment horizontal="center" vertical="center" shrinkToFit="1"/>
    </xf>
    <xf numFmtId="0" fontId="95" fillId="0" borderId="34" xfId="0" applyFont="1" applyBorder="1" applyAlignment="1">
      <alignment horizontal="left" vertical="center" wrapText="1"/>
    </xf>
    <xf numFmtId="0" fontId="95" fillId="0" borderId="35" xfId="0" applyFont="1" applyBorder="1" applyAlignment="1">
      <alignment horizontal="left" vertical="center" wrapText="1"/>
    </xf>
    <xf numFmtId="0" fontId="7" fillId="3" borderId="10" xfId="0" applyFont="1" applyFill="1" applyBorder="1">
      <alignment vertical="center"/>
    </xf>
    <xf numFmtId="0" fontId="7" fillId="3" borderId="11" xfId="0" applyFont="1" applyFill="1" applyBorder="1">
      <alignment vertical="center"/>
    </xf>
    <xf numFmtId="0" fontId="7" fillId="0" borderId="16" xfId="0" applyFont="1" applyBorder="1">
      <alignment vertical="center"/>
    </xf>
    <xf numFmtId="0" fontId="9" fillId="3" borderId="34" xfId="0" applyFont="1" applyFill="1" applyBorder="1">
      <alignment vertical="center"/>
    </xf>
    <xf numFmtId="0" fontId="95" fillId="0" borderId="0" xfId="0" applyFont="1">
      <alignment vertical="center"/>
    </xf>
    <xf numFmtId="0" fontId="96" fillId="3" borderId="0" xfId="0" applyFont="1" applyFill="1">
      <alignment vertical="center"/>
    </xf>
    <xf numFmtId="0" fontId="9" fillId="3" borderId="0" xfId="0" applyFont="1" applyFill="1">
      <alignment vertical="center"/>
    </xf>
    <xf numFmtId="0" fontId="7" fillId="0" borderId="28" xfId="0" applyFont="1" applyBorder="1" applyAlignment="1">
      <alignment horizontal="left" vertical="center" shrinkToFit="1"/>
    </xf>
    <xf numFmtId="0" fontId="7" fillId="3" borderId="14"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9" fillId="3" borderId="13" xfId="0" applyFont="1" applyFill="1" applyBorder="1">
      <alignment vertical="center"/>
    </xf>
    <xf numFmtId="0" fontId="85" fillId="0" borderId="13" xfId="0" applyFont="1" applyBorder="1" applyAlignment="1">
      <alignment horizontal="right" vertical="top"/>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center" vertical="top"/>
    </xf>
    <xf numFmtId="0" fontId="9" fillId="0" borderId="150" xfId="0" applyFont="1" applyBorder="1" applyAlignment="1">
      <alignment horizontal="right" vertical="center"/>
    </xf>
    <xf numFmtId="0" fontId="9" fillId="0" borderId="151" xfId="0" applyFont="1" applyBorder="1" applyAlignment="1">
      <alignment horizontal="right" vertical="center"/>
    </xf>
    <xf numFmtId="0" fontId="9" fillId="20" borderId="171" xfId="6" quotePrefix="1" applyFont="1" applyFill="1" applyBorder="1" applyAlignment="1">
      <alignment horizontal="center" vertical="center" wrapText="1"/>
    </xf>
    <xf numFmtId="0" fontId="14" fillId="20" borderId="4" xfId="6" quotePrefix="1" applyFont="1" applyFill="1" applyBorder="1" applyAlignment="1">
      <alignment horizontal="center" vertical="center" wrapText="1"/>
    </xf>
    <xf numFmtId="0" fontId="9" fillId="6" borderId="161" xfId="6" applyFont="1" applyFill="1" applyBorder="1" applyAlignment="1">
      <alignment horizontal="center" vertical="center" wrapText="1"/>
    </xf>
    <xf numFmtId="0" fontId="42" fillId="0" borderId="5" xfId="4" applyFont="1" applyBorder="1" applyAlignment="1" applyProtection="1">
      <alignment horizontal="center" vertical="center" shrinkToFit="1"/>
      <protection locked="0"/>
    </xf>
    <xf numFmtId="181" fontId="44" fillId="0" borderId="8" xfId="4" applyNumberFormat="1" applyFont="1" applyBorder="1" applyAlignment="1" applyProtection="1">
      <alignment horizontal="center" wrapText="1"/>
      <protection locked="0"/>
    </xf>
    <xf numFmtId="181" fontId="42" fillId="0" borderId="14" xfId="4" applyNumberFormat="1" applyFont="1" applyBorder="1" applyAlignment="1" applyProtection="1">
      <alignment horizontal="center" wrapText="1"/>
      <protection locked="0"/>
    </xf>
    <xf numFmtId="0" fontId="42" fillId="0" borderId="28" xfId="4" applyFont="1" applyBorder="1" applyAlignment="1" applyProtection="1">
      <alignment vertical="top" shrinkToFit="1"/>
      <protection locked="0"/>
    </xf>
    <xf numFmtId="49" fontId="42" fillId="0" borderId="144" xfId="4" applyNumberFormat="1" applyFont="1" applyBorder="1" applyAlignment="1" applyProtection="1">
      <alignment horizontal="left" vertical="center" shrinkToFit="1"/>
      <protection locked="0"/>
    </xf>
    <xf numFmtId="181" fontId="47" fillId="16" borderId="28" xfId="5" applyNumberFormat="1" applyFont="1" applyFill="1" applyBorder="1" applyAlignment="1" applyProtection="1">
      <alignment vertical="center"/>
    </xf>
    <xf numFmtId="181" fontId="47" fillId="16" borderId="5" xfId="5" applyNumberFormat="1" applyFont="1" applyFill="1" applyBorder="1" applyAlignment="1" applyProtection="1">
      <alignment vertical="center"/>
      <protection locked="0"/>
    </xf>
    <xf numFmtId="49" fontId="47" fillId="16" borderId="5" xfId="4" applyNumberFormat="1" applyFont="1" applyFill="1" applyBorder="1" applyAlignment="1" applyProtection="1">
      <alignment horizontal="left" vertical="center" shrinkToFit="1"/>
      <protection locked="0"/>
    </xf>
    <xf numFmtId="49" fontId="47" fillId="16" borderId="7" xfId="4" applyNumberFormat="1" applyFont="1" applyFill="1" applyBorder="1" applyAlignment="1" applyProtection="1">
      <alignment horizontal="left" vertical="center" shrinkToFit="1"/>
      <protection locked="0"/>
    </xf>
    <xf numFmtId="49" fontId="47" fillId="16" borderId="6" xfId="4" applyNumberFormat="1" applyFont="1" applyFill="1" applyBorder="1" applyAlignment="1" applyProtection="1">
      <alignment horizontal="left" vertical="center" shrinkToFit="1"/>
      <protection locked="0"/>
    </xf>
    <xf numFmtId="49" fontId="47" fillId="16" borderId="6" xfId="4" applyNumberFormat="1" applyFont="1" applyFill="1" applyBorder="1" applyAlignment="1" applyProtection="1">
      <alignment horizontal="center" vertical="center" shrinkToFit="1"/>
      <protection locked="0"/>
    </xf>
    <xf numFmtId="186" fontId="47" fillId="16" borderId="6" xfId="4" applyNumberFormat="1" applyFont="1" applyFill="1" applyBorder="1" applyAlignment="1" applyProtection="1">
      <alignment horizontal="left" vertical="center" shrinkToFit="1"/>
      <protection locked="0"/>
    </xf>
    <xf numFmtId="0" fontId="98" fillId="0" borderId="0" xfId="0" applyFont="1" applyProtection="1">
      <alignment vertical="center"/>
      <protection locked="0"/>
    </xf>
    <xf numFmtId="41" fontId="98" fillId="0" borderId="0" xfId="0" applyNumberFormat="1" applyFont="1" applyProtection="1">
      <alignment vertical="center"/>
      <protection locked="0"/>
    </xf>
    <xf numFmtId="0" fontId="47" fillId="0" borderId="0" xfId="4" applyFont="1" applyProtection="1">
      <protection locked="0"/>
    </xf>
    <xf numFmtId="0" fontId="42" fillId="0" borderId="0" xfId="4" applyFont="1" applyAlignment="1" applyProtection="1">
      <alignment horizontal="left" vertical="center" wrapText="1" shrinkToFit="1"/>
      <protection locked="0"/>
    </xf>
    <xf numFmtId="0" fontId="45" fillId="14" borderId="8" xfId="4"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41" fontId="0" fillId="0" borderId="0" xfId="0" applyNumberFormat="1" applyAlignment="1" applyProtection="1">
      <alignment horizontal="center" vertical="center"/>
      <protection locked="0"/>
    </xf>
    <xf numFmtId="0" fontId="48" fillId="0" borderId="0" xfId="4" applyFont="1" applyAlignment="1" applyProtection="1">
      <alignment horizontal="center" vertical="center"/>
      <protection locked="0"/>
    </xf>
    <xf numFmtId="0" fontId="42" fillId="0" borderId="0" xfId="4" applyFont="1" applyAlignment="1" applyProtection="1">
      <alignment horizontal="center" vertical="center" wrapText="1"/>
      <protection locked="0"/>
    </xf>
    <xf numFmtId="0" fontId="7" fillId="0" borderId="0" xfId="3" applyFont="1"/>
    <xf numFmtId="0" fontId="7" fillId="0" borderId="0" xfId="3" applyFont="1" applyAlignment="1">
      <alignment vertical="center"/>
    </xf>
    <xf numFmtId="0" fontId="8" fillId="0" borderId="0" xfId="3" applyFont="1" applyAlignment="1">
      <alignment horizontal="left" vertical="center"/>
    </xf>
    <xf numFmtId="0" fontId="8" fillId="0" borderId="0" xfId="3" applyFont="1" applyAlignment="1">
      <alignment vertical="center"/>
    </xf>
    <xf numFmtId="0" fontId="8" fillId="3" borderId="0" xfId="3" applyFont="1" applyFill="1" applyAlignment="1">
      <alignment vertical="center"/>
    </xf>
    <xf numFmtId="0" fontId="5" fillId="0" borderId="0" xfId="3" applyFont="1" applyAlignment="1">
      <alignment vertical="center"/>
    </xf>
    <xf numFmtId="0" fontId="100" fillId="0" borderId="70" xfId="3" applyFont="1" applyBorder="1" applyAlignment="1">
      <alignment horizontal="center" vertical="center"/>
    </xf>
    <xf numFmtId="0" fontId="100" fillId="0" borderId="71" xfId="3" applyFont="1" applyBorder="1" applyAlignment="1">
      <alignment horizontal="center"/>
    </xf>
    <xf numFmtId="0" fontId="7" fillId="0" borderId="34" xfId="3" applyFont="1" applyBorder="1" applyAlignment="1">
      <alignment vertical="center"/>
    </xf>
    <xf numFmtId="0" fontId="7" fillId="0" borderId="34" xfId="3" applyFont="1" applyBorder="1" applyAlignment="1">
      <alignment horizontal="center" vertical="center"/>
    </xf>
    <xf numFmtId="0" fontId="7" fillId="0" borderId="34" xfId="3" applyFont="1" applyBorder="1" applyAlignment="1">
      <alignment horizontal="right" vertical="center"/>
    </xf>
    <xf numFmtId="31" fontId="7" fillId="0" borderId="34" xfId="3" applyNumberFormat="1" applyFont="1" applyBorder="1" applyAlignment="1">
      <alignment horizontal="center" vertical="center"/>
    </xf>
    <xf numFmtId="0" fontId="7" fillId="0" borderId="34" xfId="3" applyFont="1" applyBorder="1" applyAlignment="1" applyProtection="1">
      <alignment horizontal="center" vertical="center"/>
      <protection locked="0"/>
    </xf>
    <xf numFmtId="0" fontId="100" fillId="0" borderId="71" xfId="3" applyFont="1" applyBorder="1" applyAlignment="1">
      <alignment horizontal="center" vertical="center"/>
    </xf>
    <xf numFmtId="0" fontId="90" fillId="0" borderId="14" xfId="3" applyFont="1" applyBorder="1" applyAlignment="1">
      <alignment horizontal="left" vertical="center" wrapText="1" shrinkToFit="1"/>
    </xf>
    <xf numFmtId="0" fontId="8" fillId="6" borderId="15" xfId="3" applyFont="1" applyFill="1" applyBorder="1" applyAlignment="1">
      <alignment vertical="center"/>
    </xf>
    <xf numFmtId="0" fontId="8" fillId="6" borderId="16" xfId="3" applyFont="1" applyFill="1" applyBorder="1" applyAlignment="1">
      <alignment vertical="center"/>
    </xf>
    <xf numFmtId="0" fontId="7" fillId="0" borderId="27" xfId="3" applyFont="1" applyBorder="1"/>
    <xf numFmtId="0" fontId="101" fillId="0" borderId="72" xfId="3" applyFont="1" applyBorder="1" applyAlignment="1">
      <alignment horizontal="center" vertical="center"/>
    </xf>
    <xf numFmtId="0" fontId="90" fillId="0" borderId="0" xfId="3" applyFont="1" applyAlignment="1">
      <alignment horizontal="center" vertical="center"/>
    </xf>
    <xf numFmtId="0" fontId="90" fillId="6" borderId="5" xfId="3" applyFont="1" applyFill="1" applyBorder="1" applyAlignment="1">
      <alignment vertical="center"/>
    </xf>
    <xf numFmtId="0" fontId="100" fillId="0" borderId="74" xfId="3" applyFont="1" applyBorder="1" applyAlignment="1">
      <alignment horizontal="left"/>
    </xf>
    <xf numFmtId="0" fontId="100" fillId="0" borderId="74" xfId="3" applyFont="1" applyBorder="1" applyAlignment="1">
      <alignment horizontal="center" vertical="center"/>
    </xf>
    <xf numFmtId="0" fontId="7" fillId="0" borderId="0" xfId="3" applyFont="1" applyAlignment="1">
      <alignment horizontal="center" vertical="center"/>
    </xf>
    <xf numFmtId="0" fontId="7" fillId="0" borderId="4" xfId="3" applyFont="1" applyBorder="1" applyAlignment="1">
      <alignment horizontal="left" vertical="center"/>
    </xf>
    <xf numFmtId="0" fontId="90" fillId="0" borderId="6" xfId="3" applyFont="1" applyBorder="1" applyAlignment="1">
      <alignment horizontal="left" vertical="center"/>
    </xf>
    <xf numFmtId="0" fontId="90" fillId="0" borderId="6" xfId="3" applyFont="1" applyBorder="1" applyAlignment="1">
      <alignment horizontal="center" vertical="center"/>
    </xf>
    <xf numFmtId="0" fontId="7" fillId="0" borderId="75" xfId="3" applyFont="1" applyBorder="1" applyAlignment="1">
      <alignment horizontal="center"/>
    </xf>
    <xf numFmtId="0" fontId="7" fillId="0" borderId="76" xfId="3" applyFont="1" applyBorder="1" applyAlignment="1">
      <alignment horizontal="center" vertical="center"/>
    </xf>
    <xf numFmtId="0" fontId="7" fillId="0" borderId="28" xfId="3" applyFont="1" applyBorder="1" applyAlignment="1">
      <alignment horizontal="left" vertical="center" wrapText="1"/>
    </xf>
    <xf numFmtId="0" fontId="7" fillId="0" borderId="76" xfId="3" applyFont="1" applyBorder="1" applyAlignment="1">
      <alignment horizontal="center"/>
    </xf>
    <xf numFmtId="0" fontId="90" fillId="0" borderId="4" xfId="3" applyFont="1" applyBorder="1" applyAlignment="1">
      <alignment vertical="center" wrapText="1"/>
    </xf>
    <xf numFmtId="0" fontId="90" fillId="0" borderId="8" xfId="3" applyFont="1" applyBorder="1" applyAlignment="1">
      <alignment vertical="center" wrapText="1" shrinkToFit="1"/>
    </xf>
    <xf numFmtId="0" fontId="7" fillId="0" borderId="6" xfId="3" applyFont="1" applyBorder="1" applyAlignment="1">
      <alignment vertical="center"/>
    </xf>
    <xf numFmtId="0" fontId="7" fillId="0" borderId="6" xfId="3" applyFont="1" applyBorder="1" applyAlignment="1">
      <alignment horizontal="right" vertical="center"/>
    </xf>
    <xf numFmtId="0" fontId="7" fillId="5" borderId="6" xfId="3" applyFont="1" applyFill="1" applyBorder="1" applyAlignment="1" applyProtection="1">
      <alignment horizontal="right" vertical="center"/>
      <protection locked="0"/>
    </xf>
    <xf numFmtId="0" fontId="7" fillId="0" borderId="6" xfId="3" applyFont="1" applyBorder="1" applyAlignment="1">
      <alignment horizontal="left" vertical="center"/>
    </xf>
    <xf numFmtId="0" fontId="7" fillId="0" borderId="7" xfId="3" applyFont="1" applyBorder="1" applyAlignment="1">
      <alignment vertical="center"/>
    </xf>
    <xf numFmtId="0" fontId="100" fillId="0" borderId="79" xfId="3" applyFont="1" applyBorder="1" applyAlignment="1">
      <alignment wrapText="1"/>
    </xf>
    <xf numFmtId="0" fontId="100" fillId="0" borderId="80" xfId="3" applyFont="1" applyBorder="1"/>
    <xf numFmtId="0" fontId="7" fillId="0" borderId="4" xfId="3" applyFont="1" applyBorder="1" applyAlignment="1">
      <alignment vertical="center" wrapText="1" shrinkToFit="1"/>
    </xf>
    <xf numFmtId="0" fontId="7" fillId="0" borderId="7" xfId="3" applyFont="1" applyBorder="1" applyAlignment="1">
      <alignment horizontal="left" vertical="center"/>
    </xf>
    <xf numFmtId="0" fontId="7" fillId="0" borderId="79" xfId="3" applyFont="1" applyBorder="1" applyAlignment="1">
      <alignment horizontal="center" vertical="center"/>
    </xf>
    <xf numFmtId="0" fontId="7" fillId="0" borderId="80" xfId="3" applyFont="1" applyBorder="1" applyAlignment="1">
      <alignment horizontal="left" vertical="center"/>
    </xf>
    <xf numFmtId="0" fontId="7" fillId="0" borderId="0" xfId="3" applyFont="1" applyAlignment="1">
      <alignment horizontal="left"/>
    </xf>
    <xf numFmtId="0" fontId="7" fillId="0" borderId="27" xfId="3" applyFont="1" applyBorder="1" applyAlignment="1">
      <alignment horizontal="left"/>
    </xf>
    <xf numFmtId="0" fontId="7" fillId="0" borderId="81" xfId="3" applyFont="1" applyBorder="1" applyAlignment="1">
      <alignment horizontal="left" vertical="center"/>
    </xf>
    <xf numFmtId="0" fontId="7" fillId="0" borderId="74" xfId="3" applyFont="1" applyBorder="1" applyAlignment="1">
      <alignment horizontal="left" vertical="center"/>
    </xf>
    <xf numFmtId="0" fontId="6" fillId="0" borderId="0" xfId="3" applyFont="1"/>
    <xf numFmtId="0" fontId="103" fillId="6" borderId="27" xfId="3" applyFont="1" applyFill="1" applyBorder="1" applyAlignment="1">
      <alignment horizontal="left"/>
    </xf>
    <xf numFmtId="0" fontId="103" fillId="6" borderId="0" xfId="3" applyFont="1" applyFill="1"/>
    <xf numFmtId="0" fontId="7" fillId="6" borderId="0" xfId="3" applyFont="1" applyFill="1"/>
    <xf numFmtId="0" fontId="90" fillId="6" borderId="0" xfId="3" applyFont="1" applyFill="1"/>
    <xf numFmtId="0" fontId="90" fillId="6" borderId="13" xfId="3" applyFont="1" applyFill="1" applyBorder="1"/>
    <xf numFmtId="0" fontId="6" fillId="6" borderId="27" xfId="3" applyFont="1" applyFill="1" applyBorder="1" applyAlignment="1">
      <alignment horizontal="center" wrapText="1"/>
    </xf>
    <xf numFmtId="0" fontId="6" fillId="6" borderId="0" xfId="3" applyFont="1" applyFill="1"/>
    <xf numFmtId="0" fontId="90" fillId="6" borderId="0" xfId="3" applyFont="1" applyFill="1" applyAlignment="1">
      <alignment horizontal="left" vertical="center" wrapText="1"/>
    </xf>
    <xf numFmtId="183" fontId="6" fillId="5" borderId="27" xfId="3" applyNumberFormat="1" applyFont="1" applyFill="1" applyBorder="1" applyAlignment="1" applyProtection="1">
      <alignment horizontal="right" vertical="center" wrapText="1"/>
      <protection locked="0"/>
    </xf>
    <xf numFmtId="0" fontId="6" fillId="6" borderId="0" xfId="3" applyFont="1" applyFill="1" applyAlignment="1">
      <alignment vertical="center" wrapText="1"/>
    </xf>
    <xf numFmtId="0" fontId="7" fillId="0" borderId="76" xfId="3" applyFont="1" applyBorder="1" applyAlignment="1">
      <alignment horizontal="left" vertical="center"/>
    </xf>
    <xf numFmtId="0" fontId="100" fillId="0" borderId="77" xfId="3" applyFont="1" applyBorder="1" applyAlignment="1">
      <alignment horizontal="center" vertical="center" wrapText="1"/>
    </xf>
    <xf numFmtId="0" fontId="100" fillId="0" borderId="72" xfId="3" applyFont="1" applyBorder="1" applyAlignment="1">
      <alignment horizontal="center" vertical="center" wrapText="1"/>
    </xf>
    <xf numFmtId="0" fontId="7" fillId="0" borderId="79" xfId="3" applyFont="1" applyBorder="1" applyAlignment="1">
      <alignment horizontal="left" vertical="center"/>
    </xf>
    <xf numFmtId="0" fontId="7" fillId="0" borderId="74" xfId="3" applyFont="1" applyBorder="1"/>
    <xf numFmtId="0" fontId="7" fillId="0" borderId="74" xfId="3" applyFont="1" applyBorder="1" applyAlignment="1">
      <alignment vertical="center"/>
    </xf>
    <xf numFmtId="0" fontId="7" fillId="0" borderId="82" xfId="3" applyFont="1" applyBorder="1" applyAlignment="1">
      <alignment horizontal="center" vertical="center"/>
    </xf>
    <xf numFmtId="0" fontId="7" fillId="6" borderId="27" xfId="3" applyFont="1" applyFill="1" applyBorder="1" applyAlignment="1">
      <alignment horizontal="right" vertical="center" wrapText="1"/>
    </xf>
    <xf numFmtId="0" fontId="7" fillId="6" borderId="0" xfId="3" applyFont="1" applyFill="1" applyAlignment="1">
      <alignment vertical="center" wrapText="1"/>
    </xf>
    <xf numFmtId="0" fontId="7" fillId="6" borderId="0" xfId="3" applyFont="1" applyFill="1" applyAlignment="1">
      <alignment horizontal="left" vertical="center" wrapText="1"/>
    </xf>
    <xf numFmtId="0" fontId="7" fillId="6" borderId="13" xfId="3" applyFont="1" applyFill="1" applyBorder="1" applyAlignment="1">
      <alignment horizontal="left" vertical="center" wrapText="1"/>
    </xf>
    <xf numFmtId="0" fontId="7" fillId="0" borderId="83" xfId="3" applyFont="1" applyBorder="1" applyAlignment="1">
      <alignment horizontal="center" vertical="center"/>
    </xf>
    <xf numFmtId="0" fontId="90" fillId="6" borderId="27" xfId="3" applyFont="1" applyFill="1" applyBorder="1" applyAlignment="1">
      <alignment vertical="center"/>
    </xf>
    <xf numFmtId="0" fontId="90" fillId="6" borderId="0" xfId="3" applyFont="1" applyFill="1" applyAlignment="1">
      <alignment horizontal="left"/>
    </xf>
    <xf numFmtId="0" fontId="7" fillId="6" borderId="0" xfId="3" applyFont="1" applyFill="1" applyAlignment="1">
      <alignment horizontal="left"/>
    </xf>
    <xf numFmtId="0" fontId="90" fillId="6" borderId="13" xfId="3" applyFont="1" applyFill="1" applyBorder="1" applyAlignment="1">
      <alignment horizontal="left"/>
    </xf>
    <xf numFmtId="0" fontId="7" fillId="0" borderId="0" xfId="3" applyFont="1" applyAlignment="1">
      <alignment horizontal="left" vertical="center"/>
    </xf>
    <xf numFmtId="0" fontId="7" fillId="0" borderId="76" xfId="3" applyFont="1" applyBorder="1"/>
    <xf numFmtId="0" fontId="7" fillId="0" borderId="4" xfId="3" applyFont="1" applyBorder="1"/>
    <xf numFmtId="0" fontId="90" fillId="6" borderId="27" xfId="3" applyFont="1" applyFill="1" applyBorder="1" applyAlignment="1">
      <alignment horizontal="right" vertical="center" wrapText="1"/>
    </xf>
    <xf numFmtId="0" fontId="7" fillId="6" borderId="15" xfId="3" applyFont="1" applyFill="1" applyBorder="1" applyAlignment="1">
      <alignment vertical="center" wrapText="1"/>
    </xf>
    <xf numFmtId="0" fontId="7" fillId="6" borderId="15" xfId="3" applyFont="1" applyFill="1" applyBorder="1" applyAlignment="1">
      <alignment horizontal="left" vertical="center" wrapText="1"/>
    </xf>
    <xf numFmtId="0" fontId="7" fillId="6" borderId="0" xfId="3" applyFont="1" applyFill="1" applyAlignment="1">
      <alignment horizontal="left" vertical="center"/>
    </xf>
    <xf numFmtId="0" fontId="104" fillId="0" borderId="0" xfId="3" applyFont="1"/>
    <xf numFmtId="0" fontId="104" fillId="0" borderId="34" xfId="3" applyFont="1" applyBorder="1" applyAlignment="1">
      <alignment horizontal="right"/>
    </xf>
    <xf numFmtId="0" fontId="7" fillId="0" borderId="4" xfId="3" applyFont="1" applyBorder="1" applyAlignment="1">
      <alignment horizontal="center" vertical="center"/>
    </xf>
    <xf numFmtId="0" fontId="7" fillId="0" borderId="27" xfId="3" applyFont="1" applyBorder="1" applyAlignment="1">
      <alignment vertical="center"/>
    </xf>
    <xf numFmtId="197" fontId="7" fillId="0" borderId="4" xfId="3" applyNumberFormat="1" applyFont="1" applyBorder="1" applyAlignment="1">
      <alignment horizontal="right" vertical="center"/>
    </xf>
    <xf numFmtId="203" fontId="7" fillId="0" borderId="27" xfId="3" applyNumberFormat="1" applyFont="1" applyBorder="1" applyAlignment="1">
      <alignment vertical="center"/>
    </xf>
    <xf numFmtId="204" fontId="7" fillId="0" borderId="27" xfId="3" applyNumberFormat="1" applyFont="1" applyBorder="1" applyAlignment="1">
      <alignment vertical="center"/>
    </xf>
    <xf numFmtId="0" fontId="106" fillId="0" borderId="0" xfId="0" applyFont="1">
      <alignment vertical="center"/>
    </xf>
    <xf numFmtId="0" fontId="29" fillId="0" borderId="0" xfId="0" applyFont="1" applyAlignment="1">
      <alignment horizontal="left" vertical="center" wrapText="1"/>
    </xf>
    <xf numFmtId="0" fontId="29" fillId="0" borderId="0" xfId="0" applyFont="1" applyAlignment="1">
      <alignment vertical="center" wrapText="1"/>
    </xf>
    <xf numFmtId="0" fontId="30" fillId="0" borderId="5" xfId="0" applyFont="1" applyBorder="1">
      <alignment vertical="center"/>
    </xf>
    <xf numFmtId="0" fontId="11" fillId="4" borderId="7" xfId="0" applyFont="1" applyFill="1" applyBorder="1">
      <alignment vertical="center"/>
    </xf>
    <xf numFmtId="0" fontId="11" fillId="4" borderId="149" xfId="0" applyFont="1" applyFill="1" applyBorder="1">
      <alignment vertical="center"/>
    </xf>
    <xf numFmtId="0" fontId="11" fillId="4" borderId="132" xfId="0" applyFont="1" applyFill="1" applyBorder="1">
      <alignment vertical="center"/>
    </xf>
    <xf numFmtId="0" fontId="11" fillId="4" borderId="146" xfId="0" applyFont="1" applyFill="1" applyBorder="1">
      <alignment vertical="center"/>
    </xf>
    <xf numFmtId="201" fontId="102" fillId="18" borderId="28" xfId="0" applyNumberFormat="1" applyFont="1" applyFill="1" applyBorder="1" applyAlignment="1">
      <alignment horizontal="center" vertical="center"/>
    </xf>
    <xf numFmtId="20" fontId="107" fillId="4" borderId="149" xfId="0" applyNumberFormat="1" applyFont="1" applyFill="1" applyBorder="1" applyAlignment="1" applyProtection="1">
      <alignment horizontal="center" vertical="center"/>
      <protection locked="0"/>
    </xf>
    <xf numFmtId="0" fontId="107" fillId="4" borderId="149" xfId="0" applyFont="1" applyFill="1" applyBorder="1" applyAlignment="1" applyProtection="1">
      <alignment vertical="center" wrapText="1"/>
      <protection locked="0"/>
    </xf>
    <xf numFmtId="20" fontId="102" fillId="4" borderId="149" xfId="0" applyNumberFormat="1" applyFont="1" applyFill="1" applyBorder="1" applyAlignment="1" applyProtection="1">
      <alignment horizontal="center" vertical="center"/>
      <protection locked="0"/>
    </xf>
    <xf numFmtId="0" fontId="102" fillId="4" borderId="149" xfId="0" applyFont="1" applyFill="1" applyBorder="1" applyAlignment="1" applyProtection="1">
      <alignment vertical="center" wrapText="1"/>
      <protection locked="0"/>
    </xf>
    <xf numFmtId="202" fontId="102" fillId="19" borderId="28" xfId="0" applyNumberFormat="1" applyFont="1" applyFill="1" applyBorder="1" applyAlignment="1">
      <alignment horizontal="center" vertical="center"/>
    </xf>
    <xf numFmtId="20" fontId="107" fillId="4" borderId="132" xfId="0" applyNumberFormat="1" applyFont="1" applyFill="1" applyBorder="1" applyAlignment="1" applyProtection="1">
      <alignment horizontal="center" vertical="center"/>
      <protection locked="0"/>
    </xf>
    <xf numFmtId="0" fontId="107" fillId="4" borderId="132" xfId="0" applyFont="1" applyFill="1" applyBorder="1" applyAlignment="1" applyProtection="1">
      <alignment vertical="center" wrapText="1"/>
      <protection locked="0"/>
    </xf>
    <xf numFmtId="20" fontId="102" fillId="4" borderId="132" xfId="0" applyNumberFormat="1" applyFont="1" applyFill="1" applyBorder="1" applyAlignment="1" applyProtection="1">
      <alignment horizontal="center" vertical="center"/>
      <protection locked="0"/>
    </xf>
    <xf numFmtId="0" fontId="102" fillId="4" borderId="132" xfId="0" applyFont="1" applyFill="1" applyBorder="1" applyAlignment="1" applyProtection="1">
      <alignment vertical="center" wrapText="1"/>
      <protection locked="0"/>
    </xf>
    <xf numFmtId="0" fontId="107" fillId="4" borderId="132" xfId="0" applyFont="1" applyFill="1" applyBorder="1" applyProtection="1">
      <alignment vertical="center"/>
      <protection locked="0"/>
    </xf>
    <xf numFmtId="20" fontId="102" fillId="4" borderId="132" xfId="0" quotePrefix="1" applyNumberFormat="1" applyFont="1" applyFill="1" applyBorder="1" applyAlignment="1" applyProtection="1">
      <alignment horizontal="center" vertical="center"/>
      <protection locked="0"/>
    </xf>
    <xf numFmtId="0" fontId="102" fillId="4" borderId="132" xfId="0" applyFont="1" applyFill="1" applyBorder="1" applyProtection="1">
      <alignment vertical="center"/>
      <protection locked="0"/>
    </xf>
    <xf numFmtId="20" fontId="107" fillId="4" borderId="146" xfId="0" applyNumberFormat="1" applyFont="1" applyFill="1" applyBorder="1" applyAlignment="1" applyProtection="1">
      <alignment horizontal="center" vertical="center"/>
      <protection locked="0"/>
    </xf>
    <xf numFmtId="0" fontId="107" fillId="4" borderId="146" xfId="0" applyFont="1" applyFill="1" applyBorder="1" applyProtection="1">
      <alignment vertical="center"/>
      <protection locked="0"/>
    </xf>
    <xf numFmtId="20" fontId="102" fillId="4" borderId="146" xfId="0" applyNumberFormat="1" applyFont="1" applyFill="1" applyBorder="1" applyAlignment="1" applyProtection="1">
      <alignment horizontal="center" vertical="center"/>
      <protection locked="0"/>
    </xf>
    <xf numFmtId="0" fontId="102" fillId="4" borderId="146" xfId="0" applyFont="1" applyFill="1" applyBorder="1" applyProtection="1">
      <alignment vertical="center"/>
      <protection locked="0"/>
    </xf>
    <xf numFmtId="201" fontId="102" fillId="18" borderId="8" xfId="0" applyNumberFormat="1" applyFont="1" applyFill="1" applyBorder="1" applyAlignment="1">
      <alignment horizontal="center" vertical="center"/>
    </xf>
    <xf numFmtId="0" fontId="107" fillId="4" borderId="149" xfId="0" applyFont="1" applyFill="1" applyBorder="1" applyAlignment="1" applyProtection="1">
      <alignment wrapText="1"/>
      <protection locked="0"/>
    </xf>
    <xf numFmtId="0" fontId="102" fillId="4" borderId="149" xfId="0" applyFont="1" applyFill="1" applyBorder="1" applyAlignment="1" applyProtection="1">
      <alignment wrapText="1"/>
      <protection locked="0"/>
    </xf>
    <xf numFmtId="0" fontId="107" fillId="4" borderId="132" xfId="0" quotePrefix="1" applyFont="1" applyFill="1" applyBorder="1" applyAlignment="1" applyProtection="1">
      <alignment vertical="center" wrapText="1"/>
      <protection locked="0"/>
    </xf>
    <xf numFmtId="0" fontId="102" fillId="4" borderId="132" xfId="0" quotePrefix="1" applyFont="1" applyFill="1" applyBorder="1" applyAlignment="1" applyProtection="1">
      <alignment vertical="center" wrapText="1"/>
      <protection locked="0"/>
    </xf>
    <xf numFmtId="0" fontId="102" fillId="4" borderId="132" xfId="0" quotePrefix="1" applyFont="1" applyFill="1" applyBorder="1" applyProtection="1">
      <alignment vertical="center"/>
      <protection locked="0"/>
    </xf>
    <xf numFmtId="0" fontId="107" fillId="4" borderId="132" xfId="0" quotePrefix="1" applyFont="1" applyFill="1" applyBorder="1" applyProtection="1">
      <alignment vertical="center"/>
      <protection locked="0"/>
    </xf>
    <xf numFmtId="0" fontId="30" fillId="4" borderId="132" xfId="0" applyFont="1" applyFill="1" applyBorder="1" applyAlignment="1">
      <alignment vertical="center" wrapText="1"/>
    </xf>
    <xf numFmtId="0" fontId="37" fillId="4" borderId="132" xfId="0" applyFont="1" applyFill="1" applyBorder="1" applyAlignment="1">
      <alignment vertical="center" wrapText="1"/>
    </xf>
    <xf numFmtId="20" fontId="107" fillId="4" borderId="146" xfId="0" quotePrefix="1" applyNumberFormat="1" applyFont="1" applyFill="1" applyBorder="1" applyProtection="1">
      <alignment vertical="center"/>
      <protection locked="0"/>
    </xf>
    <xf numFmtId="20" fontId="102" fillId="4" borderId="146" xfId="0" quotePrefix="1" applyNumberFormat="1" applyFont="1" applyFill="1" applyBorder="1" applyProtection="1">
      <alignment vertical="center"/>
      <protection locked="0"/>
    </xf>
    <xf numFmtId="20" fontId="107" fillId="4" borderId="147" xfId="0" applyNumberFormat="1" applyFont="1" applyFill="1" applyBorder="1" applyAlignment="1" applyProtection="1">
      <alignment horizontal="center" vertical="center"/>
      <protection locked="0"/>
    </xf>
    <xf numFmtId="20" fontId="102" fillId="4" borderId="147" xfId="0" applyNumberFormat="1" applyFont="1" applyFill="1" applyBorder="1" applyAlignment="1" applyProtection="1">
      <alignment horizontal="center" vertical="center"/>
      <protection locked="0"/>
    </xf>
    <xf numFmtId="202" fontId="102" fillId="19" borderId="9" xfId="0" applyNumberFormat="1" applyFont="1" applyFill="1" applyBorder="1" applyAlignment="1">
      <alignment horizontal="center" vertical="center"/>
    </xf>
    <xf numFmtId="0" fontId="37" fillId="4" borderId="146" xfId="0" applyFont="1" applyFill="1" applyBorder="1" applyAlignment="1">
      <alignment vertical="center" wrapText="1"/>
    </xf>
    <xf numFmtId="0" fontId="30" fillId="4" borderId="146" xfId="0" applyFont="1" applyFill="1" applyBorder="1" applyAlignment="1">
      <alignment vertical="center" wrapText="1"/>
    </xf>
    <xf numFmtId="0" fontId="108" fillId="0" borderId="0" xfId="0" applyFont="1">
      <alignment vertical="center"/>
    </xf>
    <xf numFmtId="9" fontId="7" fillId="4" borderId="41" xfId="11" applyFont="1" applyFill="1" applyBorder="1" applyAlignment="1">
      <alignment vertical="center"/>
    </xf>
    <xf numFmtId="0" fontId="30" fillId="9" borderId="59" xfId="0" applyFont="1" applyFill="1" applyBorder="1" applyAlignment="1" applyProtection="1">
      <alignment horizontal="center" vertical="center" shrinkToFit="1"/>
      <protection locked="0"/>
    </xf>
    <xf numFmtId="0" fontId="7" fillId="0" borderId="177" xfId="0" applyFont="1" applyBorder="1" applyAlignment="1">
      <alignment vertical="center" wrapText="1"/>
    </xf>
    <xf numFmtId="0" fontId="7" fillId="0" borderId="61" xfId="0" applyFont="1" applyBorder="1" applyAlignment="1">
      <alignment vertical="center" shrinkToFit="1"/>
    </xf>
    <xf numFmtId="0" fontId="7" fillId="0" borderId="61" xfId="0" applyFont="1" applyBorder="1" applyAlignment="1">
      <alignment vertical="center" wrapText="1"/>
    </xf>
    <xf numFmtId="0" fontId="7" fillId="0" borderId="178" xfId="0" applyFont="1" applyBorder="1" applyAlignment="1">
      <alignment horizontal="left" vertical="center" shrinkToFit="1"/>
    </xf>
    <xf numFmtId="0" fontId="7" fillId="0" borderId="178" xfId="0" applyFont="1" applyBorder="1" applyAlignment="1">
      <alignment vertical="center" wrapText="1"/>
    </xf>
    <xf numFmtId="0" fontId="11" fillId="0" borderId="38" xfId="0" applyFont="1" applyBorder="1" applyAlignment="1">
      <alignment horizontal="center" vertical="center" wrapText="1"/>
    </xf>
    <xf numFmtId="176" fontId="91" fillId="0" borderId="47" xfId="0" applyNumberFormat="1" applyFont="1" applyBorder="1" applyAlignment="1">
      <alignment horizontal="left" vertical="center" shrinkToFit="1"/>
    </xf>
    <xf numFmtId="0" fontId="47" fillId="0" borderId="0" xfId="4" applyFont="1" applyAlignment="1" applyProtection="1">
      <alignment horizontal="center" vertical="center" wrapText="1"/>
      <protection locked="0"/>
    </xf>
    <xf numFmtId="0" fontId="7" fillId="0" borderId="0" xfId="0" applyFont="1" applyAlignment="1">
      <alignment horizontal="centerContinuous" vertical="center"/>
    </xf>
    <xf numFmtId="0" fontId="89" fillId="0" borderId="0" xfId="10" applyFont="1" applyFill="1" applyBorder="1" applyAlignment="1">
      <alignment horizontal="centerContinuous" vertical="center" shrinkToFit="1"/>
    </xf>
    <xf numFmtId="0" fontId="110" fillId="0" borderId="0" xfId="10" applyFont="1" applyFill="1" applyBorder="1" applyAlignment="1">
      <alignment horizontal="centerContinuous" vertical="center" shrinkToFit="1"/>
    </xf>
    <xf numFmtId="0" fontId="7" fillId="0" borderId="110" xfId="10" applyFont="1" applyFill="1" applyBorder="1" applyAlignment="1">
      <alignment vertical="center" shrinkToFit="1"/>
    </xf>
    <xf numFmtId="0" fontId="7" fillId="0" borderId="110" xfId="0" applyFont="1" applyBorder="1" applyAlignment="1">
      <alignment vertical="center" shrinkToFit="1"/>
    </xf>
    <xf numFmtId="0" fontId="84" fillId="0" borderId="110" xfId="10" applyFont="1" applyFill="1" applyBorder="1" applyAlignment="1">
      <alignment vertical="center" shrinkToFit="1"/>
    </xf>
    <xf numFmtId="0" fontId="7" fillId="0" borderId="110" xfId="0" applyFont="1" applyBorder="1" applyAlignment="1">
      <alignment horizontal="right" vertical="center"/>
    </xf>
    <xf numFmtId="0" fontId="7" fillId="0" borderId="110" xfId="10" applyFont="1" applyFill="1" applyBorder="1" applyAlignment="1">
      <alignment horizontal="right" vertical="center"/>
    </xf>
    <xf numFmtId="49" fontId="7" fillId="0" borderId="27" xfId="0" applyNumberFormat="1" applyFont="1" applyBorder="1" applyAlignment="1">
      <alignment horizontal="right" vertical="center"/>
    </xf>
    <xf numFmtId="0" fontId="30" fillId="0" borderId="0" xfId="0" applyFont="1" applyAlignment="1" applyProtection="1">
      <alignment horizontal="left" vertical="center"/>
      <protection locked="0"/>
    </xf>
    <xf numFmtId="0" fontId="9" fillId="0" borderId="27" xfId="0" applyFont="1" applyBorder="1" applyAlignment="1">
      <alignment vertical="center" wrapText="1" shrinkToFit="1"/>
    </xf>
    <xf numFmtId="0" fontId="9" fillId="0" borderId="0" xfId="0" applyFont="1" applyAlignment="1">
      <alignment vertical="center" wrapText="1" shrinkToFit="1"/>
    </xf>
    <xf numFmtId="0" fontId="11" fillId="0" borderId="28" xfId="3" applyFont="1" applyBorder="1" applyAlignment="1">
      <alignment horizontal="left" vertical="top" wrapText="1"/>
    </xf>
    <xf numFmtId="176" fontId="7" fillId="0" borderId="47" xfId="0" quotePrefix="1" applyNumberFormat="1" applyFont="1" applyBorder="1" applyAlignment="1">
      <alignment horizontal="center" vertical="center" shrinkToFit="1"/>
    </xf>
    <xf numFmtId="0" fontId="91" fillId="0" borderId="155" xfId="0" quotePrefix="1" applyFont="1" applyBorder="1" applyAlignment="1">
      <alignment horizontal="left" vertical="center"/>
    </xf>
    <xf numFmtId="176" fontId="91" fillId="0" borderId="47" xfId="0" applyNumberFormat="1" applyFont="1" applyBorder="1" applyAlignment="1">
      <alignment horizontal="right" vertical="center" shrinkToFit="1"/>
    </xf>
    <xf numFmtId="176" fontId="91" fillId="0" borderId="47" xfId="0" applyNumberFormat="1" applyFont="1" applyBorder="1" applyAlignment="1">
      <alignment horizontal="center" vertical="center" shrinkToFit="1"/>
    </xf>
    <xf numFmtId="49" fontId="42" fillId="9" borderId="149" xfId="4" applyNumberFormat="1" applyFont="1" applyFill="1" applyBorder="1" applyAlignment="1" applyProtection="1">
      <alignment horizontal="center" vertical="center" wrapText="1" shrinkToFit="1"/>
      <protection locked="0"/>
    </xf>
    <xf numFmtId="49" fontId="42" fillId="9" borderId="132" xfId="4" applyNumberFormat="1" applyFont="1" applyFill="1" applyBorder="1" applyAlignment="1" applyProtection="1">
      <alignment horizontal="center" vertical="center" wrapText="1" shrinkToFit="1"/>
      <protection locked="0"/>
    </xf>
    <xf numFmtId="49" fontId="42" fillId="9" borderId="146" xfId="4" applyNumberFormat="1" applyFont="1" applyFill="1" applyBorder="1" applyAlignment="1" applyProtection="1">
      <alignment horizontal="center" vertical="center" wrapText="1" shrinkToFit="1"/>
      <protection locked="0"/>
    </xf>
    <xf numFmtId="49" fontId="42" fillId="9" borderId="24" xfId="4" applyNumberFormat="1" applyFont="1" applyFill="1" applyBorder="1" applyAlignment="1" applyProtection="1">
      <alignment horizontal="center" vertical="center" wrapText="1" shrinkToFit="1"/>
      <protection locked="0"/>
    </xf>
    <xf numFmtId="49" fontId="42" fillId="9" borderId="133" xfId="4" applyNumberFormat="1" applyFont="1" applyFill="1" applyBorder="1" applyAlignment="1" applyProtection="1">
      <alignment horizontal="center" vertical="center" wrapText="1" shrinkToFit="1"/>
      <protection locked="0"/>
    </xf>
    <xf numFmtId="49" fontId="42" fillId="9" borderId="73" xfId="4" applyNumberFormat="1" applyFont="1" applyFill="1" applyBorder="1" applyAlignment="1" applyProtection="1">
      <alignment horizontal="center" vertical="center" wrapText="1" shrinkToFit="1"/>
      <protection locked="0"/>
    </xf>
    <xf numFmtId="0" fontId="97" fillId="0" borderId="5" xfId="4" applyFont="1" applyBorder="1" applyAlignment="1" applyProtection="1">
      <alignment vertical="top" wrapText="1" shrinkToFit="1"/>
      <protection locked="0"/>
    </xf>
    <xf numFmtId="0" fontId="47" fillId="0" borderId="14" xfId="4" applyFont="1" applyBorder="1" applyAlignment="1" applyProtection="1">
      <alignment vertical="top" wrapText="1" shrinkToFit="1"/>
      <protection locked="0"/>
    </xf>
    <xf numFmtId="0" fontId="42" fillId="0" borderId="27" xfId="4" applyFont="1" applyBorder="1" applyAlignment="1" applyProtection="1">
      <alignment vertical="top" shrinkToFit="1"/>
      <protection locked="0"/>
    </xf>
    <xf numFmtId="0" fontId="42" fillId="0" borderId="14" xfId="4" applyFont="1" applyBorder="1" applyAlignment="1" applyProtection="1">
      <alignment vertical="top" shrinkToFit="1"/>
      <protection locked="0"/>
    </xf>
    <xf numFmtId="0" fontId="54" fillId="0" borderId="27" xfId="0" applyFont="1" applyBorder="1" applyAlignment="1" applyProtection="1">
      <alignment vertical="center" shrinkToFit="1"/>
      <protection locked="0"/>
    </xf>
    <xf numFmtId="0" fontId="55" fillId="0" borderId="27" xfId="0" applyFont="1" applyBorder="1" applyAlignment="1" applyProtection="1">
      <alignment vertical="center" shrinkToFit="1"/>
      <protection locked="0"/>
    </xf>
    <xf numFmtId="0" fontId="41" fillId="0" borderId="27" xfId="4" applyFont="1" applyBorder="1" applyAlignment="1" applyProtection="1">
      <alignment vertical="top" shrinkToFit="1"/>
      <protection locked="0"/>
    </xf>
    <xf numFmtId="0" fontId="42" fillId="0" borderId="27" xfId="4" applyFont="1" applyBorder="1" applyAlignment="1" applyProtection="1">
      <alignment vertical="center" shrinkToFit="1"/>
      <protection locked="0"/>
    </xf>
    <xf numFmtId="0" fontId="42" fillId="0" borderId="5" xfId="4" applyFont="1" applyBorder="1" applyAlignment="1" applyProtection="1">
      <alignment vertical="center" shrinkToFit="1"/>
      <protection locked="0"/>
    </xf>
    <xf numFmtId="0" fontId="42" fillId="0" borderId="5" xfId="4" applyFont="1" applyBorder="1" applyAlignment="1" applyProtection="1">
      <alignment vertical="center" wrapText="1" shrinkToFit="1"/>
      <protection locked="0"/>
    </xf>
    <xf numFmtId="0" fontId="42" fillId="0" borderId="14" xfId="4" applyFont="1" applyBorder="1" applyAlignment="1" applyProtection="1">
      <alignment vertical="center" shrinkToFit="1"/>
      <protection locked="0"/>
    </xf>
    <xf numFmtId="181" fontId="42" fillId="0" borderId="152" xfId="1" applyNumberFormat="1" applyFont="1" applyFill="1" applyBorder="1" applyAlignment="1" applyProtection="1">
      <alignment horizontal="right" vertical="center" shrinkToFit="1"/>
      <protection locked="0"/>
    </xf>
    <xf numFmtId="190" fontId="42" fillId="9" borderId="153" xfId="4" applyNumberFormat="1" applyFont="1" applyFill="1" applyBorder="1" applyAlignment="1" applyProtection="1">
      <alignment horizontal="left" vertical="center" shrinkToFit="1"/>
      <protection locked="0"/>
    </xf>
    <xf numFmtId="190" fontId="42" fillId="9" borderId="36" xfId="4" applyNumberFormat="1" applyFont="1" applyFill="1" applyBorder="1" applyAlignment="1" applyProtection="1">
      <alignment horizontal="left" vertical="center" shrinkToFit="1"/>
      <protection locked="0"/>
    </xf>
    <xf numFmtId="49" fontId="42" fillId="9" borderId="36" xfId="4" applyNumberFormat="1" applyFont="1" applyFill="1" applyBorder="1" applyAlignment="1" applyProtection="1">
      <alignment horizontal="left" vertical="center" shrinkToFit="1"/>
      <protection locked="0"/>
    </xf>
    <xf numFmtId="49" fontId="42" fillId="9" borderId="41" xfId="4" applyNumberFormat="1" applyFont="1" applyFill="1" applyBorder="1" applyAlignment="1" applyProtection="1">
      <alignment horizontal="left" vertical="center" shrinkToFit="1"/>
      <protection locked="0"/>
    </xf>
    <xf numFmtId="12" fontId="42" fillId="0" borderId="153" xfId="4" applyNumberFormat="1" applyFont="1" applyBorder="1" applyAlignment="1" applyProtection="1">
      <alignment horizontal="right" vertical="center" shrinkToFit="1"/>
      <protection locked="0"/>
    </xf>
    <xf numFmtId="12" fontId="42" fillId="0" borderId="36" xfId="4" applyNumberFormat="1" applyFont="1" applyBorder="1" applyAlignment="1" applyProtection="1">
      <alignment horizontal="right" vertical="center" shrinkToFit="1"/>
      <protection locked="0"/>
    </xf>
    <xf numFmtId="12" fontId="42" fillId="0" borderId="41" xfId="4" applyNumberFormat="1" applyFont="1" applyBorder="1" applyAlignment="1" applyProtection="1">
      <alignment horizontal="right" vertical="center" shrinkToFit="1"/>
      <protection locked="0"/>
    </xf>
    <xf numFmtId="186" fontId="7" fillId="4" borderId="4" xfId="0" applyNumberFormat="1" applyFont="1" applyFill="1" applyBorder="1" applyAlignment="1">
      <alignment horizontal="right" vertical="center" wrapText="1"/>
    </xf>
    <xf numFmtId="0" fontId="9" fillId="4" borderId="93" xfId="6" applyFont="1" applyFill="1" applyBorder="1" applyAlignment="1">
      <alignment horizontal="center" vertical="center" wrapText="1"/>
    </xf>
    <xf numFmtId="207" fontId="9" fillId="4" borderId="93" xfId="6" applyNumberFormat="1" applyFont="1" applyFill="1" applyBorder="1" applyAlignment="1">
      <alignment horizontal="center" vertical="center" wrapText="1"/>
    </xf>
    <xf numFmtId="207" fontId="9" fillId="4" borderId="8" xfId="6" applyNumberFormat="1" applyFont="1" applyFill="1" applyBorder="1" applyAlignment="1">
      <alignment horizontal="center" vertical="center" wrapText="1"/>
    </xf>
    <xf numFmtId="207" fontId="9" fillId="4" borderId="128" xfId="6" applyNumberFormat="1" applyFont="1" applyFill="1" applyBorder="1" applyAlignment="1">
      <alignment horizontal="center" vertical="center" wrapText="1"/>
    </xf>
    <xf numFmtId="49" fontId="39" fillId="0" borderId="115" xfId="10" applyNumberFormat="1" applyBorder="1" applyAlignment="1" applyProtection="1">
      <alignment horizontal="center" vertical="center"/>
      <protection locked="0"/>
    </xf>
    <xf numFmtId="49" fontId="39" fillId="0" borderId="118" xfId="10" applyNumberFormat="1" applyBorder="1" applyAlignment="1" applyProtection="1">
      <alignment horizontal="center" vertical="center"/>
      <protection locked="0"/>
    </xf>
    <xf numFmtId="49" fontId="39" fillId="0" borderId="2" xfId="10" applyNumberFormat="1" applyBorder="1" applyAlignment="1" applyProtection="1">
      <alignment horizontal="center" vertical="center"/>
      <protection locked="0"/>
    </xf>
    <xf numFmtId="49" fontId="39" fillId="0" borderId="3" xfId="10" applyNumberFormat="1" applyBorder="1" applyAlignment="1" applyProtection="1">
      <alignment horizontal="center" vertical="center"/>
      <protection locked="0"/>
    </xf>
    <xf numFmtId="49" fontId="42" fillId="0" borderId="133" xfId="4" applyNumberFormat="1" applyFont="1" applyBorder="1" applyAlignment="1" applyProtection="1">
      <alignment vertical="center" wrapText="1" shrinkToFit="1"/>
      <protection locked="0"/>
    </xf>
    <xf numFmtId="0" fontId="30" fillId="9" borderId="60" xfId="0" applyFont="1" applyFill="1" applyBorder="1" applyAlignment="1" applyProtection="1">
      <alignment horizontal="center" vertical="center" shrinkToFit="1"/>
      <protection locked="0"/>
    </xf>
    <xf numFmtId="181" fontId="40" fillId="0" borderId="145" xfId="1" applyNumberFormat="1" applyFont="1" applyFill="1" applyBorder="1" applyAlignment="1" applyProtection="1">
      <alignment horizontal="right" vertical="center" shrinkToFit="1"/>
      <protection locked="0"/>
    </xf>
    <xf numFmtId="49" fontId="42" fillId="0" borderId="73" xfId="4" applyNumberFormat="1" applyFont="1" applyBorder="1" applyAlignment="1" applyProtection="1">
      <alignment horizontal="left" vertical="center" wrapText="1" shrinkToFit="1"/>
      <protection locked="0"/>
    </xf>
    <xf numFmtId="181" fontId="42" fillId="0" borderId="174" xfId="1" applyNumberFormat="1" applyFont="1" applyFill="1" applyBorder="1" applyAlignment="1" applyProtection="1">
      <alignment horizontal="right" vertical="center" shrinkToFit="1"/>
      <protection locked="0"/>
    </xf>
    <xf numFmtId="49" fontId="42" fillId="0" borderId="175" xfId="4" applyNumberFormat="1" applyFont="1" applyBorder="1" applyAlignment="1" applyProtection="1">
      <alignment horizontal="right" vertical="center" shrinkToFit="1"/>
      <protection locked="0"/>
    </xf>
    <xf numFmtId="186" fontId="42" fillId="0" borderId="175" xfId="4" applyNumberFormat="1" applyFont="1" applyBorder="1" applyAlignment="1" applyProtection="1">
      <alignment horizontal="right" vertical="center" shrinkToFit="1"/>
      <protection locked="0"/>
    </xf>
    <xf numFmtId="49" fontId="42" fillId="0" borderId="175" xfId="4" applyNumberFormat="1" applyFont="1" applyBorder="1" applyAlignment="1" applyProtection="1">
      <alignment horizontal="left" vertical="center" shrinkToFit="1"/>
      <protection locked="0"/>
    </xf>
    <xf numFmtId="186" fontId="42" fillId="0" borderId="175" xfId="4" applyNumberFormat="1" applyFont="1" applyBorder="1" applyAlignment="1" applyProtection="1">
      <alignment horizontal="left" vertical="center" shrinkToFit="1"/>
      <protection locked="0"/>
    </xf>
    <xf numFmtId="49" fontId="42" fillId="0" borderId="176" xfId="4" applyNumberFormat="1" applyFont="1" applyBorder="1" applyAlignment="1" applyProtection="1">
      <alignment horizontal="left" vertical="center" shrinkToFit="1"/>
      <protection locked="0"/>
    </xf>
    <xf numFmtId="49" fontId="42" fillId="0" borderId="133" xfId="4" applyNumberFormat="1" applyFont="1" applyBorder="1" applyAlignment="1" applyProtection="1">
      <alignment horizontal="center" vertical="center" wrapText="1" shrinkToFit="1"/>
      <protection locked="0"/>
    </xf>
    <xf numFmtId="49" fontId="42" fillId="0" borderId="73" xfId="4" applyNumberFormat="1" applyFont="1" applyBorder="1" applyAlignment="1" applyProtection="1">
      <alignment vertical="center" wrapText="1" shrinkToFit="1"/>
      <protection locked="0"/>
    </xf>
    <xf numFmtId="49" fontId="42" fillId="0" borderId="73" xfId="4" applyNumberFormat="1" applyFont="1" applyBorder="1" applyAlignment="1" applyProtection="1">
      <alignment horizontal="center" vertical="center" wrapText="1" shrinkToFit="1"/>
      <protection locked="0"/>
    </xf>
    <xf numFmtId="181" fontId="42" fillId="0" borderId="151" xfId="1" applyNumberFormat="1" applyFont="1" applyFill="1" applyBorder="1" applyAlignment="1" applyProtection="1">
      <alignment horizontal="right" vertical="center" shrinkToFit="1"/>
      <protection locked="0"/>
    </xf>
    <xf numFmtId="49" fontId="42" fillId="0" borderId="146" xfId="4" applyNumberFormat="1" applyFont="1" applyBorder="1" applyAlignment="1" applyProtection="1">
      <alignment horizontal="center" vertical="center" wrapText="1" shrinkToFit="1"/>
      <protection locked="0"/>
    </xf>
    <xf numFmtId="49" fontId="42" fillId="0" borderId="132" xfId="4" applyNumberFormat="1" applyFont="1" applyBorder="1" applyAlignment="1" applyProtection="1">
      <alignment horizontal="left" vertical="center" wrapText="1" shrinkToFit="1"/>
      <protection locked="0"/>
    </xf>
    <xf numFmtId="49" fontId="42" fillId="0" borderId="146" xfId="4" applyNumberFormat="1" applyFont="1" applyBorder="1" applyAlignment="1" applyProtection="1">
      <alignment horizontal="left" vertical="center" wrapText="1" shrinkToFit="1"/>
      <protection locked="0"/>
    </xf>
    <xf numFmtId="49" fontId="42" fillId="0" borderId="133" xfId="4" applyNumberFormat="1" applyFont="1" applyBorder="1" applyAlignment="1" applyProtection="1">
      <alignment horizontal="left" vertical="center" wrapText="1" shrinkToFit="1"/>
      <protection locked="0"/>
    </xf>
    <xf numFmtId="49" fontId="42" fillId="0" borderId="132" xfId="4" applyNumberFormat="1" applyFont="1" applyBorder="1" applyAlignment="1" applyProtection="1">
      <alignment horizontal="center" vertical="center" wrapText="1" shrinkToFit="1"/>
      <protection locked="0"/>
    </xf>
    <xf numFmtId="190" fontId="42" fillId="0" borderId="36" xfId="4" applyNumberFormat="1" applyFont="1" applyBorder="1" applyAlignment="1" applyProtection="1">
      <alignment horizontal="left" vertical="center" shrinkToFit="1"/>
      <protection locked="0"/>
    </xf>
    <xf numFmtId="188" fontId="42" fillId="0" borderId="176" xfId="4" applyNumberFormat="1" applyFont="1" applyBorder="1" applyAlignment="1" applyProtection="1">
      <alignment horizontal="left" vertical="center" shrinkToFit="1"/>
      <protection locked="0"/>
    </xf>
    <xf numFmtId="188" fontId="42" fillId="0" borderId="7" xfId="4" applyNumberFormat="1" applyFont="1" applyBorder="1" applyAlignment="1" applyProtection="1">
      <alignment horizontal="right" vertical="center" shrinkToFit="1"/>
      <protection locked="0"/>
    </xf>
    <xf numFmtId="186" fontId="42" fillId="4" borderId="175" xfId="4" applyNumberFormat="1" applyFont="1" applyFill="1" applyBorder="1" applyAlignment="1" applyProtection="1">
      <alignment horizontal="right" vertical="center" shrinkToFit="1"/>
      <protection locked="0"/>
    </xf>
    <xf numFmtId="49" fontId="42" fillId="0" borderId="184" xfId="4" applyNumberFormat="1" applyFont="1" applyBorder="1" applyAlignment="1" applyProtection="1">
      <alignment horizontal="left" vertical="center" shrinkToFit="1"/>
      <protection locked="0"/>
    </xf>
    <xf numFmtId="186" fontId="42" fillId="0" borderId="184" xfId="4" applyNumberFormat="1" applyFont="1" applyBorder="1" applyAlignment="1" applyProtection="1">
      <alignment horizontal="right" vertical="center" shrinkToFit="1"/>
      <protection locked="0"/>
    </xf>
    <xf numFmtId="186" fontId="42" fillId="4" borderId="184" xfId="4" applyNumberFormat="1" applyFont="1" applyFill="1" applyBorder="1" applyAlignment="1" applyProtection="1">
      <alignment horizontal="right" vertical="center" shrinkToFit="1"/>
      <protection locked="0"/>
    </xf>
    <xf numFmtId="49" fontId="65" fillId="0" borderId="0" xfId="0" applyNumberFormat="1" applyFont="1" applyAlignment="1">
      <alignment horizontal="left" vertical="center" wrapText="1"/>
    </xf>
    <xf numFmtId="0" fontId="66" fillId="3" borderId="14" xfId="0" applyFont="1" applyFill="1" applyBorder="1" applyAlignment="1">
      <alignment horizontal="center" vertical="center" wrapText="1"/>
    </xf>
    <xf numFmtId="0" fontId="66" fillId="3" borderId="15" xfId="0" applyFont="1" applyFill="1" applyBorder="1" applyAlignment="1">
      <alignment horizontal="center" vertical="center" wrapText="1"/>
    </xf>
    <xf numFmtId="0" fontId="66" fillId="3" borderId="16" xfId="0" applyFont="1" applyFill="1" applyBorder="1" applyAlignment="1">
      <alignment horizontal="center" vertical="center" wrapText="1"/>
    </xf>
    <xf numFmtId="0" fontId="66" fillId="3" borderId="27" xfId="0" applyFont="1" applyFill="1" applyBorder="1" applyAlignment="1">
      <alignment horizontal="center" vertical="center" wrapText="1"/>
    </xf>
    <xf numFmtId="0" fontId="66" fillId="3" borderId="0" xfId="0" applyFont="1" applyFill="1" applyAlignment="1">
      <alignment horizontal="center" vertical="center" wrapText="1"/>
    </xf>
    <xf numFmtId="0" fontId="66" fillId="3" borderId="13" xfId="0" applyFont="1" applyFill="1" applyBorder="1" applyAlignment="1">
      <alignment horizontal="center" vertical="center" wrapText="1"/>
    </xf>
    <xf numFmtId="0" fontId="66" fillId="3" borderId="21" xfId="0" applyFont="1" applyFill="1" applyBorder="1" applyAlignment="1">
      <alignment horizontal="center" vertical="center" wrapText="1"/>
    </xf>
    <xf numFmtId="0" fontId="66" fillId="3" borderId="34" xfId="0" applyFont="1" applyFill="1" applyBorder="1" applyAlignment="1">
      <alignment horizontal="center" vertical="center" wrapText="1"/>
    </xf>
    <xf numFmtId="0" fontId="66" fillId="3" borderId="35" xfId="0" applyFont="1" applyFill="1" applyBorder="1" applyAlignment="1">
      <alignment horizontal="center" vertical="center" wrapText="1"/>
    </xf>
    <xf numFmtId="0" fontId="71" fillId="0" borderId="0" xfId="0" applyFont="1" applyAlignment="1">
      <alignment horizontal="left" vertical="center" wrapText="1"/>
    </xf>
    <xf numFmtId="0" fontId="71" fillId="0" borderId="0" xfId="0" applyFont="1" applyAlignment="1">
      <alignment horizontal="left" vertical="top" wrapText="1"/>
    </xf>
    <xf numFmtId="0" fontId="71" fillId="3" borderId="0" xfId="0" applyFont="1" applyFill="1" applyAlignment="1">
      <alignment horizontal="left" vertical="top" wrapText="1"/>
    </xf>
    <xf numFmtId="0" fontId="71" fillId="3" borderId="0" xfId="0" applyFont="1" applyFill="1" applyAlignment="1">
      <alignment horizontal="left" vertical="center" wrapText="1"/>
    </xf>
    <xf numFmtId="0" fontId="71" fillId="3" borderId="0" xfId="0" applyFont="1" applyFill="1" applyAlignment="1">
      <alignment horizontal="left" vertical="center"/>
    </xf>
    <xf numFmtId="0" fontId="66" fillId="3" borderId="0" xfId="0" applyFont="1" applyFill="1" applyAlignment="1">
      <alignment horizontal="left" vertical="center" shrinkToFit="1"/>
    </xf>
    <xf numFmtId="0" fontId="80" fillId="4" borderId="0" xfId="0" applyFont="1" applyFill="1" applyAlignment="1">
      <alignment horizontal="left" vertical="center" wrapText="1"/>
    </xf>
    <xf numFmtId="0" fontId="76" fillId="0" borderId="0" xfId="0" applyFont="1" applyAlignment="1">
      <alignment horizontal="center" vertical="center" shrinkToFit="1"/>
    </xf>
    <xf numFmtId="0" fontId="73" fillId="0" borderId="0" xfId="0" applyFont="1" applyAlignment="1">
      <alignment horizontal="left" vertical="top" wrapText="1"/>
    </xf>
    <xf numFmtId="0" fontId="73" fillId="4" borderId="51" xfId="0" applyFont="1" applyFill="1" applyBorder="1" applyAlignment="1" applyProtection="1">
      <alignment horizontal="left" vertical="center" shrinkToFit="1"/>
      <protection locked="0"/>
    </xf>
    <xf numFmtId="0" fontId="79" fillId="0" borderId="120" xfId="0" applyFont="1" applyBorder="1" applyAlignment="1">
      <alignment horizontal="left" vertical="center" wrapText="1" shrinkToFit="1"/>
    </xf>
    <xf numFmtId="0" fontId="79" fillId="0" borderId="0" xfId="0" applyFont="1" applyAlignment="1">
      <alignment horizontal="left" vertical="center" wrapText="1" shrinkToFit="1"/>
    </xf>
    <xf numFmtId="0" fontId="79" fillId="0" borderId="120" xfId="0" applyFont="1" applyBorder="1" applyAlignment="1">
      <alignment horizontal="left" vertical="center" shrinkToFit="1"/>
    </xf>
    <xf numFmtId="0" fontId="79" fillId="0" borderId="0" xfId="0" applyFont="1" applyAlignment="1">
      <alignment horizontal="left" vertical="center" shrinkToFit="1"/>
    </xf>
    <xf numFmtId="0" fontId="73" fillId="0" borderId="120" xfId="0" applyFont="1" applyBorder="1" applyAlignment="1">
      <alignment horizontal="left" vertical="center" shrinkToFit="1"/>
    </xf>
    <xf numFmtId="0" fontId="73" fillId="0" borderId="0" xfId="0" applyFont="1" applyAlignment="1">
      <alignment horizontal="left" vertical="center" shrinkToFit="1"/>
    </xf>
    <xf numFmtId="0" fontId="82" fillId="0" borderId="0" xfId="0" applyFont="1" applyAlignment="1">
      <alignment horizontal="left" vertical="center" wrapText="1"/>
    </xf>
    <xf numFmtId="0" fontId="73" fillId="0" borderId="0" xfId="0" applyFont="1" applyAlignment="1">
      <alignment horizontal="left" vertical="center" wrapText="1"/>
    </xf>
    <xf numFmtId="0" fontId="73" fillId="0" borderId="0" xfId="0" applyFont="1" applyAlignment="1">
      <alignment horizontal="left" vertical="center"/>
    </xf>
    <xf numFmtId="0" fontId="73" fillId="4" borderId="0" xfId="0" applyFont="1" applyFill="1" applyAlignment="1">
      <alignment horizontal="left" vertical="center"/>
    </xf>
    <xf numFmtId="49" fontId="109" fillId="8" borderId="120" xfId="0" applyNumberFormat="1" applyFont="1" applyFill="1" applyBorder="1" applyAlignment="1">
      <alignment horizontal="center" vertical="center"/>
    </xf>
    <xf numFmtId="49" fontId="75" fillId="8" borderId="0" xfId="0" applyNumberFormat="1" applyFont="1" applyFill="1" applyAlignment="1">
      <alignment horizontal="center" vertical="center"/>
    </xf>
    <xf numFmtId="49" fontId="75" fillId="8" borderId="48" xfId="0" applyNumberFormat="1" applyFont="1" applyFill="1" applyBorder="1" applyAlignment="1">
      <alignment horizontal="center" vertical="center"/>
    </xf>
    <xf numFmtId="0" fontId="73" fillId="0" borderId="121" xfId="0" applyFont="1" applyBorder="1" applyAlignment="1">
      <alignment horizontal="left" vertical="center" wrapText="1"/>
    </xf>
    <xf numFmtId="0" fontId="73" fillId="0" borderId="122" xfId="0" applyFont="1" applyBorder="1" applyAlignment="1">
      <alignment horizontal="left" vertical="center" wrapText="1"/>
    </xf>
    <xf numFmtId="0" fontId="73" fillId="0" borderId="123" xfId="0" applyFont="1" applyBorder="1" applyAlignment="1">
      <alignment horizontal="left" vertical="center" wrapText="1"/>
    </xf>
    <xf numFmtId="0" fontId="73" fillId="0" borderId="0" xfId="0" applyFont="1" applyAlignment="1">
      <alignment horizontal="left" vertical="center" wrapText="1" shrinkToFit="1"/>
    </xf>
    <xf numFmtId="0" fontId="73" fillId="0" borderId="120" xfId="0" applyFont="1" applyBorder="1" applyAlignment="1">
      <alignment horizontal="left" vertical="center" wrapText="1"/>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206" fontId="7" fillId="4" borderId="0" xfId="0" applyNumberFormat="1" applyFont="1" applyFill="1" applyAlignment="1">
      <alignment horizontal="center" vertical="center"/>
    </xf>
    <xf numFmtId="0" fontId="7" fillId="0" borderId="0" xfId="0" applyFont="1" applyAlignment="1">
      <alignment horizontal="justify" vertical="center" wrapText="1"/>
    </xf>
    <xf numFmtId="0" fontId="7" fillId="0" borderId="0" xfId="0" applyFont="1">
      <alignment vertical="center"/>
    </xf>
    <xf numFmtId="0" fontId="7" fillId="4" borderId="4" xfId="0" applyFont="1" applyFill="1" applyBorder="1" applyAlignment="1">
      <alignment horizontal="left"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30" fillId="0" borderId="7" xfId="0" applyFont="1" applyBorder="1" applyAlignment="1">
      <alignment horizontal="center" vertical="center" wrapText="1"/>
    </xf>
    <xf numFmtId="0" fontId="7" fillId="4" borderId="5" xfId="0" applyFont="1" applyFill="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7" fillId="4" borderId="14" xfId="0" applyFont="1" applyFill="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7" fillId="4" borderId="0" xfId="0" applyFont="1" applyFill="1" applyAlignment="1">
      <alignment horizontal="center" vertical="center" shrinkToFit="1"/>
    </xf>
    <xf numFmtId="0" fontId="7" fillId="4" borderId="0" xfId="0" applyFont="1" applyFill="1" applyAlignment="1">
      <alignment horizontal="center" vertical="center"/>
    </xf>
    <xf numFmtId="0" fontId="10" fillId="0" borderId="0" xfId="0" applyFont="1" applyAlignment="1">
      <alignment horizontal="center"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6" fillId="0" borderId="0" xfId="0" applyFont="1" applyAlignment="1">
      <alignment horizontal="center" vertical="center"/>
    </xf>
    <xf numFmtId="0" fontId="6" fillId="0" borderId="36" xfId="0" applyFont="1" applyBorder="1" applyAlignment="1">
      <alignment vertical="center" wrapText="1"/>
    </xf>
    <xf numFmtId="0" fontId="7" fillId="0" borderId="0" xfId="0" applyFont="1" applyAlignment="1">
      <alignment vertical="center" wrapText="1"/>
    </xf>
    <xf numFmtId="0" fontId="6" fillId="0" borderId="36" xfId="0" applyFont="1" applyBorder="1" applyAlignment="1">
      <alignment horizontal="left" vertical="center" wrapText="1" shrinkToFit="1"/>
    </xf>
    <xf numFmtId="0" fontId="30" fillId="0" borderId="36" xfId="0" applyFont="1" applyBorder="1" applyAlignment="1">
      <alignment horizontal="left" vertical="center" wrapText="1" shrinkToFit="1"/>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36" xfId="0" applyFont="1" applyBorder="1" applyAlignment="1">
      <alignment horizontal="left" vertical="center" wrapText="1"/>
    </xf>
    <xf numFmtId="0" fontId="6" fillId="0" borderId="59" xfId="0" applyFont="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9" fillId="4" borderId="6" xfId="0" applyFont="1" applyFill="1" applyBorder="1" applyAlignment="1">
      <alignment horizontal="right" vertical="center" wrapText="1"/>
    </xf>
    <xf numFmtId="0" fontId="7" fillId="4" borderId="7" xfId="0" applyFont="1" applyFill="1" applyBorder="1" applyAlignment="1">
      <alignment horizontal="right" vertical="center" wrapText="1"/>
    </xf>
    <xf numFmtId="0" fontId="11" fillId="4" borderId="6"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7" fillId="0" borderId="14" xfId="0" quotePrefix="1" applyFont="1" applyBorder="1" applyAlignment="1">
      <alignment horizontal="center" vertical="center"/>
    </xf>
    <xf numFmtId="0" fontId="7" fillId="0" borderId="16" xfId="0" quotePrefix="1" applyFont="1" applyBorder="1" applyAlignment="1">
      <alignment horizontal="center" vertical="center"/>
    </xf>
    <xf numFmtId="0" fontId="7" fillId="0" borderId="21" xfId="0" quotePrefix="1" applyFont="1" applyBorder="1" applyAlignment="1">
      <alignment horizontal="center" vertical="center"/>
    </xf>
    <xf numFmtId="0" fontId="7" fillId="0" borderId="35" xfId="0" quotePrefix="1" applyFont="1" applyBorder="1" applyAlignment="1">
      <alignment horizontal="center" vertical="center"/>
    </xf>
    <xf numFmtId="0" fontId="84" fillId="4" borderId="4" xfId="10" applyFont="1" applyFill="1" applyBorder="1" applyAlignment="1">
      <alignment horizontal="left" vertical="center" wrapText="1"/>
    </xf>
    <xf numFmtId="49" fontId="7" fillId="4" borderId="4" xfId="0" applyNumberFormat="1" applyFont="1" applyFill="1" applyBorder="1" applyAlignment="1">
      <alignment horizontal="left" vertical="center" wrapText="1"/>
    </xf>
    <xf numFmtId="205" fontId="7" fillId="4" borderId="47" xfId="0" applyNumberFormat="1" applyFont="1" applyFill="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9"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9" borderId="6"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9" borderId="7" xfId="0" applyFont="1" applyFill="1" applyBorder="1" applyAlignment="1">
      <alignment horizontal="center" vertical="center"/>
      <extLst>
        <ext xmlns:xfpb="http://schemas.microsoft.com/office/spreadsheetml/2022/featurepropertybag" uri="{C7286773-470A-42A8-94C5-96B5CB345126}">
          <xfpb:xfComplement i="0"/>
        </ext>
      </extLst>
    </xf>
    <xf numFmtId="0" fontId="30" fillId="9" borderId="159" xfId="0" applyFont="1" applyFill="1" applyBorder="1" applyAlignment="1" applyProtection="1">
      <alignment horizontal="center" vertical="center" shrinkToFit="1"/>
      <protection locked="0"/>
    </xf>
    <xf numFmtId="0" fontId="30" fillId="0" borderId="159" xfId="0" applyFont="1" applyBorder="1">
      <alignment vertical="center"/>
    </xf>
    <xf numFmtId="0" fontId="7" fillId="4" borderId="21"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0" borderId="13" xfId="0" applyFont="1" applyBorder="1" applyAlignment="1">
      <alignment horizontal="center" vertical="center"/>
    </xf>
    <xf numFmtId="49" fontId="11" fillId="4" borderId="36" xfId="0" applyNumberFormat="1" applyFont="1" applyFill="1" applyBorder="1" applyAlignment="1">
      <alignment horizontal="center" vertical="center"/>
    </xf>
    <xf numFmtId="0" fontId="9" fillId="4" borderId="4" xfId="0" applyFont="1" applyFill="1" applyBorder="1" applyAlignment="1">
      <alignment horizontal="left" vertical="center" wrapText="1"/>
    </xf>
    <xf numFmtId="0" fontId="87" fillId="4" borderId="4" xfId="10" applyFont="1" applyFill="1" applyBorder="1" applyAlignment="1">
      <alignment horizontal="left" vertical="center" shrinkToFit="1"/>
    </xf>
    <xf numFmtId="0" fontId="7" fillId="4" borderId="4" xfId="0" applyFont="1" applyFill="1" applyBorder="1" applyAlignment="1">
      <alignment horizontal="left" vertical="center" shrinkToFit="1"/>
    </xf>
    <xf numFmtId="0" fontId="7" fillId="4" borderId="4" xfId="0" applyFont="1" applyFill="1" applyBorder="1" applyAlignment="1">
      <alignment horizontal="left" vertical="center"/>
    </xf>
    <xf numFmtId="0" fontId="7" fillId="4" borderId="9"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59" xfId="0" applyFont="1" applyFill="1" applyBorder="1" applyAlignment="1">
      <alignment horizontal="left" vertical="center"/>
    </xf>
    <xf numFmtId="0" fontId="7" fillId="4" borderId="60" xfId="0" applyFont="1" applyFill="1" applyBorder="1" applyAlignment="1">
      <alignment horizontal="left" vertical="center"/>
    </xf>
    <xf numFmtId="0" fontId="7" fillId="4" borderId="61" xfId="0" applyFont="1" applyFill="1" applyBorder="1" applyAlignment="1">
      <alignment horizontal="left" vertical="center"/>
    </xf>
    <xf numFmtId="0" fontId="7" fillId="9" borderId="59" xfId="0" applyFont="1" applyFill="1" applyBorder="1" applyAlignment="1">
      <alignment horizontal="center" vertical="center" shrinkToFit="1"/>
    </xf>
    <xf numFmtId="0" fontId="7" fillId="9" borderId="60" xfId="0" applyFont="1" applyFill="1" applyBorder="1" applyAlignment="1">
      <alignment horizontal="center" vertical="center" shrinkToFit="1"/>
    </xf>
    <xf numFmtId="0" fontId="7" fillId="9" borderId="62" xfId="0" applyFont="1" applyFill="1" applyBorder="1" applyAlignment="1">
      <alignment horizontal="center" vertical="center" shrinkToFit="1"/>
    </xf>
    <xf numFmtId="0" fontId="9" fillId="0" borderId="0" xfId="0" applyFont="1" applyAlignment="1">
      <alignment horizontal="left" vertical="center" wrapText="1"/>
    </xf>
    <xf numFmtId="0" fontId="9" fillId="0" borderId="13" xfId="0" applyFont="1" applyBorder="1" applyAlignment="1">
      <alignment horizontal="left" vertical="center" wrapText="1"/>
    </xf>
    <xf numFmtId="0" fontId="7" fillId="0" borderId="156" xfId="0" applyFont="1" applyBorder="1" applyAlignment="1">
      <alignment horizontal="center" vertical="center"/>
    </xf>
    <xf numFmtId="0" fontId="7" fillId="0" borderId="135" xfId="0" applyFont="1" applyBorder="1" applyAlignment="1">
      <alignment horizontal="center" vertical="center"/>
    </xf>
    <xf numFmtId="0" fontId="7" fillId="0" borderId="177" xfId="0" applyFont="1" applyBorder="1" applyAlignment="1">
      <alignment horizontal="center" vertical="center"/>
    </xf>
    <xf numFmtId="0" fontId="7" fillId="0" borderId="136" xfId="0" applyFont="1" applyBorder="1" applyAlignment="1">
      <alignment horizontal="center" vertical="center"/>
    </xf>
    <xf numFmtId="0" fontId="9" fillId="4" borderId="138" xfId="0" applyFont="1" applyFill="1" applyBorder="1" applyAlignment="1">
      <alignment horizontal="left" vertical="center" wrapText="1"/>
    </xf>
    <xf numFmtId="0" fontId="9" fillId="4" borderId="36" xfId="0" applyFont="1" applyFill="1" applyBorder="1" applyAlignment="1">
      <alignment horizontal="left" vertical="center" wrapText="1"/>
    </xf>
    <xf numFmtId="0" fontId="7" fillId="4" borderId="134" xfId="0" applyFont="1" applyFill="1" applyBorder="1" applyAlignment="1">
      <alignment horizontal="left" vertical="center" shrinkToFit="1"/>
    </xf>
    <xf numFmtId="0" fontId="7" fillId="4" borderId="142" xfId="0" applyFont="1" applyFill="1" applyBorder="1" applyAlignment="1">
      <alignment horizontal="left" vertical="center" shrinkToFit="1"/>
    </xf>
    <xf numFmtId="0" fontId="9" fillId="4" borderId="141" xfId="0" applyFont="1" applyFill="1" applyBorder="1" applyAlignment="1">
      <alignment horizontal="left" vertical="center" wrapText="1"/>
    </xf>
    <xf numFmtId="0" fontId="9" fillId="4" borderId="37" xfId="0" applyFont="1" applyFill="1" applyBorder="1" applyAlignment="1">
      <alignment horizontal="left" vertical="center" wrapText="1"/>
    </xf>
    <xf numFmtId="0" fontId="7" fillId="0" borderId="0" xfId="0" applyFont="1" applyAlignment="1">
      <alignment horizontal="left" vertical="center" shrinkToFit="1"/>
    </xf>
    <xf numFmtId="0" fontId="9" fillId="0" borderId="0" xfId="0" applyFont="1" applyAlignment="1">
      <alignment horizontal="left" vertical="center" wrapText="1" shrinkToFit="1"/>
    </xf>
    <xf numFmtId="0" fontId="9" fillId="0" borderId="13" xfId="0" applyFont="1" applyBorder="1" applyAlignment="1">
      <alignment horizontal="left" vertical="center" wrapText="1" shrinkToFit="1"/>
    </xf>
    <xf numFmtId="0" fontId="9" fillId="4" borderId="59" xfId="0" applyFont="1" applyFill="1" applyBorder="1" applyAlignment="1">
      <alignment horizontal="center" vertical="center" wrapText="1" shrinkToFit="1"/>
    </xf>
    <xf numFmtId="0" fontId="9" fillId="4" borderId="61" xfId="0" applyFont="1" applyFill="1" applyBorder="1" applyAlignment="1">
      <alignment horizontal="center" vertical="center" wrapText="1" shrinkToFit="1"/>
    </xf>
    <xf numFmtId="0" fontId="7" fillId="0" borderId="15" xfId="0" applyFont="1" applyBorder="1" applyAlignment="1">
      <alignment horizontal="right" vertical="center" wrapText="1"/>
    </xf>
    <xf numFmtId="0" fontId="113" fillId="0" borderId="15" xfId="10" applyFont="1" applyBorder="1" applyAlignment="1">
      <alignment horizontal="left"/>
    </xf>
    <xf numFmtId="0" fontId="113" fillId="0" borderId="16" xfId="10" applyFont="1" applyBorder="1" applyAlignment="1">
      <alignment horizontal="left"/>
    </xf>
    <xf numFmtId="176" fontId="7" fillId="0" borderId="155" xfId="0" applyNumberFormat="1" applyFont="1" applyBorder="1" applyAlignment="1">
      <alignment horizontal="center" vertical="center" shrinkToFit="1"/>
    </xf>
    <xf numFmtId="176" fontId="7" fillId="0" borderId="47" xfId="0" applyNumberFormat="1" applyFont="1" applyBorder="1" applyAlignment="1">
      <alignment horizontal="center" vertical="center" shrinkToFit="1"/>
    </xf>
    <xf numFmtId="176" fontId="7" fillId="0" borderId="181" xfId="0" applyNumberFormat="1" applyFont="1" applyBorder="1" applyAlignment="1">
      <alignment horizontal="center" vertical="center" shrinkToFit="1"/>
    </xf>
    <xf numFmtId="176" fontId="7" fillId="0" borderId="44" xfId="0" applyNumberFormat="1" applyFont="1" applyBorder="1" applyAlignment="1">
      <alignment horizontal="center" vertical="center" shrinkToFit="1"/>
    </xf>
    <xf numFmtId="205" fontId="7" fillId="4" borderId="44" xfId="0" applyNumberFormat="1" applyFont="1" applyFill="1" applyBorder="1" applyAlignment="1">
      <alignment horizontal="center" vertical="center" shrinkToFit="1"/>
    </xf>
    <xf numFmtId="180" fontId="7" fillId="4" borderId="60" xfId="0" applyNumberFormat="1" applyFont="1" applyFill="1" applyBorder="1" applyAlignment="1">
      <alignment horizontal="left" vertical="center" shrinkToFit="1"/>
    </xf>
    <xf numFmtId="180" fontId="7" fillId="4" borderId="62" xfId="0" applyNumberFormat="1" applyFont="1" applyFill="1" applyBorder="1" applyAlignment="1">
      <alignment horizontal="left" vertical="center" shrinkToFit="1"/>
    </xf>
    <xf numFmtId="0" fontId="7" fillId="0" borderId="0" xfId="0" applyFont="1" applyAlignment="1">
      <alignment horizontal="left" vertical="center" wrapText="1" shrinkToFit="1"/>
    </xf>
    <xf numFmtId="0" fontId="7" fillId="4" borderId="62" xfId="0" applyFont="1" applyFill="1" applyBorder="1" applyAlignment="1">
      <alignment horizontal="left" vertical="center"/>
    </xf>
    <xf numFmtId="0" fontId="7" fillId="0" borderId="60" xfId="0" applyFont="1" applyBorder="1" applyAlignment="1">
      <alignment horizontal="left" vertical="center"/>
    </xf>
    <xf numFmtId="0" fontId="9" fillId="0" borderId="137" xfId="0" applyFont="1" applyBorder="1" applyAlignment="1">
      <alignment horizontal="center" vertical="center" wrapText="1"/>
    </xf>
    <xf numFmtId="0" fontId="9" fillId="0" borderId="38" xfId="0" applyFont="1" applyBorder="1" applyAlignment="1">
      <alignment horizontal="center" vertical="center" wrapText="1"/>
    </xf>
    <xf numFmtId="0" fontId="7" fillId="4" borderId="51" xfId="0" applyFont="1" applyFill="1" applyBorder="1" applyAlignment="1">
      <alignment horizontal="left" vertical="center"/>
    </xf>
    <xf numFmtId="0" fontId="7" fillId="4" borderId="52" xfId="0" applyFont="1" applyFill="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9" fillId="4" borderId="59" xfId="0" applyFont="1" applyFill="1" applyBorder="1" applyAlignment="1">
      <alignment horizontal="center" vertical="center"/>
    </xf>
    <xf numFmtId="0" fontId="9" fillId="4" borderId="61" xfId="0" applyFont="1" applyFill="1" applyBorder="1" applyAlignment="1">
      <alignment horizontal="center" vertical="center"/>
    </xf>
    <xf numFmtId="0" fontId="9" fillId="4" borderId="60" xfId="0" applyFont="1" applyFill="1" applyBorder="1" applyAlignment="1">
      <alignment horizontal="center" vertical="center"/>
    </xf>
    <xf numFmtId="185" fontId="9" fillId="0" borderId="156" xfId="0" applyNumberFormat="1" applyFont="1" applyBorder="1" applyAlignment="1">
      <alignment horizontal="center" vertical="center" wrapText="1"/>
    </xf>
    <xf numFmtId="185" fontId="9" fillId="0" borderId="177" xfId="0" applyNumberFormat="1" applyFont="1" applyBorder="1" applyAlignment="1">
      <alignment horizontal="center" vertical="center" wrapText="1"/>
    </xf>
    <xf numFmtId="0" fontId="7" fillId="4" borderId="60" xfId="0" applyFont="1" applyFill="1" applyBorder="1" applyAlignment="1">
      <alignment horizontal="left" vertical="center" wrapText="1"/>
    </xf>
    <xf numFmtId="0" fontId="7" fillId="0" borderId="156" xfId="0" applyFont="1" applyBorder="1" applyAlignment="1">
      <alignment horizontal="left" vertical="center"/>
    </xf>
    <xf numFmtId="0" fontId="7" fillId="0" borderId="135" xfId="0" applyFont="1" applyBorder="1" applyAlignment="1">
      <alignment horizontal="left" vertical="center"/>
    </xf>
    <xf numFmtId="0" fontId="7" fillId="0" borderId="136" xfId="0" applyFont="1" applyBorder="1" applyAlignment="1">
      <alignment horizontal="left" vertical="center"/>
    </xf>
    <xf numFmtId="0" fontId="7" fillId="0" borderId="26" xfId="0" quotePrefix="1" applyFont="1" applyBorder="1" applyAlignment="1">
      <alignment horizontal="left" vertical="top" wrapText="1"/>
    </xf>
    <xf numFmtId="0" fontId="7" fillId="0" borderId="10" xfId="0" quotePrefix="1" applyFont="1" applyBorder="1" applyAlignment="1">
      <alignment horizontal="left" vertical="top" wrapText="1"/>
    </xf>
    <xf numFmtId="0" fontId="7" fillId="0" borderId="11" xfId="0" quotePrefix="1" applyFont="1" applyBorder="1" applyAlignment="1">
      <alignment horizontal="left" vertical="top" wrapText="1"/>
    </xf>
    <xf numFmtId="0" fontId="7" fillId="0" borderId="55" xfId="0" applyFont="1" applyBorder="1" applyAlignment="1">
      <alignment horizontal="center" vertical="center"/>
    </xf>
    <xf numFmtId="0" fontId="7" fillId="0" borderId="47" xfId="0" applyFont="1" applyBorder="1" applyAlignment="1">
      <alignment horizontal="center" vertical="center"/>
    </xf>
    <xf numFmtId="0" fontId="7" fillId="0" borderId="56"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49" fontId="11" fillId="4" borderId="53" xfId="0" applyNumberFormat="1" applyFont="1" applyFill="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38" xfId="0" applyFont="1" applyBorder="1" applyAlignment="1">
      <alignment horizontal="center" vertical="center"/>
    </xf>
    <xf numFmtId="0" fontId="7" fillId="0" borderId="144" xfId="0" applyFont="1" applyBorder="1" applyAlignment="1">
      <alignment horizontal="center" vertical="center"/>
    </xf>
    <xf numFmtId="0" fontId="7" fillId="0" borderId="120" xfId="0" applyFont="1" applyBorder="1" applyAlignment="1">
      <alignment horizontal="center" vertical="center"/>
    </xf>
    <xf numFmtId="0" fontId="7" fillId="0" borderId="120" xfId="0" applyFont="1" applyBorder="1" applyAlignment="1">
      <alignment horizontal="left" vertical="center"/>
    </xf>
    <xf numFmtId="0" fontId="7" fillId="0" borderId="13" xfId="0" applyFont="1" applyBorder="1" applyAlignment="1">
      <alignment horizontal="left" vertical="center"/>
    </xf>
    <xf numFmtId="0" fontId="7" fillId="0" borderId="17" xfId="0" applyFont="1" applyBorder="1" applyAlignment="1">
      <alignment horizontal="left" vertical="center" shrinkToFit="1"/>
    </xf>
    <xf numFmtId="0" fontId="7" fillId="0" borderId="19" xfId="0" applyFont="1" applyBorder="1" applyAlignment="1">
      <alignment horizontal="left" vertical="center" shrinkToFit="1"/>
    </xf>
    <xf numFmtId="0" fontId="9" fillId="0" borderId="113" xfId="0" applyFont="1" applyBorder="1" applyAlignment="1">
      <alignment horizontal="left" vertical="center" shrinkToFit="1"/>
    </xf>
    <xf numFmtId="0" fontId="9" fillId="0" borderId="23" xfId="0" applyFont="1" applyBorder="1" applyAlignment="1">
      <alignment horizontal="left" vertical="center" shrinkToFit="1"/>
    </xf>
    <xf numFmtId="0" fontId="86" fillId="0" borderId="15" xfId="0" applyFont="1" applyBorder="1" applyAlignment="1">
      <alignment horizontal="center" vertical="center" wrapText="1"/>
    </xf>
    <xf numFmtId="0" fontId="86" fillId="0" borderId="16" xfId="0" applyFont="1" applyBorder="1" applyAlignment="1">
      <alignment horizontal="center" vertical="center" wrapText="1"/>
    </xf>
    <xf numFmtId="0" fontId="86" fillId="0" borderId="0" xfId="0" applyFont="1" applyAlignment="1">
      <alignment horizontal="center" vertical="center" wrapText="1"/>
    </xf>
    <xf numFmtId="0" fontId="86" fillId="0" borderId="13" xfId="0" applyFont="1" applyBorder="1" applyAlignment="1">
      <alignment horizontal="center" vertical="center" wrapText="1"/>
    </xf>
    <xf numFmtId="0" fontId="86" fillId="0" borderId="34" xfId="0" applyFont="1" applyBorder="1" applyAlignment="1">
      <alignment horizontal="center" vertical="center" wrapText="1"/>
    </xf>
    <xf numFmtId="0" fontId="86" fillId="0" borderId="35" xfId="0" applyFont="1" applyBorder="1" applyAlignment="1">
      <alignment horizontal="center" vertical="center" wrapText="1"/>
    </xf>
    <xf numFmtId="0" fontId="86" fillId="0" borderId="5" xfId="0" applyFont="1" applyBorder="1" applyAlignment="1">
      <alignment horizontal="left" vertical="center" wrapText="1"/>
    </xf>
    <xf numFmtId="0" fontId="86" fillId="0" borderId="6" xfId="0" applyFont="1" applyBorder="1" applyAlignment="1">
      <alignment horizontal="left" vertical="center" wrapText="1"/>
    </xf>
    <xf numFmtId="0" fontId="9" fillId="0" borderId="14" xfId="0" applyFont="1" applyBorder="1" applyAlignment="1">
      <alignment horizontal="left" vertical="center" wrapText="1"/>
    </xf>
    <xf numFmtId="0" fontId="9" fillId="0" borderId="16" xfId="0" applyFont="1" applyBorder="1" applyAlignment="1">
      <alignment horizontal="left" vertical="center"/>
    </xf>
    <xf numFmtId="0" fontId="9" fillId="0" borderId="43" xfId="0" applyFont="1" applyBorder="1" applyAlignment="1">
      <alignment horizontal="left" vertical="center"/>
    </xf>
    <xf numFmtId="0" fontId="9" fillId="0" borderId="45" xfId="0" applyFont="1" applyBorder="1" applyAlignment="1">
      <alignment horizontal="left" vertical="center"/>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88" fillId="4" borderId="14" xfId="0" applyFont="1" applyFill="1" applyBorder="1" applyAlignment="1">
      <alignment horizontal="center" vertical="center" wrapText="1"/>
    </xf>
    <xf numFmtId="0" fontId="88" fillId="4" borderId="15" xfId="0" applyFont="1" applyFill="1" applyBorder="1" applyAlignment="1">
      <alignment horizontal="center" vertical="center" wrapText="1"/>
    </xf>
    <xf numFmtId="0" fontId="88" fillId="4" borderId="16" xfId="0" applyFont="1" applyFill="1" applyBorder="1" applyAlignment="1">
      <alignment horizontal="center" vertical="center" wrapText="1"/>
    </xf>
    <xf numFmtId="0" fontId="88" fillId="4" borderId="21" xfId="0" applyFont="1" applyFill="1" applyBorder="1" applyAlignment="1">
      <alignment horizontal="center" vertical="center" wrapText="1"/>
    </xf>
    <xf numFmtId="0" fontId="88" fillId="4" borderId="34" xfId="0" applyFont="1" applyFill="1" applyBorder="1" applyAlignment="1">
      <alignment horizontal="center" vertical="center" wrapText="1"/>
    </xf>
    <xf numFmtId="0" fontId="88" fillId="4" borderId="35" xfId="0" applyFont="1" applyFill="1" applyBorder="1" applyAlignment="1">
      <alignment horizontal="center"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7" fillId="4" borderId="112" xfId="0" applyFont="1" applyFill="1" applyBorder="1" applyAlignment="1">
      <alignment horizontal="left" vertical="center" wrapText="1"/>
    </xf>
    <xf numFmtId="0" fontId="7" fillId="0" borderId="14" xfId="0" applyFont="1" applyBorder="1" applyAlignment="1">
      <alignment horizontal="left" vertical="center" wrapText="1"/>
    </xf>
    <xf numFmtId="0" fontId="7" fillId="0" borderId="27" xfId="0" applyFont="1" applyBorder="1" applyAlignment="1">
      <alignment horizontal="left" vertical="center" wrapText="1"/>
    </xf>
    <xf numFmtId="0" fontId="7" fillId="0" borderId="13" xfId="0" applyFont="1" applyBorder="1" applyAlignment="1">
      <alignment horizontal="left" vertical="center" wrapText="1"/>
    </xf>
    <xf numFmtId="0" fontId="7" fillId="0" borderId="43" xfId="0" applyFont="1" applyBorder="1" applyAlignment="1">
      <alignment horizontal="left" vertical="center" wrapText="1"/>
    </xf>
    <xf numFmtId="0" fontId="7" fillId="0" borderId="45" xfId="0" applyFont="1" applyBorder="1" applyAlignment="1">
      <alignment horizontal="left" vertical="center" wrapText="1"/>
    </xf>
    <xf numFmtId="0" fontId="7" fillId="0" borderId="139" xfId="0" applyFont="1" applyBorder="1" applyAlignment="1">
      <alignment horizontal="center" vertical="center"/>
    </xf>
    <xf numFmtId="0" fontId="7" fillId="0" borderId="140" xfId="0" applyFont="1" applyBorder="1" applyAlignment="1">
      <alignment horizontal="center" vertical="center"/>
    </xf>
    <xf numFmtId="49" fontId="11" fillId="4" borderId="40" xfId="0" applyNumberFormat="1" applyFont="1" applyFill="1" applyBorder="1" applyAlignment="1">
      <alignment horizontal="center" vertical="center"/>
    </xf>
    <xf numFmtId="0" fontId="14" fillId="0" borderId="21" xfId="0" applyFont="1" applyBorder="1" applyAlignment="1">
      <alignment horizontal="left" vertical="center" wrapText="1"/>
    </xf>
    <xf numFmtId="0" fontId="14" fillId="0" borderId="35" xfId="0" applyFont="1" applyBorder="1" applyAlignment="1">
      <alignment horizontal="left" vertical="center"/>
    </xf>
    <xf numFmtId="0" fontId="7" fillId="4" borderId="29"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9" fillId="9" borderId="59" xfId="0" applyFont="1" applyFill="1" applyBorder="1" applyAlignment="1">
      <alignment horizontal="center" vertical="center"/>
    </xf>
    <xf numFmtId="0" fontId="9" fillId="9" borderId="61" xfId="0" applyFont="1" applyFill="1" applyBorder="1" applyAlignment="1">
      <alignment horizontal="center" vertical="center"/>
    </xf>
    <xf numFmtId="0" fontId="9" fillId="4" borderId="36" xfId="0" applyFont="1" applyFill="1" applyBorder="1" applyAlignment="1">
      <alignment horizontal="justify" vertical="center" wrapText="1"/>
    </xf>
    <xf numFmtId="0" fontId="9" fillId="0" borderId="138" xfId="0" applyFont="1" applyBorder="1" applyAlignment="1">
      <alignment horizontal="left" vertical="center" wrapText="1"/>
    </xf>
    <xf numFmtId="0" fontId="9" fillId="0" borderId="36" xfId="0" applyFont="1" applyBorder="1" applyAlignment="1">
      <alignment horizontal="left" vertical="center" wrapText="1"/>
    </xf>
    <xf numFmtId="0" fontId="9" fillId="0" borderId="173" xfId="0" applyFont="1" applyBorder="1" applyAlignment="1">
      <alignment horizontal="left" vertical="center" wrapText="1"/>
    </xf>
    <xf numFmtId="0" fontId="9" fillId="0" borderId="41"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4" borderId="113"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9" fillId="9" borderId="32" xfId="0" applyFont="1" applyFill="1" applyBorder="1" applyAlignment="1">
      <alignment horizontal="center" vertical="center" shrinkToFit="1"/>
    </xf>
    <xf numFmtId="0" fontId="9" fillId="9" borderId="0" xfId="0" applyFont="1" applyFill="1" applyAlignment="1">
      <alignment horizontal="center" vertical="center" shrinkToFit="1"/>
    </xf>
    <xf numFmtId="0" fontId="7" fillId="0" borderId="64" xfId="0" applyFont="1" applyBorder="1" applyAlignment="1">
      <alignment horizontal="center" vertical="center" shrinkToFit="1"/>
    </xf>
    <xf numFmtId="0" fontId="7" fillId="0" borderId="65" xfId="0" applyFont="1" applyBorder="1" applyAlignment="1">
      <alignment horizontal="center" vertical="center" shrinkToFit="1"/>
    </xf>
    <xf numFmtId="0" fontId="7" fillId="3" borderId="12"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85" fillId="0" borderId="0" xfId="0" applyFont="1" applyAlignment="1">
      <alignment horizontal="center" vertical="center"/>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86" fillId="0" borderId="0" xfId="0" applyFont="1" applyAlignment="1">
      <alignment horizontal="left" wrapText="1"/>
    </xf>
    <xf numFmtId="0" fontId="86" fillId="0" borderId="0" xfId="0" applyFont="1" applyAlignment="1">
      <alignment horizontal="left"/>
    </xf>
    <xf numFmtId="0" fontId="7" fillId="0" borderId="18" xfId="0" applyFont="1" applyBorder="1" applyAlignment="1">
      <alignment vertical="top" shrinkToFit="1"/>
    </xf>
    <xf numFmtId="0" fontId="7" fillId="0" borderId="19" xfId="0" applyFont="1" applyBorder="1" applyAlignment="1">
      <alignment vertical="top" shrinkToFit="1"/>
    </xf>
    <xf numFmtId="0" fontId="7" fillId="0" borderId="20"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4" borderId="31" xfId="0" quotePrefix="1" applyFont="1" applyFill="1" applyBorder="1" applyAlignment="1">
      <alignment horizontal="left" vertical="center" wrapText="1"/>
    </xf>
    <xf numFmtId="0" fontId="7" fillId="4" borderId="32"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7" fillId="4" borderId="55" xfId="0" quotePrefix="1" applyFont="1" applyFill="1" applyBorder="1" applyAlignment="1">
      <alignment horizontal="left" vertical="center" wrapText="1"/>
    </xf>
    <xf numFmtId="0" fontId="7" fillId="4" borderId="47" xfId="0" quotePrefix="1" applyFont="1" applyFill="1" applyBorder="1" applyAlignment="1">
      <alignment horizontal="left" vertical="center"/>
    </xf>
    <xf numFmtId="0" fontId="7" fillId="4" borderId="56" xfId="0" quotePrefix="1" applyFont="1" applyFill="1" applyBorder="1" applyAlignment="1">
      <alignment horizontal="left" vertical="center"/>
    </xf>
    <xf numFmtId="0" fontId="7" fillId="4" borderId="47" xfId="0" quotePrefix="1" applyFont="1" applyFill="1" applyBorder="1" applyAlignment="1">
      <alignment horizontal="left" vertical="center" wrapText="1"/>
    </xf>
    <xf numFmtId="0" fontId="7" fillId="4" borderId="56" xfId="0" quotePrefix="1" applyFont="1" applyFill="1" applyBorder="1" applyAlignment="1">
      <alignment horizontal="left" vertical="center" wrapText="1"/>
    </xf>
    <xf numFmtId="0" fontId="7" fillId="0" borderId="10" xfId="0" quotePrefix="1" applyFont="1" applyBorder="1" applyAlignment="1">
      <alignment horizontal="left" vertical="center" wrapText="1" shrinkToFit="1"/>
    </xf>
    <xf numFmtId="0" fontId="7" fillId="0" borderId="11" xfId="0" quotePrefix="1" applyFont="1" applyBorder="1" applyAlignment="1">
      <alignment horizontal="left" vertical="center" wrapText="1" shrinkToFit="1"/>
    </xf>
    <xf numFmtId="0" fontId="7" fillId="0" borderId="55" xfId="0" quotePrefix="1" applyFont="1" applyBorder="1" applyAlignment="1">
      <alignment horizontal="left" vertical="center" wrapText="1"/>
    </xf>
    <xf numFmtId="0" fontId="7" fillId="0" borderId="47" xfId="0" quotePrefix="1" applyFont="1" applyBorder="1" applyAlignment="1">
      <alignment horizontal="left" vertical="center" wrapText="1"/>
    </xf>
    <xf numFmtId="0" fontId="7" fillId="0" borderId="56" xfId="0" quotePrefix="1" applyFont="1" applyBorder="1" applyAlignment="1">
      <alignment horizontal="left" vertical="center" wrapText="1"/>
    </xf>
    <xf numFmtId="0" fontId="7" fillId="0" borderId="36" xfId="0" quotePrefix="1" applyFont="1" applyBorder="1" applyAlignment="1">
      <alignment horizontal="center" vertical="center"/>
    </xf>
    <xf numFmtId="0" fontId="7" fillId="0" borderId="36" xfId="0" applyFont="1" applyBorder="1" applyAlignment="1">
      <alignment horizontal="center" vertical="center"/>
    </xf>
    <xf numFmtId="0" fontId="7" fillId="0" borderId="40" xfId="0" applyFont="1" applyBorder="1" applyAlignment="1">
      <alignment horizontal="center" vertical="center"/>
    </xf>
    <xf numFmtId="49" fontId="11" fillId="4" borderId="41" xfId="0" applyNumberFormat="1" applyFont="1" applyFill="1" applyBorder="1" applyAlignment="1">
      <alignment horizontal="center" vertical="center"/>
    </xf>
    <xf numFmtId="49" fontId="11" fillId="4" borderId="42" xfId="0" applyNumberFormat="1" applyFont="1" applyFill="1" applyBorder="1" applyAlignment="1">
      <alignment horizontal="center" vertical="center"/>
    </xf>
    <xf numFmtId="0" fontId="7" fillId="4" borderId="32" xfId="0" quotePrefix="1" applyFont="1" applyFill="1" applyBorder="1" applyAlignment="1">
      <alignment horizontal="left" vertical="top" wrapText="1"/>
    </xf>
    <xf numFmtId="0" fontId="7" fillId="4" borderId="33" xfId="0" quotePrefix="1" applyFont="1" applyFill="1" applyBorder="1" applyAlignment="1">
      <alignment horizontal="left" vertical="top" wrapText="1"/>
    </xf>
    <xf numFmtId="0" fontId="7" fillId="4" borderId="0" xfId="0" quotePrefix="1" applyFont="1" applyFill="1" applyAlignment="1">
      <alignment horizontal="left" vertical="top" wrapText="1"/>
    </xf>
    <xf numFmtId="0" fontId="7" fillId="4" borderId="13" xfId="0" quotePrefix="1" applyFont="1" applyFill="1" applyBorder="1" applyAlignment="1">
      <alignment horizontal="left" vertical="top" wrapText="1"/>
    </xf>
    <xf numFmtId="176" fontId="91" fillId="0" borderId="155" xfId="0" applyNumberFormat="1" applyFont="1" applyBorder="1" applyAlignment="1">
      <alignment horizontal="left" vertical="center" shrinkToFit="1"/>
    </xf>
    <xf numFmtId="176" fontId="91" fillId="0" borderId="47" xfId="0" applyNumberFormat="1" applyFont="1" applyBorder="1" applyAlignment="1">
      <alignment horizontal="left" vertical="center" shrinkToFit="1"/>
    </xf>
    <xf numFmtId="176" fontId="91" fillId="0" borderId="56" xfId="0" applyNumberFormat="1" applyFont="1" applyBorder="1" applyAlignment="1">
      <alignment horizontal="left" vertical="center" shrinkToFit="1"/>
    </xf>
    <xf numFmtId="0" fontId="11" fillId="4" borderId="37" xfId="0" applyFont="1" applyFill="1" applyBorder="1" applyAlignment="1">
      <alignment horizontal="center" vertical="center"/>
    </xf>
    <xf numFmtId="0" fontId="11" fillId="4" borderId="50" xfId="0" applyFont="1" applyFill="1" applyBorder="1" applyAlignment="1">
      <alignment horizontal="center" vertical="center"/>
    </xf>
    <xf numFmtId="0" fontId="7" fillId="4" borderId="29" xfId="0" quotePrefix="1" applyFont="1" applyFill="1" applyBorder="1" applyAlignment="1">
      <alignment horizontal="left" vertical="center"/>
    </xf>
    <xf numFmtId="0" fontId="7" fillId="4" borderId="12" xfId="0" quotePrefix="1" applyFont="1" applyFill="1" applyBorder="1" applyAlignment="1">
      <alignment horizontal="left" vertical="center"/>
    </xf>
    <xf numFmtId="0" fontId="7" fillId="4" borderId="30" xfId="0" quotePrefix="1" applyFont="1" applyFill="1" applyBorder="1" applyAlignment="1">
      <alignment horizontal="left" vertical="center"/>
    </xf>
    <xf numFmtId="0" fontId="7" fillId="4" borderId="60" xfId="0" applyFont="1" applyFill="1" applyBorder="1" applyAlignment="1">
      <alignment horizontal="center" vertical="center"/>
    </xf>
    <xf numFmtId="0" fontId="7" fillId="0" borderId="65" xfId="0" applyFont="1" applyBorder="1" applyAlignment="1">
      <alignment horizontal="left" vertical="center" shrinkToFit="1"/>
    </xf>
    <xf numFmtId="0" fontId="7" fillId="0" borderId="158" xfId="0" applyFont="1" applyBorder="1" applyAlignment="1">
      <alignment horizontal="left" vertical="center" shrinkToFit="1"/>
    </xf>
    <xf numFmtId="0" fontId="7" fillId="0" borderId="64" xfId="0" applyFont="1" applyBorder="1" applyAlignment="1">
      <alignment horizontal="left" vertical="center" shrinkToFit="1"/>
    </xf>
    <xf numFmtId="0" fontId="7" fillId="4" borderId="64" xfId="0" applyFont="1" applyFill="1" applyBorder="1" applyAlignment="1">
      <alignment horizontal="center" vertical="center"/>
    </xf>
    <xf numFmtId="0" fontId="7" fillId="4" borderId="65" xfId="0" applyFont="1" applyFill="1" applyBorder="1" applyAlignment="1">
      <alignment horizontal="center" vertical="center"/>
    </xf>
    <xf numFmtId="0" fontId="92" fillId="0" borderId="47" xfId="0" applyFont="1" applyBorder="1" applyAlignment="1">
      <alignment horizontal="left" vertical="center"/>
    </xf>
    <xf numFmtId="0" fontId="92" fillId="0" borderId="56" xfId="0" applyFont="1" applyBorder="1" applyAlignment="1">
      <alignment horizontal="left" vertical="center"/>
    </xf>
    <xf numFmtId="0" fontId="11" fillId="4" borderId="41" xfId="0" applyFont="1" applyFill="1" applyBorder="1" applyAlignment="1">
      <alignment horizontal="center" vertical="center"/>
    </xf>
    <xf numFmtId="0" fontId="92" fillId="4" borderId="47" xfId="0" applyFont="1" applyFill="1" applyBorder="1" applyAlignment="1">
      <alignment horizontal="left" vertical="center"/>
    </xf>
    <xf numFmtId="0" fontId="92" fillId="4" borderId="56" xfId="0" applyFont="1" applyFill="1" applyBorder="1" applyAlignment="1">
      <alignment horizontal="left" vertical="center"/>
    </xf>
    <xf numFmtId="0" fontId="92" fillId="4" borderId="12" xfId="0" applyFont="1" applyFill="1" applyBorder="1" applyAlignment="1">
      <alignment horizontal="left" vertical="center"/>
    </xf>
    <xf numFmtId="0" fontId="92" fillId="4" borderId="30" xfId="0" applyFont="1" applyFill="1" applyBorder="1" applyAlignment="1">
      <alignment horizontal="left" vertical="center"/>
    </xf>
    <xf numFmtId="0" fontId="92" fillId="4" borderId="10" xfId="0" applyFont="1" applyFill="1" applyBorder="1" applyAlignment="1">
      <alignment horizontal="left" vertical="center"/>
    </xf>
    <xf numFmtId="0" fontId="92" fillId="4" borderId="11" xfId="0" applyFont="1" applyFill="1" applyBorder="1" applyAlignment="1">
      <alignment horizontal="left" vertical="center"/>
    </xf>
    <xf numFmtId="0" fontId="92" fillId="4" borderId="47" xfId="0" applyFont="1" applyFill="1" applyBorder="1" applyAlignment="1">
      <alignment horizontal="left" vertical="center" wrapText="1"/>
    </xf>
    <xf numFmtId="0" fontId="92" fillId="4" borderId="56" xfId="0" applyFont="1" applyFill="1" applyBorder="1" applyAlignment="1">
      <alignment horizontal="left" vertical="center" wrapText="1"/>
    </xf>
    <xf numFmtId="0" fontId="92" fillId="0" borderId="51" xfId="0" applyFont="1" applyBorder="1" applyAlignment="1">
      <alignment horizontal="left" vertical="center"/>
    </xf>
    <xf numFmtId="0" fontId="92" fillId="0" borderId="52" xfId="0" applyFont="1" applyBorder="1" applyAlignment="1">
      <alignment horizontal="left" vertical="center"/>
    </xf>
    <xf numFmtId="0" fontId="7" fillId="4" borderId="51" xfId="0" applyFont="1" applyFill="1" applyBorder="1" applyAlignment="1">
      <alignment horizontal="left" vertical="center" wrapText="1"/>
    </xf>
    <xf numFmtId="0" fontId="92" fillId="4" borderId="47" xfId="0" quotePrefix="1" applyFont="1" applyFill="1" applyBorder="1" applyAlignment="1">
      <alignment horizontal="left" vertical="center"/>
    </xf>
    <xf numFmtId="0" fontId="92" fillId="4" borderId="12" xfId="0" applyFont="1" applyFill="1" applyBorder="1" applyAlignment="1">
      <alignment horizontal="left" vertical="center" wrapText="1"/>
    </xf>
    <xf numFmtId="0" fontId="95" fillId="4" borderId="51" xfId="0" applyFont="1" applyFill="1" applyBorder="1" applyAlignment="1">
      <alignment horizontal="left" vertical="center" wrapText="1"/>
    </xf>
    <xf numFmtId="0" fontId="95" fillId="4" borderId="52" xfId="0" applyFont="1" applyFill="1" applyBorder="1" applyAlignment="1">
      <alignment horizontal="left" vertical="center" wrapText="1"/>
    </xf>
    <xf numFmtId="0" fontId="7" fillId="3" borderId="0" xfId="0" applyFont="1" applyFill="1" applyAlignment="1">
      <alignment horizontal="left" vertical="center" shrinkToFit="1"/>
    </xf>
    <xf numFmtId="176" fontId="7" fillId="4" borderId="34" xfId="0" applyNumberFormat="1" applyFont="1" applyFill="1" applyBorder="1" applyAlignment="1">
      <alignment horizontal="right" vertical="center" shrinkToFit="1"/>
    </xf>
    <xf numFmtId="176" fontId="7" fillId="4" borderId="34" xfId="0" applyNumberFormat="1" applyFont="1" applyFill="1" applyBorder="1" applyAlignment="1">
      <alignment horizontal="center" vertical="center" shrinkToFit="1"/>
    </xf>
    <xf numFmtId="0" fontId="7" fillId="4" borderId="110" xfId="0" applyFont="1" applyFill="1" applyBorder="1" applyAlignment="1">
      <alignment horizontal="left" vertical="center"/>
    </xf>
    <xf numFmtId="0" fontId="7" fillId="4" borderId="111" xfId="0" applyFont="1" applyFill="1" applyBorder="1" applyAlignment="1">
      <alignment horizontal="left" vertical="center"/>
    </xf>
    <xf numFmtId="176" fontId="7" fillId="4" borderId="0" xfId="0" applyNumberFormat="1" applyFont="1" applyFill="1" applyAlignment="1">
      <alignment horizontal="right" vertical="center" shrinkToFit="1"/>
    </xf>
    <xf numFmtId="176" fontId="7" fillId="4" borderId="0" xfId="0" applyNumberFormat="1" applyFont="1" applyFill="1" applyAlignment="1">
      <alignment horizontal="center" vertical="center" shrinkToFit="1"/>
    </xf>
    <xf numFmtId="0" fontId="7" fillId="4" borderId="135" xfId="0" applyFont="1" applyFill="1" applyBorder="1" applyAlignment="1">
      <alignment horizontal="left" vertical="center"/>
    </xf>
    <xf numFmtId="0" fontId="7" fillId="4" borderId="136" xfId="0" applyFont="1" applyFill="1" applyBorder="1" applyAlignment="1">
      <alignment horizontal="left" vertical="center"/>
    </xf>
    <xf numFmtId="0" fontId="9" fillId="3" borderId="32" xfId="0" applyFont="1" applyFill="1" applyBorder="1" applyAlignment="1">
      <alignment vertical="center" shrinkToFit="1"/>
    </xf>
    <xf numFmtId="0" fontId="9" fillId="3" borderId="33" xfId="0" applyFont="1" applyFill="1" applyBorder="1" applyAlignment="1">
      <alignment vertical="center" shrinkToFit="1"/>
    </xf>
    <xf numFmtId="205" fontId="7" fillId="4" borderId="5" xfId="0" applyNumberFormat="1" applyFont="1" applyFill="1" applyBorder="1" applyAlignment="1">
      <alignment horizontal="center" vertical="center" shrinkToFit="1"/>
    </xf>
    <xf numFmtId="205" fontId="7" fillId="4" borderId="6" xfId="0" applyNumberFormat="1" applyFont="1" applyFill="1" applyBorder="1" applyAlignment="1">
      <alignment horizontal="center" vertical="center" shrinkToFit="1"/>
    </xf>
    <xf numFmtId="38" fontId="7" fillId="0" borderId="21" xfId="1" applyFont="1" applyFill="1" applyBorder="1" applyAlignment="1">
      <alignment horizontal="left" vertical="center" shrinkToFit="1"/>
    </xf>
    <xf numFmtId="38" fontId="7" fillId="0" borderId="34" xfId="1" applyFont="1" applyFill="1" applyBorder="1" applyAlignment="1">
      <alignment horizontal="left" vertical="center" shrinkToFit="1"/>
    </xf>
    <xf numFmtId="38" fontId="7" fillId="4" borderId="34" xfId="1" applyFont="1" applyFill="1" applyBorder="1" applyAlignment="1">
      <alignment horizontal="center" vertical="center" shrinkToFit="1"/>
    </xf>
    <xf numFmtId="0" fontId="7" fillId="0" borderId="10" xfId="0" quotePrefix="1" applyFont="1" applyBorder="1" applyAlignment="1">
      <alignment horizontal="left" vertical="center" wrapText="1"/>
    </xf>
    <xf numFmtId="0" fontId="7" fillId="0" borderId="11" xfId="0" quotePrefix="1" applyFont="1" applyBorder="1" applyAlignment="1">
      <alignment horizontal="left" vertical="center" wrapText="1"/>
    </xf>
    <xf numFmtId="0" fontId="7" fillId="0" borderId="18" xfId="0" quotePrefix="1" applyFont="1" applyBorder="1" applyAlignment="1">
      <alignment horizontal="left" vertical="center" wrapText="1" shrinkToFit="1"/>
    </xf>
    <xf numFmtId="0" fontId="7" fillId="0" borderId="19" xfId="0" quotePrefix="1" applyFont="1" applyBorder="1" applyAlignment="1">
      <alignment horizontal="left" vertical="center" wrapText="1" shrinkToFit="1"/>
    </xf>
    <xf numFmtId="0" fontId="7" fillId="4" borderId="22" xfId="0" applyFont="1" applyFill="1" applyBorder="1" applyAlignment="1">
      <alignment horizontal="left" vertical="center"/>
    </xf>
    <xf numFmtId="0" fontId="7" fillId="4" borderId="23" xfId="0" applyFont="1" applyFill="1" applyBorder="1" applyAlignment="1">
      <alignment horizontal="left" vertical="center"/>
    </xf>
    <xf numFmtId="0" fontId="9" fillId="9" borderId="36" xfId="0" applyFont="1" applyFill="1" applyBorder="1" applyAlignment="1">
      <alignment horizontal="center" vertical="center"/>
    </xf>
    <xf numFmtId="0" fontId="7" fillId="4" borderId="29"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7" fillId="4" borderId="30" xfId="0" applyFont="1" applyFill="1" applyBorder="1" applyAlignment="1">
      <alignment horizontal="left" vertical="center" wrapText="1"/>
    </xf>
    <xf numFmtId="178" fontId="7" fillId="4" borderId="34" xfId="0" applyNumberFormat="1" applyFont="1" applyFill="1" applyBorder="1" applyAlignment="1">
      <alignment horizontal="center" vertical="center" shrinkToFit="1"/>
    </xf>
    <xf numFmtId="0" fontId="7" fillId="0" borderId="18" xfId="0" quotePrefix="1" applyFont="1" applyBorder="1" applyAlignment="1">
      <alignment horizontal="left" vertical="center" shrinkToFit="1"/>
    </xf>
    <xf numFmtId="0" fontId="7" fillId="0" borderId="19" xfId="0" quotePrefix="1" applyFont="1" applyBorder="1" applyAlignment="1">
      <alignment horizontal="left" vertical="center" shrinkToFit="1"/>
    </xf>
    <xf numFmtId="0" fontId="7" fillId="0" borderId="179" xfId="0" applyFont="1" applyBorder="1" applyAlignment="1">
      <alignment horizontal="left" vertical="center" shrinkToFit="1"/>
    </xf>
    <xf numFmtId="0" fontId="7" fillId="0" borderId="32" xfId="0" applyFont="1" applyBorder="1" applyAlignment="1">
      <alignment horizontal="left" vertical="center" shrinkToFit="1"/>
    </xf>
    <xf numFmtId="0" fontId="7" fillId="0" borderId="33" xfId="0" applyFont="1" applyBorder="1" applyAlignment="1">
      <alignment horizontal="left" vertical="center" shrinkToFit="1"/>
    </xf>
    <xf numFmtId="0" fontId="7" fillId="0" borderId="59" xfId="0" applyFont="1" applyBorder="1" applyAlignment="1">
      <alignment horizontal="left" vertical="center" shrinkToFit="1"/>
    </xf>
    <xf numFmtId="0" fontId="7" fillId="0" borderId="60" xfId="0" applyFont="1" applyBorder="1" applyAlignment="1">
      <alignment horizontal="left" vertical="center" shrinkToFit="1"/>
    </xf>
    <xf numFmtId="0" fontId="7" fillId="0" borderId="62" xfId="0" applyFont="1" applyBorder="1" applyAlignment="1">
      <alignment horizontal="left" vertical="center" shrinkToFit="1"/>
    </xf>
    <xf numFmtId="0" fontId="92" fillId="0" borderId="12" xfId="0" applyFont="1" applyBorder="1" applyAlignment="1">
      <alignment horizontal="left" vertical="center" wrapText="1"/>
    </xf>
    <xf numFmtId="0" fontId="9" fillId="0" borderId="38" xfId="0" applyFont="1" applyBorder="1" applyAlignment="1">
      <alignment horizontal="center" vertical="center"/>
    </xf>
    <xf numFmtId="0" fontId="11" fillId="0" borderId="18" xfId="0" applyFont="1" applyBorder="1" applyAlignment="1">
      <alignment vertical="center" shrinkToFit="1"/>
    </xf>
    <xf numFmtId="0" fontId="11" fillId="0" borderId="19" xfId="0" applyFont="1" applyBorder="1" applyAlignment="1">
      <alignment vertical="center" shrinkToFit="1"/>
    </xf>
    <xf numFmtId="0" fontId="13" fillId="0" borderId="18" xfId="0" applyFont="1" applyBorder="1" applyAlignment="1">
      <alignment vertical="center" shrinkToFit="1"/>
    </xf>
    <xf numFmtId="0" fontId="13" fillId="0" borderId="19" xfId="0" applyFont="1" applyBorder="1" applyAlignment="1">
      <alignment vertical="center" shrinkToFit="1"/>
    </xf>
    <xf numFmtId="0" fontId="11" fillId="4" borderId="64" xfId="0" applyFont="1" applyFill="1" applyBorder="1" applyAlignment="1">
      <alignment horizontal="left" vertical="center" wrapText="1"/>
    </xf>
    <xf numFmtId="0" fontId="11" fillId="4" borderId="65" xfId="0" applyFont="1" applyFill="1" applyBorder="1" applyAlignment="1">
      <alignment horizontal="left" vertical="center" wrapText="1"/>
    </xf>
    <xf numFmtId="0" fontId="11" fillId="4" borderId="66" xfId="0" applyFont="1" applyFill="1" applyBorder="1" applyAlignment="1">
      <alignment horizontal="left" vertical="center" wrapText="1"/>
    </xf>
    <xf numFmtId="0" fontId="7" fillId="0" borderId="137" xfId="0" applyFont="1" applyBorder="1" applyAlignment="1">
      <alignment horizontal="center" vertical="center" wrapText="1"/>
    </xf>
    <xf numFmtId="0" fontId="7" fillId="0" borderId="38" xfId="0" applyFont="1" applyBorder="1" applyAlignment="1">
      <alignment horizontal="center" vertical="center" wrapText="1"/>
    </xf>
    <xf numFmtId="38" fontId="7" fillId="0" borderId="34" xfId="1" applyFont="1" applyFill="1" applyBorder="1" applyAlignment="1">
      <alignment horizontal="center" vertical="center" shrinkToFit="1"/>
    </xf>
    <xf numFmtId="0" fontId="7" fillId="0" borderId="15" xfId="0" applyFont="1" applyBorder="1" applyAlignment="1">
      <alignment horizontal="left" vertical="center" shrinkToFit="1"/>
    </xf>
    <xf numFmtId="0" fontId="7" fillId="0" borderId="16" xfId="0" applyFont="1" applyBorder="1" applyAlignment="1">
      <alignment horizontal="left" vertical="center" shrinkToFit="1"/>
    </xf>
    <xf numFmtId="176" fontId="86" fillId="0" borderId="44" xfId="0" applyNumberFormat="1" applyFont="1" applyBorder="1" applyAlignment="1">
      <alignment horizontal="left" vertical="top" wrapText="1" shrinkToFit="1"/>
    </xf>
    <xf numFmtId="176" fontId="86" fillId="0" borderId="45" xfId="0" applyNumberFormat="1" applyFont="1" applyBorder="1" applyAlignment="1">
      <alignment horizontal="left" vertical="top" wrapText="1" shrinkToFit="1"/>
    </xf>
    <xf numFmtId="0" fontId="11" fillId="4" borderId="42" xfId="0" applyFont="1" applyFill="1" applyBorder="1" applyAlignment="1">
      <alignment horizontal="center" vertical="center"/>
    </xf>
    <xf numFmtId="0" fontId="11" fillId="4" borderId="41" xfId="0" applyFont="1" applyFill="1" applyBorder="1" applyAlignment="1">
      <alignment horizontal="left" vertical="center" wrapText="1"/>
    </xf>
    <xf numFmtId="0" fontId="92" fillId="4" borderId="30" xfId="0" applyFont="1" applyFill="1" applyBorder="1" applyAlignment="1">
      <alignment horizontal="left" vertical="center" wrapText="1"/>
    </xf>
    <xf numFmtId="0" fontId="9" fillId="0" borderId="36" xfId="0" applyFont="1" applyBorder="1" applyAlignment="1">
      <alignment horizontal="center" vertical="center"/>
    </xf>
    <xf numFmtId="0" fontId="92" fillId="0" borderId="47" xfId="0" applyFont="1" applyBorder="1" applyAlignment="1">
      <alignment vertical="center" wrapText="1"/>
    </xf>
    <xf numFmtId="0" fontId="92" fillId="0" borderId="47" xfId="0" applyFont="1" applyBorder="1" applyAlignment="1">
      <alignment vertical="center" shrinkToFit="1"/>
    </xf>
    <xf numFmtId="0" fontId="92" fillId="0" borderId="47" xfId="0" applyFont="1" applyBorder="1" applyAlignment="1">
      <alignment horizontal="left" vertical="center" wrapText="1"/>
    </xf>
    <xf numFmtId="0" fontId="92" fillId="0" borderId="47" xfId="0" applyFont="1" applyBorder="1" applyAlignment="1">
      <alignment vertical="center" wrapText="1" shrinkToFit="1"/>
    </xf>
    <xf numFmtId="0" fontId="9" fillId="4" borderId="53" xfId="0" applyFont="1" applyFill="1" applyBorder="1" applyAlignment="1">
      <alignment horizontal="justify" vertical="center" wrapText="1"/>
    </xf>
    <xf numFmtId="38" fontId="9" fillId="0" borderId="5" xfId="1" applyFont="1" applyFill="1" applyBorder="1" applyAlignment="1">
      <alignment horizontal="left" vertical="center" shrinkToFit="1"/>
    </xf>
    <xf numFmtId="38" fontId="9" fillId="0" borderId="6" xfId="1" applyFont="1" applyFill="1" applyBorder="1" applyAlignment="1">
      <alignment horizontal="left" vertical="center" shrinkToFit="1"/>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62" xfId="0" applyFont="1" applyBorder="1" applyAlignment="1">
      <alignment horizontal="center" vertical="center"/>
    </xf>
    <xf numFmtId="0" fontId="9" fillId="0" borderId="61" xfId="0" applyFont="1" applyBorder="1" applyAlignment="1">
      <alignment horizontal="center" vertical="center"/>
    </xf>
    <xf numFmtId="0" fontId="7" fillId="0" borderId="182" xfId="0" applyFont="1" applyBorder="1" applyAlignment="1">
      <alignment horizontal="left" vertical="center"/>
    </xf>
    <xf numFmtId="0" fontId="7" fillId="0" borderId="183" xfId="0" applyFont="1" applyBorder="1" applyAlignment="1">
      <alignment horizontal="left" vertical="center"/>
    </xf>
    <xf numFmtId="0" fontId="7" fillId="0" borderId="134" xfId="0" applyFont="1" applyBorder="1" applyAlignment="1">
      <alignment horizontal="left" vertical="center"/>
    </xf>
    <xf numFmtId="0" fontId="111" fillId="0" borderId="15" xfId="10" applyFont="1" applyBorder="1" applyAlignment="1">
      <alignment horizontal="left" vertical="center"/>
    </xf>
    <xf numFmtId="0" fontId="112" fillId="0" borderId="15" xfId="10" applyFont="1" applyBorder="1" applyAlignment="1">
      <alignment horizontal="left" vertical="center"/>
    </xf>
    <xf numFmtId="0" fontId="86" fillId="0" borderId="44" xfId="0" applyFont="1" applyBorder="1" applyAlignment="1">
      <alignment horizontal="left" vertical="center" wrapText="1"/>
    </xf>
    <xf numFmtId="0" fontId="86" fillId="0" borderId="45" xfId="0" applyFont="1" applyBorder="1" applyAlignment="1">
      <alignment horizontal="left" vertical="center" wrapText="1"/>
    </xf>
    <xf numFmtId="0" fontId="111" fillId="0" borderId="65" xfId="10" applyFont="1" applyFill="1" applyBorder="1" applyAlignment="1">
      <alignment horizontal="left" vertical="center" shrinkToFit="1"/>
    </xf>
    <xf numFmtId="0" fontId="112" fillId="0" borderId="66" xfId="10" applyFont="1" applyFill="1" applyBorder="1" applyAlignment="1">
      <alignment horizontal="left" vertical="center" shrinkToFi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4" borderId="27"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3" xfId="0" applyFont="1" applyFill="1" applyBorder="1" applyAlignment="1">
      <alignment horizontal="left" vertical="center" wrapText="1"/>
    </xf>
    <xf numFmtId="0" fontId="7" fillId="0" borderId="109" xfId="0" applyFont="1" applyBorder="1" applyAlignment="1">
      <alignment horizontal="left" vertical="center"/>
    </xf>
    <xf numFmtId="0" fontId="7" fillId="0" borderId="110" xfId="0" applyFont="1" applyBorder="1" applyAlignment="1">
      <alignment horizontal="left" vertical="center"/>
    </xf>
    <xf numFmtId="0" fontId="7" fillId="0" borderId="111" xfId="0" applyFont="1" applyBorder="1" applyAlignment="1">
      <alignment horizontal="left" vertical="center"/>
    </xf>
    <xf numFmtId="0" fontId="7" fillId="0" borderId="120"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180" xfId="0" applyFont="1" applyBorder="1" applyAlignment="1">
      <alignment horizontal="left" vertical="center" shrinkToFit="1"/>
    </xf>
    <xf numFmtId="0" fontId="7" fillId="0" borderId="34" xfId="0" applyFont="1" applyBorder="1" applyAlignment="1">
      <alignment horizontal="left" vertical="center" shrinkToFit="1"/>
    </xf>
    <xf numFmtId="0" fontId="7" fillId="4" borderId="21" xfId="0" applyFont="1" applyFill="1" applyBorder="1" applyAlignment="1">
      <alignment horizontal="left" vertical="center" wrapText="1"/>
    </xf>
    <xf numFmtId="0" fontId="7" fillId="4" borderId="34" xfId="0" applyFont="1" applyFill="1" applyBorder="1" applyAlignment="1">
      <alignment horizontal="left" vertical="center" wrapText="1"/>
    </xf>
    <xf numFmtId="0" fontId="7" fillId="4" borderId="35" xfId="0" applyFont="1" applyFill="1" applyBorder="1" applyAlignment="1">
      <alignment horizontal="left" vertical="center" wrapText="1"/>
    </xf>
    <xf numFmtId="0" fontId="7" fillId="0" borderId="6" xfId="0" quotePrefix="1" applyFont="1" applyBorder="1" applyAlignment="1">
      <alignment horizontal="left" vertical="center" shrinkToFit="1"/>
    </xf>
    <xf numFmtId="0" fontId="7" fillId="0" borderId="7" xfId="0" quotePrefix="1" applyFont="1" applyBorder="1" applyAlignment="1">
      <alignment horizontal="left" vertical="center" shrinkToFit="1"/>
    </xf>
    <xf numFmtId="0" fontId="7" fillId="3" borderId="180" xfId="0" applyFont="1" applyFill="1" applyBorder="1" applyAlignment="1">
      <alignment horizontal="left" vertical="center" shrinkToFit="1"/>
    </xf>
    <xf numFmtId="0" fontId="7" fillId="3" borderId="34" xfId="0" applyFont="1" applyFill="1" applyBorder="1" applyAlignment="1">
      <alignment horizontal="left" vertical="center" shrinkToFit="1"/>
    </xf>
    <xf numFmtId="0" fontId="7" fillId="4" borderId="34" xfId="0" applyFont="1" applyFill="1" applyBorder="1" applyAlignment="1">
      <alignment horizontal="center" vertical="center"/>
    </xf>
    <xf numFmtId="0" fontId="91" fillId="0" borderId="10" xfId="0" applyFont="1" applyBorder="1" applyAlignment="1">
      <alignment horizontal="left" vertical="center" wrapText="1"/>
    </xf>
    <xf numFmtId="0" fontId="91" fillId="0" borderId="11" xfId="0" applyFont="1" applyBorder="1" applyAlignment="1">
      <alignment horizontal="left"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8" xfId="0" applyFont="1" applyBorder="1" applyAlignment="1">
      <alignment horizontal="left" vertical="center" wrapText="1"/>
    </xf>
    <xf numFmtId="0" fontId="7" fillId="0" borderId="34" xfId="3" applyFont="1" applyBorder="1" applyAlignment="1">
      <alignment horizontal="center" vertical="center"/>
    </xf>
    <xf numFmtId="0" fontId="7" fillId="0" borderId="0" xfId="3" applyFont="1" applyAlignment="1">
      <alignment horizontal="center" vertical="center"/>
    </xf>
    <xf numFmtId="0" fontId="104" fillId="0" borderId="0" xfId="3" applyFont="1" applyAlignment="1">
      <alignment horizontal="right"/>
    </xf>
    <xf numFmtId="0" fontId="7" fillId="0" borderId="4" xfId="3" applyFont="1" applyBorder="1" applyAlignment="1">
      <alignment horizontal="center" vertical="center"/>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5" borderId="27" xfId="3" applyFont="1" applyFill="1" applyBorder="1" applyAlignment="1" applyProtection="1">
      <alignment horizontal="left" vertical="center" wrapText="1"/>
      <protection locked="0"/>
    </xf>
    <xf numFmtId="0" fontId="7" fillId="5" borderId="0" xfId="3" applyFont="1" applyFill="1" applyAlignment="1" applyProtection="1">
      <alignment horizontal="left" vertical="center" wrapText="1"/>
      <protection locked="0"/>
    </xf>
    <xf numFmtId="0" fontId="7" fillId="5" borderId="13" xfId="3" applyFont="1" applyFill="1" applyBorder="1" applyAlignment="1" applyProtection="1">
      <alignment horizontal="left" vertical="center" wrapText="1"/>
      <protection locked="0"/>
    </xf>
    <xf numFmtId="203" fontId="7" fillId="0" borderId="4" xfId="3" applyNumberFormat="1" applyFont="1" applyBorder="1" applyAlignment="1">
      <alignment horizontal="right" vertical="center"/>
    </xf>
    <xf numFmtId="204" fontId="7" fillId="0" borderId="4" xfId="3" applyNumberFormat="1" applyFont="1" applyBorder="1" applyAlignment="1">
      <alignment horizontal="right" vertical="center"/>
    </xf>
    <xf numFmtId="0" fontId="7" fillId="6" borderId="21" xfId="3" applyFont="1" applyFill="1" applyBorder="1" applyAlignment="1">
      <alignment horizontal="left" vertical="center" wrapText="1"/>
    </xf>
    <xf numFmtId="0" fontId="7" fillId="6" borderId="34" xfId="3" applyFont="1" applyFill="1" applyBorder="1" applyAlignment="1">
      <alignment horizontal="left" vertical="center" wrapText="1"/>
    </xf>
    <xf numFmtId="0" fontId="7" fillId="6" borderId="35" xfId="3" applyFont="1" applyFill="1" applyBorder="1" applyAlignment="1">
      <alignment horizontal="left" vertical="center" wrapText="1"/>
    </xf>
    <xf numFmtId="196" fontId="7" fillId="0" borderId="5" xfId="3" applyNumberFormat="1" applyFont="1" applyBorder="1" applyAlignment="1">
      <alignment horizontal="right" vertical="center"/>
    </xf>
    <xf numFmtId="196" fontId="7" fillId="0" borderId="6" xfId="3" applyNumberFormat="1" applyFont="1" applyBorder="1" applyAlignment="1">
      <alignment horizontal="right" vertical="center"/>
    </xf>
    <xf numFmtId="196" fontId="7" fillId="0" borderId="7" xfId="3" applyNumberFormat="1" applyFont="1" applyBorder="1" applyAlignment="1">
      <alignment horizontal="right" vertical="center"/>
    </xf>
    <xf numFmtId="0" fontId="7" fillId="0" borderId="5" xfId="3" applyFont="1" applyBorder="1" applyAlignment="1">
      <alignment horizontal="right" vertical="center"/>
    </xf>
    <xf numFmtId="0" fontId="7" fillId="0" borderId="7" xfId="3" applyFont="1" applyBorder="1" applyAlignment="1">
      <alignment horizontal="right" vertical="center"/>
    </xf>
    <xf numFmtId="0" fontId="6" fillId="4" borderId="0" xfId="3" applyFont="1" applyFill="1" applyAlignment="1">
      <alignment horizontal="left" vertical="center" wrapText="1"/>
    </xf>
    <xf numFmtId="0" fontId="6" fillId="4" borderId="13" xfId="3" applyFont="1" applyFill="1" applyBorder="1" applyAlignment="1">
      <alignment horizontal="left" vertical="center" wrapText="1"/>
    </xf>
    <xf numFmtId="0" fontId="90" fillId="6" borderId="0" xfId="3" applyFont="1" applyFill="1" applyAlignment="1">
      <alignment horizontal="left" vertical="center" wrapText="1"/>
    </xf>
    <xf numFmtId="0" fontId="90" fillId="6" borderId="0" xfId="3" applyFont="1" applyFill="1" applyAlignment="1">
      <alignment horizontal="left" vertical="center"/>
    </xf>
    <xf numFmtId="0" fontId="90" fillId="6" borderId="13" xfId="3" applyFont="1" applyFill="1" applyBorder="1" applyAlignment="1">
      <alignment horizontal="left" vertical="center"/>
    </xf>
    <xf numFmtId="0" fontId="7" fillId="6" borderId="0" xfId="3" applyFont="1" applyFill="1" applyAlignment="1">
      <alignment horizontal="left" vertical="center" wrapText="1"/>
    </xf>
    <xf numFmtId="0" fontId="7" fillId="6" borderId="13" xfId="3" applyFont="1" applyFill="1" applyBorder="1" applyAlignment="1">
      <alignment horizontal="left" vertical="center" wrapText="1"/>
    </xf>
    <xf numFmtId="0" fontId="7" fillId="6" borderId="14" xfId="3" applyFont="1" applyFill="1" applyBorder="1" applyAlignment="1">
      <alignment horizontal="left"/>
    </xf>
    <xf numFmtId="0" fontId="7" fillId="6" borderId="15" xfId="3" applyFont="1" applyFill="1" applyBorder="1" applyAlignment="1">
      <alignment horizontal="left"/>
    </xf>
    <xf numFmtId="0" fontId="7" fillId="6" borderId="16" xfId="3" applyFont="1" applyFill="1" applyBorder="1" applyAlignment="1">
      <alignment horizontal="left"/>
    </xf>
    <xf numFmtId="0" fontId="7" fillId="5" borderId="5" xfId="3" applyFont="1" applyFill="1" applyBorder="1" applyAlignment="1" applyProtection="1">
      <alignment horizontal="left" vertical="center" wrapText="1"/>
      <protection locked="0"/>
    </xf>
    <xf numFmtId="0" fontId="7" fillId="5" borderId="6" xfId="3" applyFont="1" applyFill="1" applyBorder="1" applyAlignment="1" applyProtection="1">
      <alignment horizontal="left" vertical="center" wrapText="1"/>
      <protection locked="0"/>
    </xf>
    <xf numFmtId="0" fontId="92" fillId="0" borderId="5" xfId="3" applyFont="1" applyBorder="1" applyAlignment="1">
      <alignment horizontal="left" vertical="center" wrapText="1"/>
    </xf>
    <xf numFmtId="0" fontId="92" fillId="0" borderId="6" xfId="3" applyFont="1" applyBorder="1" applyAlignment="1">
      <alignment horizontal="left" vertical="center" wrapText="1"/>
    </xf>
    <xf numFmtId="0" fontId="92" fillId="0" borderId="7" xfId="3" applyFont="1" applyBorder="1" applyAlignment="1">
      <alignment horizontal="left" vertical="center" wrapText="1"/>
    </xf>
    <xf numFmtId="0" fontId="7" fillId="9" borderId="5" xfId="3" applyFont="1" applyFill="1" applyBorder="1" applyAlignment="1" applyProtection="1">
      <alignment horizontal="left" vertical="center"/>
      <protection locked="0"/>
    </xf>
    <xf numFmtId="0" fontId="7" fillId="9" borderId="6" xfId="3" applyFont="1" applyFill="1" applyBorder="1" applyAlignment="1" applyProtection="1">
      <alignment horizontal="left" vertical="center"/>
      <protection locked="0"/>
    </xf>
    <xf numFmtId="0" fontId="7" fillId="0" borderId="6" xfId="3" applyFont="1" applyBorder="1" applyAlignment="1">
      <alignment horizontal="left" vertical="center"/>
    </xf>
    <xf numFmtId="0" fontId="7" fillId="0" borderId="7" xfId="3" applyFont="1" applyBorder="1" applyAlignment="1">
      <alignment horizontal="left" vertical="center"/>
    </xf>
    <xf numFmtId="0" fontId="7" fillId="9" borderId="5" xfId="3" applyFont="1" applyFill="1" applyBorder="1" applyAlignment="1" applyProtection="1">
      <alignment horizontal="left" vertical="center" wrapText="1"/>
      <protection locked="0"/>
    </xf>
    <xf numFmtId="0" fontId="7" fillId="9" borderId="6" xfId="3" applyFont="1" applyFill="1" applyBorder="1" applyAlignment="1" applyProtection="1">
      <alignment horizontal="left" vertical="center" wrapText="1"/>
      <protection locked="0"/>
    </xf>
    <xf numFmtId="0" fontId="7" fillId="9" borderId="6" xfId="3" applyFont="1" applyFill="1" applyBorder="1" applyAlignment="1" applyProtection="1">
      <alignment horizontal="left" vertical="center" shrinkToFit="1"/>
      <protection locked="0"/>
    </xf>
    <xf numFmtId="0" fontId="90" fillId="4" borderId="14" xfId="3" applyFont="1" applyFill="1" applyBorder="1" applyAlignment="1" applyProtection="1">
      <alignment horizontal="left" vertical="center"/>
      <protection locked="0"/>
    </xf>
    <xf numFmtId="0" fontId="90" fillId="4" borderId="15" xfId="3" applyFont="1" applyFill="1" applyBorder="1" applyAlignment="1" applyProtection="1">
      <alignment horizontal="left" vertical="center"/>
      <protection locked="0"/>
    </xf>
    <xf numFmtId="0" fontId="90" fillId="4" borderId="21" xfId="3" applyFont="1" applyFill="1" applyBorder="1" applyAlignment="1" applyProtection="1">
      <alignment horizontal="left" vertical="center"/>
      <protection locked="0"/>
    </xf>
    <xf numFmtId="0" fontId="90" fillId="4" borderId="34" xfId="3" applyFont="1" applyFill="1" applyBorder="1" applyAlignment="1" applyProtection="1">
      <alignment horizontal="left" vertical="center"/>
      <protection locked="0"/>
    </xf>
    <xf numFmtId="0" fontId="90" fillId="9" borderId="6" xfId="3" applyFont="1" applyFill="1" applyBorder="1" applyAlignment="1" applyProtection="1">
      <alignment horizontal="center" vertical="center" shrinkToFit="1"/>
      <protection locked="0"/>
    </xf>
    <xf numFmtId="0" fontId="90" fillId="9" borderId="7" xfId="3" applyFont="1" applyFill="1" applyBorder="1" applyAlignment="1" applyProtection="1">
      <alignment horizontal="center" vertical="center" shrinkToFit="1"/>
      <protection locked="0"/>
    </xf>
    <xf numFmtId="14" fontId="7" fillId="4" borderId="34" xfId="3" applyNumberFormat="1" applyFont="1" applyFill="1" applyBorder="1" applyAlignment="1">
      <alignment horizontal="center" vertical="center"/>
    </xf>
    <xf numFmtId="0" fontId="5" fillId="4" borderId="0" xfId="3" applyFont="1" applyFill="1" applyAlignment="1">
      <alignment horizontal="center" vertical="center" shrinkToFit="1"/>
    </xf>
    <xf numFmtId="0" fontId="101" fillId="0" borderId="77" xfId="3" applyFont="1" applyBorder="1" applyAlignment="1">
      <alignment horizontal="center" vertical="center"/>
    </xf>
    <xf numFmtId="0" fontId="101" fillId="0" borderId="78" xfId="3" applyFont="1" applyBorder="1" applyAlignment="1">
      <alignment horizontal="center" vertical="center"/>
    </xf>
    <xf numFmtId="0" fontId="99" fillId="0" borderId="0" xfId="3" applyFont="1" applyAlignment="1">
      <alignment horizontal="center" vertical="center"/>
    </xf>
    <xf numFmtId="0" fontId="7" fillId="0" borderId="34" xfId="3" applyFont="1" applyBorder="1" applyAlignment="1" applyProtection="1">
      <alignment horizontal="right" vertical="center"/>
      <protection locked="0"/>
    </xf>
    <xf numFmtId="0" fontId="90" fillId="9" borderId="5" xfId="3" applyFont="1" applyFill="1" applyBorder="1" applyAlignment="1" applyProtection="1">
      <alignment horizontal="center" vertical="center" wrapText="1"/>
      <protection locked="0"/>
    </xf>
    <xf numFmtId="0" fontId="90" fillId="9" borderId="6" xfId="3" applyFont="1" applyFill="1" applyBorder="1" applyAlignment="1" applyProtection="1">
      <alignment horizontal="center" vertical="center" wrapText="1"/>
      <protection locked="0"/>
    </xf>
    <xf numFmtId="14" fontId="90" fillId="5" borderId="5" xfId="3" applyNumberFormat="1" applyFont="1" applyFill="1" applyBorder="1" applyAlignment="1" applyProtection="1">
      <alignment horizontal="center" vertical="center"/>
      <protection locked="0"/>
    </xf>
    <xf numFmtId="14" fontId="90" fillId="5" borderId="6" xfId="3" applyNumberFormat="1" applyFont="1" applyFill="1" applyBorder="1" applyAlignment="1" applyProtection="1">
      <alignment horizontal="center" vertical="center"/>
      <protection locked="0"/>
    </xf>
    <xf numFmtId="0" fontId="90" fillId="4" borderId="5" xfId="3" applyFont="1" applyFill="1" applyBorder="1" applyAlignment="1" applyProtection="1">
      <alignment horizontal="left" vertical="center"/>
      <protection locked="0"/>
    </xf>
    <xf numFmtId="0" fontId="90" fillId="4" borderId="6" xfId="3" applyFont="1" applyFill="1" applyBorder="1" applyAlignment="1" applyProtection="1">
      <alignment horizontal="left" vertical="center"/>
      <protection locked="0"/>
    </xf>
    <xf numFmtId="0" fontId="90" fillId="4" borderId="7" xfId="3" applyFont="1" applyFill="1" applyBorder="1" applyAlignment="1" applyProtection="1">
      <alignment horizontal="left" vertical="center"/>
      <protection locked="0"/>
    </xf>
    <xf numFmtId="0" fontId="90" fillId="5" borderId="5" xfId="3" applyFont="1" applyFill="1" applyBorder="1" applyAlignment="1" applyProtection="1">
      <alignment horizontal="left" vertical="center" wrapText="1"/>
      <protection locked="0"/>
    </xf>
    <xf numFmtId="0" fontId="90" fillId="5" borderId="6" xfId="3" applyFont="1" applyFill="1" applyBorder="1" applyAlignment="1" applyProtection="1">
      <alignment horizontal="left" vertical="center" wrapText="1"/>
      <protection locked="0"/>
    </xf>
    <xf numFmtId="0" fontId="90" fillId="5" borderId="7" xfId="3" applyFont="1" applyFill="1" applyBorder="1" applyAlignment="1" applyProtection="1">
      <alignment horizontal="left" vertical="center" wrapText="1"/>
      <protection locked="0"/>
    </xf>
    <xf numFmtId="0" fontId="90" fillId="9" borderId="5" xfId="3" applyFont="1" applyFill="1" applyBorder="1" applyAlignment="1" applyProtection="1">
      <alignment horizontal="center" vertical="center" wrapText="1" shrinkToFit="1"/>
      <protection locked="0"/>
    </xf>
    <xf numFmtId="0" fontId="90" fillId="9" borderId="6" xfId="3" applyFont="1" applyFill="1" applyBorder="1" applyAlignment="1" applyProtection="1">
      <alignment horizontal="center" vertical="center" wrapText="1" shrinkToFit="1"/>
      <protection locked="0"/>
    </xf>
    <xf numFmtId="0" fontId="7" fillId="4" borderId="6" xfId="3" applyFont="1" applyFill="1" applyBorder="1" applyAlignment="1">
      <alignment horizontal="center" vertical="center" wrapText="1" shrinkToFit="1"/>
    </xf>
    <xf numFmtId="0" fontId="7" fillId="4" borderId="7" xfId="3" applyFont="1" applyFill="1" applyBorder="1" applyAlignment="1">
      <alignment horizontal="center" vertical="center" wrapText="1" shrinkToFit="1"/>
    </xf>
    <xf numFmtId="0" fontId="7" fillId="5" borderId="7" xfId="3" applyFont="1" applyFill="1" applyBorder="1" applyAlignment="1" applyProtection="1">
      <alignment horizontal="left" vertical="center" wrapText="1"/>
      <protection locked="0"/>
    </xf>
    <xf numFmtId="0" fontId="90" fillId="5" borderId="5" xfId="3" applyFont="1" applyFill="1" applyBorder="1" applyAlignment="1" applyProtection="1">
      <alignment horizontal="center" vertical="center"/>
      <protection locked="0"/>
    </xf>
    <xf numFmtId="0" fontId="90" fillId="5" borderId="6" xfId="3" applyFont="1" applyFill="1" applyBorder="1" applyAlignment="1" applyProtection="1">
      <alignment horizontal="center" vertical="center"/>
      <protection locked="0"/>
    </xf>
    <xf numFmtId="0" fontId="90" fillId="5" borderId="7" xfId="3" applyFont="1" applyFill="1" applyBorder="1" applyAlignment="1" applyProtection="1">
      <alignment horizontal="center" vertical="center"/>
      <protection locked="0"/>
    </xf>
    <xf numFmtId="0" fontId="102" fillId="18" borderId="8" xfId="0" applyFont="1" applyFill="1" applyBorder="1" applyAlignment="1" applyProtection="1">
      <alignment horizontal="center" vertical="center"/>
      <protection locked="0"/>
    </xf>
    <xf numFmtId="0" fontId="102" fillId="18" borderId="28" xfId="0" applyFont="1" applyFill="1" applyBorder="1" applyAlignment="1" applyProtection="1">
      <alignment horizontal="center" vertical="center"/>
      <protection locked="0"/>
    </xf>
    <xf numFmtId="0" fontId="102" fillId="18" borderId="9" xfId="0" applyFont="1" applyFill="1" applyBorder="1" applyAlignment="1" applyProtection="1">
      <alignment horizontal="center" vertical="center"/>
      <protection locked="0"/>
    </xf>
    <xf numFmtId="0" fontId="102" fillId="0" borderId="8" xfId="0" applyFont="1" applyBorder="1" applyAlignment="1" applyProtection="1">
      <alignment horizontal="center" vertical="center"/>
      <protection locked="0"/>
    </xf>
    <xf numFmtId="0" fontId="102" fillId="0" borderId="9" xfId="0" applyFont="1" applyBorder="1" applyAlignment="1" applyProtection="1">
      <alignment horizontal="center" vertical="center"/>
      <protection locked="0"/>
    </xf>
    <xf numFmtId="0" fontId="16" fillId="0" borderId="8"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178" fontId="102" fillId="0" borderId="8" xfId="0" applyNumberFormat="1" applyFont="1" applyBorder="1" applyAlignment="1">
      <alignment horizontal="center" vertical="center" wrapText="1"/>
    </xf>
    <xf numFmtId="178" fontId="102" fillId="0" borderId="9" xfId="0" applyNumberFormat="1" applyFont="1" applyBorder="1" applyAlignment="1">
      <alignment horizontal="center" vertical="center"/>
    </xf>
    <xf numFmtId="0" fontId="105" fillId="0" borderId="0" xfId="0" applyFont="1" applyAlignment="1">
      <alignment horizontal="center" vertical="center"/>
    </xf>
    <xf numFmtId="0" fontId="29" fillId="0" borderId="0" xfId="0" applyFont="1" applyAlignment="1">
      <alignment horizontal="left" vertical="center" wrapText="1"/>
    </xf>
    <xf numFmtId="0" fontId="42" fillId="0" borderId="8" xfId="4" applyFont="1" applyBorder="1" applyAlignment="1" applyProtection="1">
      <alignment vertical="center" wrapText="1" shrinkToFit="1"/>
      <protection locked="0"/>
    </xf>
    <xf numFmtId="0" fontId="42" fillId="0" borderId="28" xfId="4" applyFont="1" applyBorder="1" applyAlignment="1" applyProtection="1">
      <alignment vertical="center" wrapText="1" shrinkToFit="1"/>
      <protection locked="0"/>
    </xf>
    <xf numFmtId="0" fontId="42" fillId="0" borderId="8" xfId="4" applyFont="1" applyBorder="1" applyAlignment="1" applyProtection="1">
      <alignment vertical="top" wrapText="1" shrinkToFit="1"/>
      <protection locked="0"/>
    </xf>
    <xf numFmtId="0" fontId="42" fillId="0" borderId="28" xfId="4" applyFont="1" applyBorder="1" applyAlignment="1" applyProtection="1">
      <alignment vertical="top" wrapText="1" shrinkToFit="1"/>
      <protection locked="0"/>
    </xf>
    <xf numFmtId="0" fontId="42" fillId="0" borderId="9" xfId="4" applyFont="1" applyBorder="1" applyAlignment="1" applyProtection="1">
      <alignment vertical="center" wrapText="1" shrinkToFit="1"/>
      <protection locked="0"/>
    </xf>
    <xf numFmtId="0" fontId="47" fillId="0" borderId="8" xfId="4" applyFont="1" applyBorder="1" applyAlignment="1" applyProtection="1">
      <alignment vertical="center" wrapText="1" shrinkToFit="1"/>
      <protection locked="0"/>
    </xf>
    <xf numFmtId="0" fontId="47" fillId="0" borderId="9" xfId="4" applyFont="1" applyBorder="1" applyAlignment="1" applyProtection="1">
      <alignment vertical="center" wrapText="1" shrinkToFit="1"/>
      <protection locked="0"/>
    </xf>
    <xf numFmtId="0" fontId="42" fillId="0" borderId="8" xfId="4" applyFont="1" applyBorder="1" applyAlignment="1" applyProtection="1">
      <alignment horizontal="left" vertical="center" wrapText="1" shrinkToFit="1"/>
      <protection locked="0"/>
    </xf>
    <xf numFmtId="0" fontId="42" fillId="0" borderId="28" xfId="4" applyFont="1" applyBorder="1" applyAlignment="1" applyProtection="1">
      <alignment horizontal="left" vertical="center" wrapText="1" shrinkToFit="1"/>
      <protection locked="0"/>
    </xf>
    <xf numFmtId="0" fontId="42" fillId="0" borderId="9" xfId="4" applyFont="1" applyBorder="1" applyAlignment="1" applyProtection="1">
      <alignment vertical="top" wrapText="1" shrinkToFit="1"/>
      <protection locked="0"/>
    </xf>
    <xf numFmtId="49" fontId="42" fillId="16" borderId="5" xfId="4" applyNumberFormat="1" applyFont="1" applyFill="1" applyBorder="1" applyAlignment="1" applyProtection="1">
      <alignment horizontal="left" vertical="center" shrinkToFit="1"/>
      <protection locked="0"/>
    </xf>
    <xf numFmtId="49" fontId="42" fillId="16" borderId="7" xfId="4" applyNumberFormat="1" applyFont="1" applyFill="1" applyBorder="1" applyAlignment="1" applyProtection="1">
      <alignment horizontal="left" vertical="center" shrinkToFit="1"/>
      <protection locked="0"/>
    </xf>
    <xf numFmtId="49" fontId="42" fillId="4" borderId="24" xfId="4" applyNumberFormat="1" applyFont="1" applyFill="1" applyBorder="1" applyAlignment="1" applyProtection="1">
      <alignment horizontal="left" vertical="center" wrapText="1" shrinkToFit="1"/>
      <protection locked="0"/>
    </xf>
    <xf numFmtId="49" fontId="42" fillId="4" borderId="25" xfId="4" applyNumberFormat="1" applyFont="1" applyFill="1" applyBorder="1" applyAlignment="1" applyProtection="1">
      <alignment horizontal="left" vertical="center" wrapText="1" shrinkToFit="1"/>
      <protection locked="0"/>
    </xf>
    <xf numFmtId="49" fontId="42" fillId="12" borderId="5" xfId="4" applyNumberFormat="1" applyFont="1" applyFill="1" applyBorder="1" applyAlignment="1" applyProtection="1">
      <alignment horizontal="left" vertical="center" wrapText="1" shrinkToFit="1"/>
      <protection locked="0"/>
    </xf>
    <xf numFmtId="49" fontId="42" fillId="12" borderId="7" xfId="4" applyNumberFormat="1" applyFont="1" applyFill="1" applyBorder="1" applyAlignment="1" applyProtection="1">
      <alignment horizontal="left" vertical="center" wrapText="1" shrinkToFit="1"/>
      <protection locked="0"/>
    </xf>
    <xf numFmtId="49" fontId="47" fillId="16" borderId="5" xfId="4" applyNumberFormat="1" applyFont="1" applyFill="1" applyBorder="1" applyAlignment="1" applyProtection="1">
      <alignment horizontal="left" vertical="center" shrinkToFit="1"/>
      <protection locked="0"/>
    </xf>
    <xf numFmtId="49" fontId="47" fillId="16" borderId="7" xfId="4" applyNumberFormat="1" applyFont="1" applyFill="1" applyBorder="1" applyAlignment="1" applyProtection="1">
      <alignment horizontal="left" vertical="center" shrinkToFit="1"/>
      <protection locked="0"/>
    </xf>
    <xf numFmtId="49" fontId="42" fillId="4" borderId="133" xfId="4" applyNumberFormat="1" applyFont="1" applyFill="1" applyBorder="1" applyAlignment="1" applyProtection="1">
      <alignment horizontal="left" vertical="center" wrapText="1" shrinkToFit="1"/>
      <protection locked="0"/>
    </xf>
    <xf numFmtId="49" fontId="42" fillId="4" borderId="62" xfId="4" applyNumberFormat="1" applyFont="1" applyFill="1" applyBorder="1" applyAlignment="1" applyProtection="1">
      <alignment horizontal="left" vertical="center" wrapText="1" shrinkToFit="1"/>
      <protection locked="0"/>
    </xf>
    <xf numFmtId="49" fontId="42" fillId="0" borderId="24" xfId="4" applyNumberFormat="1" applyFont="1" applyBorder="1" applyAlignment="1" applyProtection="1">
      <alignment horizontal="left" vertical="center" wrapText="1" shrinkToFit="1"/>
      <protection locked="0"/>
    </xf>
    <xf numFmtId="49" fontId="42" fillId="0" borderId="25" xfId="4" applyNumberFormat="1" applyFont="1" applyBorder="1" applyAlignment="1" applyProtection="1">
      <alignment horizontal="left" vertical="center" wrapText="1" shrinkToFit="1"/>
      <protection locked="0"/>
    </xf>
    <xf numFmtId="49" fontId="42" fillId="4" borderId="73" xfId="4" applyNumberFormat="1" applyFont="1" applyFill="1" applyBorder="1" applyAlignment="1" applyProtection="1">
      <alignment horizontal="left" vertical="center" wrapText="1" shrinkToFit="1"/>
      <protection locked="0"/>
    </xf>
    <xf numFmtId="49" fontId="42" fillId="4" borderId="66" xfId="4" applyNumberFormat="1" applyFont="1" applyFill="1" applyBorder="1" applyAlignment="1" applyProtection="1">
      <alignment horizontal="left" vertical="center" wrapText="1" shrinkToFit="1"/>
      <protection locked="0"/>
    </xf>
    <xf numFmtId="0" fontId="45" fillId="0" borderId="0" xfId="4" applyFont="1" applyAlignment="1" applyProtection="1">
      <alignment horizontal="center" wrapText="1"/>
      <protection locked="0"/>
    </xf>
    <xf numFmtId="0" fontId="44" fillId="0" borderId="8" xfId="4" applyFont="1" applyBorder="1" applyAlignment="1" applyProtection="1">
      <alignment horizontal="center"/>
      <protection locked="0"/>
    </xf>
    <xf numFmtId="0" fontId="44" fillId="0" borderId="5" xfId="4" applyFont="1" applyBorder="1" applyAlignment="1" applyProtection="1">
      <alignment horizontal="center"/>
      <protection locked="0"/>
    </xf>
    <xf numFmtId="0" fontId="44" fillId="0" borderId="7" xfId="4" applyFont="1" applyBorder="1" applyAlignment="1" applyProtection="1">
      <alignment horizontal="center"/>
      <protection locked="0"/>
    </xf>
    <xf numFmtId="41" fontId="42" fillId="0" borderId="5" xfId="4" applyNumberFormat="1" applyFont="1" applyBorder="1" applyAlignment="1">
      <alignment horizontal="center" vertical="center" shrinkToFit="1"/>
    </xf>
    <xf numFmtId="41" fontId="42" fillId="0" borderId="7" xfId="4" applyNumberFormat="1" applyFont="1" applyBorder="1" applyAlignment="1">
      <alignment horizontal="center" vertical="center" shrinkToFit="1"/>
    </xf>
    <xf numFmtId="41" fontId="44" fillId="0" borderId="5" xfId="4" applyNumberFormat="1" applyFont="1" applyBorder="1" applyAlignment="1">
      <alignment horizontal="center" vertical="center" shrinkToFit="1"/>
    </xf>
    <xf numFmtId="41" fontId="44" fillId="0" borderId="6" xfId="4" applyNumberFormat="1" applyFont="1" applyBorder="1" applyAlignment="1">
      <alignment horizontal="center" vertical="center" shrinkToFit="1"/>
    </xf>
    <xf numFmtId="41" fontId="44" fillId="0" borderId="7" xfId="4" applyNumberFormat="1" applyFont="1" applyBorder="1" applyAlignment="1">
      <alignment horizontal="center" vertical="center" shrinkToFit="1"/>
    </xf>
    <xf numFmtId="0" fontId="48" fillId="0" borderId="0" xfId="4" applyFont="1" applyAlignment="1" applyProtection="1">
      <alignment horizontal="center" vertical="center"/>
      <protection locked="0"/>
    </xf>
    <xf numFmtId="0" fontId="47" fillId="0" borderId="0" xfId="4" applyFont="1" applyAlignment="1" applyProtection="1">
      <alignment horizontal="center" vertical="center" wrapText="1"/>
      <protection locked="0"/>
    </xf>
    <xf numFmtId="12" fontId="47" fillId="0" borderId="0" xfId="4" applyNumberFormat="1" applyFont="1" applyAlignment="1" applyProtection="1">
      <alignment horizontal="center" vertical="center" wrapText="1"/>
      <protection locked="0"/>
    </xf>
    <xf numFmtId="0" fontId="97" fillId="0" borderId="0" xfId="4" applyFont="1" applyAlignment="1" applyProtection="1">
      <alignment horizontal="center" vertical="center" wrapText="1"/>
      <protection locked="0"/>
    </xf>
    <xf numFmtId="49" fontId="42" fillId="12" borderId="5" xfId="4" applyNumberFormat="1" applyFont="1" applyFill="1" applyBorder="1" applyAlignment="1" applyProtection="1">
      <alignment horizontal="center" vertical="center" wrapText="1" shrinkToFit="1"/>
      <protection locked="0"/>
    </xf>
    <xf numFmtId="49" fontId="42" fillId="12" borderId="7" xfId="4" applyNumberFormat="1" applyFont="1" applyFill="1" applyBorder="1" applyAlignment="1" applyProtection="1">
      <alignment horizontal="center" vertical="center" wrapText="1" shrinkToFit="1"/>
      <protection locked="0"/>
    </xf>
    <xf numFmtId="49" fontId="42" fillId="4" borderId="133" xfId="4" applyNumberFormat="1" applyFont="1" applyFill="1" applyBorder="1" applyAlignment="1" applyProtection="1">
      <alignment vertical="center" wrapText="1" shrinkToFit="1"/>
      <protection locked="0"/>
    </xf>
    <xf numFmtId="49" fontId="42" fillId="4" borderId="62" xfId="4" applyNumberFormat="1" applyFont="1" applyFill="1" applyBorder="1" applyAlignment="1" applyProtection="1">
      <alignment vertical="center" wrapText="1" shrinkToFit="1"/>
      <protection locked="0"/>
    </xf>
    <xf numFmtId="49" fontId="42" fillId="16" borderId="5" xfId="4" applyNumberFormat="1" applyFont="1" applyFill="1" applyBorder="1" applyAlignment="1" applyProtection="1">
      <alignment horizontal="left" vertical="center" wrapText="1" shrinkToFit="1"/>
      <protection locked="0"/>
    </xf>
    <xf numFmtId="49" fontId="42" fillId="16" borderId="7" xfId="4" applyNumberFormat="1" applyFont="1" applyFill="1" applyBorder="1" applyAlignment="1" applyProtection="1">
      <alignment horizontal="left" vertical="center" wrapText="1" shrinkToFit="1"/>
      <protection locked="0"/>
    </xf>
    <xf numFmtId="49" fontId="42" fillId="4" borderId="5" xfId="4" applyNumberFormat="1" applyFont="1" applyFill="1" applyBorder="1" applyAlignment="1" applyProtection="1">
      <alignment horizontal="left" vertical="center" wrapText="1" shrinkToFit="1"/>
      <protection locked="0"/>
    </xf>
    <xf numFmtId="49" fontId="42" fillId="4" borderId="7" xfId="4" applyNumberFormat="1" applyFont="1" applyFill="1" applyBorder="1" applyAlignment="1" applyProtection="1">
      <alignment horizontal="left" vertical="center" wrapText="1" shrinkToFit="1"/>
      <protection locked="0"/>
    </xf>
    <xf numFmtId="0" fontId="42" fillId="12" borderId="5" xfId="4" applyFont="1" applyFill="1" applyBorder="1" applyAlignment="1" applyProtection="1">
      <alignment horizontal="left" vertical="center" wrapText="1" shrinkToFit="1"/>
      <protection locked="0"/>
    </xf>
    <xf numFmtId="0" fontId="42" fillId="12" borderId="7" xfId="4" applyFont="1" applyFill="1" applyBorder="1" applyAlignment="1" applyProtection="1">
      <alignment horizontal="left" vertical="center" wrapText="1" shrinkToFit="1"/>
      <protection locked="0"/>
    </xf>
    <xf numFmtId="0" fontId="42" fillId="4" borderId="133" xfId="4" applyFont="1" applyFill="1" applyBorder="1" applyAlignment="1" applyProtection="1">
      <alignment horizontal="left" vertical="center" wrapText="1"/>
      <protection locked="0"/>
    </xf>
    <xf numFmtId="0" fontId="42" fillId="4" borderId="62" xfId="4" applyFont="1" applyFill="1" applyBorder="1" applyAlignment="1" applyProtection="1">
      <alignment horizontal="left" vertical="center" wrapText="1"/>
      <protection locked="0"/>
    </xf>
    <xf numFmtId="49" fontId="42" fillId="12" borderId="21" xfId="4" applyNumberFormat="1" applyFont="1" applyFill="1" applyBorder="1" applyAlignment="1" applyProtection="1">
      <alignment horizontal="left" vertical="center" wrapText="1" shrinkToFit="1"/>
      <protection locked="0"/>
    </xf>
    <xf numFmtId="49" fontId="42" fillId="12" borderId="35" xfId="4" applyNumberFormat="1" applyFont="1" applyFill="1" applyBorder="1" applyAlignment="1" applyProtection="1">
      <alignment horizontal="left" vertical="center" wrapText="1" shrinkToFit="1"/>
      <protection locked="0"/>
    </xf>
    <xf numFmtId="49" fontId="47" fillId="4" borderId="133" xfId="4" applyNumberFormat="1" applyFont="1" applyFill="1" applyBorder="1" applyAlignment="1" applyProtection="1">
      <alignment vertical="center" wrapText="1" shrinkToFit="1"/>
      <protection locked="0"/>
    </xf>
    <xf numFmtId="49" fontId="47" fillId="4" borderId="62" xfId="4" applyNumberFormat="1" applyFont="1" applyFill="1" applyBorder="1" applyAlignment="1" applyProtection="1">
      <alignment vertical="center" wrapText="1" shrinkToFit="1"/>
      <protection locked="0"/>
    </xf>
    <xf numFmtId="49" fontId="42" fillId="0" borderId="5" xfId="4" applyNumberFormat="1" applyFont="1" applyBorder="1" applyAlignment="1" applyProtection="1">
      <alignment horizontal="left" vertical="center" wrapText="1" shrinkToFit="1"/>
      <protection locked="0"/>
    </xf>
    <xf numFmtId="49" fontId="42" fillId="0" borderId="7" xfId="4" applyNumberFormat="1" applyFont="1" applyBorder="1" applyAlignment="1" applyProtection="1">
      <alignment horizontal="left" vertical="center" wrapText="1" shrinkToFit="1"/>
      <protection locked="0"/>
    </xf>
    <xf numFmtId="49" fontId="42" fillId="0" borderId="73" xfId="4" applyNumberFormat="1" applyFont="1" applyBorder="1" applyAlignment="1" applyProtection="1">
      <alignment horizontal="left" vertical="center" wrapText="1" shrinkToFit="1"/>
      <protection locked="0"/>
    </xf>
    <xf numFmtId="49" fontId="42" fillId="0" borderId="66" xfId="4" applyNumberFormat="1" applyFont="1" applyBorder="1" applyAlignment="1" applyProtection="1">
      <alignment horizontal="left" vertical="center" wrapText="1" shrinkToFit="1"/>
      <protection locked="0"/>
    </xf>
    <xf numFmtId="49" fontId="42" fillId="0" borderId="133" xfId="4" applyNumberFormat="1" applyFont="1" applyBorder="1" applyAlignment="1" applyProtection="1">
      <alignment vertical="center" wrapText="1" shrinkToFit="1"/>
      <protection locked="0"/>
    </xf>
    <xf numFmtId="49" fontId="42" fillId="0" borderId="62" xfId="4" applyNumberFormat="1" applyFont="1" applyBorder="1" applyAlignment="1" applyProtection="1">
      <alignment vertical="center" wrapText="1" shrinkToFit="1"/>
      <protection locked="0"/>
    </xf>
    <xf numFmtId="49" fontId="42" fillId="0" borderId="133" xfId="4" applyNumberFormat="1" applyFont="1" applyBorder="1" applyAlignment="1" applyProtection="1">
      <alignment horizontal="left" vertical="center" shrinkToFit="1"/>
      <protection locked="0"/>
    </xf>
    <xf numFmtId="49" fontId="42" fillId="0" borderId="62" xfId="4" applyNumberFormat="1" applyFont="1" applyBorder="1" applyAlignment="1" applyProtection="1">
      <alignment horizontal="left" vertical="center" shrinkToFit="1"/>
      <protection locked="0"/>
    </xf>
    <xf numFmtId="49" fontId="42" fillId="0" borderId="133" xfId="4" applyNumberFormat="1" applyFont="1" applyBorder="1" applyAlignment="1" applyProtection="1">
      <alignment horizontal="left" vertical="center" wrapText="1" shrinkToFit="1"/>
      <protection locked="0"/>
    </xf>
    <xf numFmtId="49" fontId="42" fillId="0" borderId="62" xfId="4" applyNumberFormat="1" applyFont="1" applyBorder="1" applyAlignment="1" applyProtection="1">
      <alignment horizontal="left" vertical="center" wrapText="1" shrinkToFit="1"/>
      <protection locked="0"/>
    </xf>
    <xf numFmtId="49" fontId="42" fillId="0" borderId="24" xfId="4" applyNumberFormat="1" applyFont="1" applyBorder="1" applyAlignment="1" applyProtection="1">
      <alignment horizontal="left" vertical="center" shrinkToFit="1"/>
      <protection locked="0"/>
    </xf>
    <xf numFmtId="49" fontId="42" fillId="0" borderId="25" xfId="4" applyNumberFormat="1" applyFont="1" applyBorder="1" applyAlignment="1" applyProtection="1">
      <alignment horizontal="left" vertical="center" shrinkToFit="1"/>
      <protection locked="0"/>
    </xf>
    <xf numFmtId="49" fontId="42" fillId="4" borderId="109" xfId="4" applyNumberFormat="1" applyFont="1" applyFill="1" applyBorder="1" applyAlignment="1" applyProtection="1">
      <alignment horizontal="left" vertical="center" wrapText="1" shrinkToFit="1"/>
      <protection locked="0"/>
    </xf>
    <xf numFmtId="49" fontId="42" fillId="4" borderId="111" xfId="4" applyNumberFormat="1" applyFont="1" applyFill="1" applyBorder="1" applyAlignment="1" applyProtection="1">
      <alignment horizontal="left" vertical="center" wrapText="1" shrinkToFit="1"/>
      <protection locked="0"/>
    </xf>
    <xf numFmtId="0" fontId="48" fillId="0" borderId="0" xfId="4" applyFont="1" applyAlignment="1" applyProtection="1">
      <alignment horizontal="center"/>
      <protection locked="0"/>
    </xf>
    <xf numFmtId="0" fontId="21" fillId="6" borderId="0" xfId="6" applyFont="1" applyFill="1" applyAlignment="1">
      <alignment horizontal="center" vertical="center"/>
    </xf>
    <xf numFmtId="0" fontId="22" fillId="6" borderId="0" xfId="6" applyFont="1" applyFill="1" applyAlignment="1">
      <alignment horizontal="center" vertical="center"/>
    </xf>
    <xf numFmtId="0" fontId="37" fillId="0" borderId="0" xfId="4" applyFont="1" applyAlignment="1" applyProtection="1">
      <alignment horizontal="left" vertical="center" wrapText="1"/>
      <protection locked="0"/>
    </xf>
    <xf numFmtId="9" fontId="9" fillId="6" borderId="4" xfId="11" applyFont="1" applyFill="1" applyBorder="1" applyAlignment="1">
      <alignment vertical="center"/>
    </xf>
    <xf numFmtId="9" fontId="0" fillId="0" borderId="4" xfId="11" applyFont="1" applyBorder="1" applyAlignment="1">
      <alignment vertical="center"/>
    </xf>
    <xf numFmtId="9" fontId="0" fillId="0" borderId="171" xfId="11" applyFont="1" applyBorder="1" applyAlignment="1">
      <alignment vertical="center"/>
    </xf>
    <xf numFmtId="0" fontId="9" fillId="6" borderId="162" xfId="6" applyFont="1" applyFill="1" applyBorder="1" applyAlignment="1">
      <alignment horizontal="center" vertical="center"/>
    </xf>
    <xf numFmtId="0" fontId="9" fillId="6" borderId="165" xfId="6" applyFont="1" applyFill="1" applyBorder="1" applyAlignment="1">
      <alignment horizontal="center" vertical="center"/>
    </xf>
    <xf numFmtId="0" fontId="9" fillId="6" borderId="166" xfId="6" applyFont="1" applyFill="1" applyBorder="1" applyAlignment="1">
      <alignment horizontal="center" vertical="center"/>
    </xf>
    <xf numFmtId="0" fontId="9" fillId="4" borderId="167" xfId="6" applyFont="1" applyFill="1" applyBorder="1" applyAlignment="1">
      <alignment horizontal="center" vertical="center" wrapText="1"/>
    </xf>
    <xf numFmtId="0" fontId="9" fillId="4" borderId="108" xfId="6" applyFont="1" applyFill="1" applyBorder="1" applyAlignment="1">
      <alignment horizontal="center" vertical="center" wrapText="1"/>
    </xf>
    <xf numFmtId="0" fontId="9" fillId="4" borderId="170" xfId="6" applyFont="1" applyFill="1" applyBorder="1" applyAlignment="1">
      <alignment horizontal="center" vertical="center" wrapText="1"/>
    </xf>
    <xf numFmtId="0" fontId="9" fillId="4" borderId="5" xfId="6" applyFont="1" applyFill="1" applyBorder="1" applyAlignment="1">
      <alignment horizontal="center" vertical="center" wrapText="1"/>
    </xf>
    <xf numFmtId="0" fontId="9" fillId="4" borderId="6" xfId="6" applyFont="1" applyFill="1" applyBorder="1" applyAlignment="1">
      <alignment horizontal="center" vertical="center" wrapText="1"/>
    </xf>
    <xf numFmtId="0" fontId="9" fillId="4" borderId="7" xfId="6" applyFont="1" applyFill="1" applyBorder="1" applyAlignment="1">
      <alignment horizontal="center" vertical="center" wrapText="1"/>
    </xf>
    <xf numFmtId="0" fontId="9" fillId="4" borderId="130" xfId="6" applyFont="1" applyFill="1" applyBorder="1" applyAlignment="1">
      <alignment horizontal="center" vertical="center" wrapText="1"/>
    </xf>
    <xf numFmtId="0" fontId="9" fillId="4" borderId="131" xfId="6" applyFont="1" applyFill="1" applyBorder="1" applyAlignment="1">
      <alignment horizontal="center" vertical="center" wrapText="1"/>
    </xf>
    <xf numFmtId="0" fontId="9" fillId="4" borderId="164" xfId="6" applyFont="1" applyFill="1" applyBorder="1" applyAlignment="1">
      <alignment horizontal="center" vertical="center" wrapText="1"/>
    </xf>
    <xf numFmtId="0" fontId="11" fillId="0" borderId="97" xfId="7" applyFont="1" applyBorder="1" applyAlignment="1">
      <alignment horizontal="left" vertical="center" wrapText="1"/>
    </xf>
    <xf numFmtId="0" fontId="11" fillId="0" borderId="0" xfId="7" applyFont="1" applyAlignment="1">
      <alignment horizontal="left" vertical="center" wrapText="1"/>
    </xf>
    <xf numFmtId="0" fontId="11" fillId="0" borderId="114" xfId="7" applyFont="1" applyBorder="1" applyAlignment="1">
      <alignment horizontal="left" vertical="center" wrapText="1"/>
    </xf>
    <xf numFmtId="0" fontId="5" fillId="0" borderId="97" xfId="7" applyFont="1" applyBorder="1" applyAlignment="1">
      <alignment horizontal="center" vertical="center" wrapText="1"/>
    </xf>
    <xf numFmtId="0" fontId="5" fillId="0" borderId="0" xfId="7" applyFont="1" applyAlignment="1">
      <alignment horizontal="center" vertical="center" wrapText="1"/>
    </xf>
    <xf numFmtId="0" fontId="5" fillId="0" borderId="114" xfId="7" applyFont="1" applyBorder="1" applyAlignment="1">
      <alignment horizontal="center" vertical="center" wrapText="1"/>
    </xf>
    <xf numFmtId="55" fontId="9" fillId="0" borderId="97" xfId="7" applyNumberFormat="1" applyFont="1" applyBorder="1" applyAlignment="1">
      <alignment horizontal="right" vertical="center"/>
    </xf>
    <xf numFmtId="55" fontId="9" fillId="0" borderId="0" xfId="7" applyNumberFormat="1" applyFont="1" applyAlignment="1">
      <alignment horizontal="right" vertical="center"/>
    </xf>
    <xf numFmtId="55" fontId="9" fillId="0" borderId="114" xfId="7" applyNumberFormat="1" applyFont="1" applyBorder="1" applyAlignment="1">
      <alignment horizontal="right" vertical="center"/>
    </xf>
    <xf numFmtId="0" fontId="9" fillId="0" borderId="97" xfId="7" applyFont="1" applyBorder="1" applyAlignment="1">
      <alignment horizontal="left" wrapText="1"/>
    </xf>
    <xf numFmtId="0" fontId="9" fillId="0" borderId="0" xfId="7" applyFont="1" applyAlignment="1">
      <alignment horizontal="left" wrapText="1"/>
    </xf>
    <xf numFmtId="0" fontId="9" fillId="0" borderId="114" xfId="7" applyFont="1" applyBorder="1" applyAlignment="1">
      <alignment horizontal="left" wrapText="1"/>
    </xf>
    <xf numFmtId="0" fontId="9" fillId="0" borderId="97" xfId="7" applyFont="1" applyBorder="1" applyAlignment="1">
      <alignment vertical="center" wrapText="1"/>
    </xf>
    <xf numFmtId="0" fontId="9" fillId="0" borderId="0" xfId="7" applyFont="1" applyAlignment="1">
      <alignment vertical="center" wrapText="1"/>
    </xf>
    <xf numFmtId="0" fontId="9" fillId="0" borderId="114" xfId="7" applyFont="1" applyBorder="1" applyAlignment="1">
      <alignment vertical="center" wrapText="1"/>
    </xf>
    <xf numFmtId="0" fontId="11" fillId="0" borderId="97" xfId="7" applyFont="1" applyBorder="1" applyAlignment="1">
      <alignment horizontal="left" vertical="center"/>
    </xf>
    <xf numFmtId="0" fontId="11" fillId="0" borderId="0" xfId="7" applyFont="1" applyAlignment="1">
      <alignment horizontal="left" vertical="center"/>
    </xf>
    <xf numFmtId="0" fontId="13" fillId="0" borderId="0" xfId="0" applyFont="1" applyAlignment="1">
      <alignment vertical="center" wrapText="1"/>
    </xf>
    <xf numFmtId="0" fontId="13" fillId="0" borderId="114" xfId="0" applyFont="1" applyBorder="1" applyAlignment="1">
      <alignment vertical="center" wrapText="1"/>
    </xf>
    <xf numFmtId="0" fontId="11" fillId="0" borderId="97" xfId="7" applyFont="1" applyBorder="1" applyAlignment="1">
      <alignment horizontal="left" vertical="center" wrapText="1" indent="1"/>
    </xf>
    <xf numFmtId="0" fontId="11" fillId="0" borderId="0" xfId="7" applyFont="1" applyAlignment="1">
      <alignment horizontal="left" vertical="center" wrapText="1" indent="1"/>
    </xf>
    <xf numFmtId="0" fontId="9" fillId="0" borderId="97" xfId="7" applyFont="1" applyBorder="1" applyAlignment="1">
      <alignment horizontal="left" vertical="center" wrapText="1"/>
    </xf>
    <xf numFmtId="0" fontId="9" fillId="0" borderId="0" xfId="7" applyFont="1" applyAlignment="1">
      <alignment horizontal="left" vertical="center" wrapText="1"/>
    </xf>
    <xf numFmtId="0" fontId="9" fillId="0" borderId="114" xfId="7" applyFont="1" applyBorder="1" applyAlignment="1">
      <alignment horizontal="left" vertical="center" wrapText="1"/>
    </xf>
    <xf numFmtId="0" fontId="25" fillId="0" borderId="97" xfId="7" applyFont="1" applyBorder="1" applyAlignment="1">
      <alignment horizontal="left" vertical="center"/>
    </xf>
    <xf numFmtId="0" fontId="25" fillId="0" borderId="0" xfId="7" applyFont="1" applyAlignment="1">
      <alignment horizontal="left" vertical="center"/>
    </xf>
    <xf numFmtId="0" fontId="25" fillId="0" borderId="114" xfId="7" applyFont="1" applyBorder="1" applyAlignment="1">
      <alignment horizontal="left" vertical="center"/>
    </xf>
    <xf numFmtId="0" fontId="14" fillId="0" borderId="95" xfId="7" applyFont="1" applyBorder="1" applyAlignment="1" applyProtection="1">
      <alignment vertical="center" wrapText="1"/>
      <protection locked="0"/>
    </xf>
    <xf numFmtId="0" fontId="14" fillId="0" borderId="96" xfId="7" applyFont="1" applyBorder="1" applyAlignment="1" applyProtection="1">
      <alignment vertical="center" wrapText="1"/>
      <protection locked="0"/>
    </xf>
    <xf numFmtId="0" fontId="14" fillId="0" borderId="100" xfId="7" applyFont="1" applyBorder="1" applyAlignment="1" applyProtection="1">
      <alignment vertical="center" wrapText="1"/>
      <protection locked="0"/>
    </xf>
    <xf numFmtId="0" fontId="11" fillId="0" borderId="0" xfId="7" applyFont="1" applyAlignment="1" applyProtection="1">
      <alignment horizontal="center" vertical="center"/>
      <protection locked="0"/>
    </xf>
    <xf numFmtId="184" fontId="9" fillId="4" borderId="0" xfId="7" applyNumberFormat="1" applyFont="1" applyFill="1" applyAlignment="1" applyProtection="1">
      <alignment horizontal="center" vertical="center"/>
      <protection locked="0"/>
    </xf>
    <xf numFmtId="184" fontId="9" fillId="4" borderId="114" xfId="7" applyNumberFormat="1" applyFont="1" applyFill="1" applyBorder="1" applyAlignment="1" applyProtection="1">
      <alignment horizontal="center" vertical="center"/>
      <protection locked="0"/>
    </xf>
    <xf numFmtId="0" fontId="25" fillId="4" borderId="34" xfId="7" applyFont="1" applyFill="1" applyBorder="1" applyAlignment="1" applyProtection="1">
      <alignment horizontal="left" vertical="center"/>
      <protection locked="0"/>
    </xf>
    <xf numFmtId="0" fontId="25" fillId="4" borderId="101" xfId="7" applyFont="1" applyFill="1" applyBorder="1" applyAlignment="1" applyProtection="1">
      <alignment horizontal="left" vertical="center"/>
      <protection locked="0"/>
    </xf>
    <xf numFmtId="0" fontId="24" fillId="4" borderId="34" xfId="7" applyFont="1" applyFill="1" applyBorder="1" applyAlignment="1" applyProtection="1">
      <alignment horizontal="left" vertical="center"/>
      <protection locked="0"/>
    </xf>
    <xf numFmtId="0" fontId="24" fillId="4" borderId="101" xfId="7" applyFont="1" applyFill="1" applyBorder="1" applyAlignment="1" applyProtection="1">
      <alignment horizontal="left" vertical="center"/>
      <protection locked="0"/>
    </xf>
    <xf numFmtId="0" fontId="11" fillId="0" borderId="0" xfId="0" applyFont="1" applyAlignment="1">
      <alignment horizontal="right" vertical="top" wrapText="1"/>
    </xf>
    <xf numFmtId="0" fontId="6" fillId="0" borderId="0" xfId="0" applyFont="1" applyAlignment="1">
      <alignment horizontal="center" vertical="center" shrinkToFit="1"/>
    </xf>
    <xf numFmtId="178" fontId="29" fillId="0" borderId="0" xfId="0" applyNumberFormat="1" applyFont="1" applyAlignment="1">
      <alignment horizontal="right" vertical="center"/>
    </xf>
    <xf numFmtId="49" fontId="29" fillId="0" borderId="34" xfId="0" quotePrefix="1" applyNumberFormat="1" applyFont="1" applyBorder="1" applyAlignment="1">
      <alignment horizontal="center" vertical="center"/>
    </xf>
    <xf numFmtId="49" fontId="29" fillId="0" borderId="34" xfId="0" applyNumberFormat="1" applyFont="1" applyBorder="1" applyAlignment="1">
      <alignment horizontal="center" vertical="center"/>
    </xf>
    <xf numFmtId="0" fontId="30" fillId="10" borderId="5" xfId="0" applyFont="1" applyFill="1" applyBorder="1" applyAlignment="1">
      <alignment horizontal="center" vertical="center"/>
    </xf>
    <xf numFmtId="0" fontId="30" fillId="10" borderId="6" xfId="0" applyFont="1" applyFill="1" applyBorder="1" applyAlignment="1">
      <alignment horizontal="center" vertical="center"/>
    </xf>
    <xf numFmtId="0" fontId="30" fillId="10" borderId="7" xfId="0" applyFont="1" applyFill="1" applyBorder="1" applyAlignment="1">
      <alignment horizontal="center" vertical="center"/>
    </xf>
    <xf numFmtId="0" fontId="29" fillId="0" borderId="4" xfId="0" applyFont="1" applyBorder="1" applyAlignment="1">
      <alignment horizontal="left" vertical="center"/>
    </xf>
    <xf numFmtId="0" fontId="30" fillId="11" borderId="4" xfId="0" applyFont="1" applyFill="1" applyBorder="1" applyAlignment="1">
      <alignment horizontal="center" vertical="center"/>
    </xf>
    <xf numFmtId="0" fontId="29" fillId="0" borderId="4" xfId="0" applyFont="1" applyBorder="1" applyAlignment="1">
      <alignment horizontal="left"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0" fillId="11" borderId="4" xfId="0" applyFont="1" applyFill="1" applyBorder="1" applyAlignment="1">
      <alignment horizontal="center" vertical="center" wrapText="1"/>
    </xf>
    <xf numFmtId="0" fontId="11" fillId="10" borderId="5" xfId="0" applyFont="1" applyFill="1" applyBorder="1" applyAlignment="1">
      <alignment horizontal="center" vertical="center"/>
    </xf>
    <xf numFmtId="0" fontId="11" fillId="10" borderId="6" xfId="0" applyFont="1" applyFill="1" applyBorder="1" applyAlignment="1">
      <alignment horizontal="center" vertical="center"/>
    </xf>
    <xf numFmtId="0" fontId="11" fillId="10" borderId="7" xfId="0" applyFont="1" applyFill="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30" fillId="10" borderId="14" xfId="0" applyFont="1" applyFill="1" applyBorder="1" applyAlignment="1">
      <alignment horizontal="center" vertical="center"/>
    </xf>
    <xf numFmtId="0" fontId="30" fillId="10" borderId="15" xfId="0" applyFont="1" applyFill="1" applyBorder="1" applyAlignment="1">
      <alignment horizontal="center" vertical="center"/>
    </xf>
    <xf numFmtId="0" fontId="30" fillId="10" borderId="16" xfId="0" applyFont="1" applyFill="1" applyBorder="1" applyAlignment="1">
      <alignment horizontal="center" vertical="center"/>
    </xf>
    <xf numFmtId="0" fontId="30" fillId="10" borderId="21" xfId="0" applyFont="1" applyFill="1" applyBorder="1" applyAlignment="1">
      <alignment horizontal="center" vertical="center"/>
    </xf>
    <xf numFmtId="0" fontId="30" fillId="10" borderId="34" xfId="0" applyFont="1" applyFill="1" applyBorder="1" applyAlignment="1">
      <alignment horizontal="center" vertical="center"/>
    </xf>
    <xf numFmtId="0" fontId="30" fillId="10" borderId="35" xfId="0" applyFont="1" applyFill="1" applyBorder="1" applyAlignment="1">
      <alignment horizontal="center" vertical="center"/>
    </xf>
    <xf numFmtId="0" fontId="30" fillId="10" borderId="124" xfId="0" quotePrefix="1" applyFont="1" applyFill="1" applyBorder="1" applyAlignment="1">
      <alignment horizontal="center" vertical="center"/>
    </xf>
    <xf numFmtId="0" fontId="30" fillId="10" borderId="68" xfId="0" quotePrefix="1" applyFont="1" applyFill="1" applyBorder="1" applyAlignment="1">
      <alignment horizontal="center" vertical="center"/>
    </xf>
    <xf numFmtId="0" fontId="30" fillId="10" borderId="7" xfId="0" quotePrefix="1" applyFont="1" applyFill="1" applyBorder="1" applyAlignment="1">
      <alignment horizontal="center" vertical="center"/>
    </xf>
    <xf numFmtId="0" fontId="30" fillId="10" borderId="4" xfId="0" applyFont="1" applyFill="1" applyBorder="1" applyAlignment="1">
      <alignment horizontal="center" vertical="center"/>
    </xf>
    <xf numFmtId="0" fontId="37" fillId="0" borderId="14" xfId="0" applyFont="1" applyBorder="1" applyAlignment="1">
      <alignment horizontal="center" vertical="center" wrapText="1"/>
    </xf>
    <xf numFmtId="0" fontId="37" fillId="0" borderId="15" xfId="0" applyFont="1" applyBorder="1" applyAlignment="1">
      <alignment horizontal="center" vertical="center"/>
    </xf>
    <xf numFmtId="0" fontId="37" fillId="0" borderId="16" xfId="0" applyFont="1" applyBorder="1" applyAlignment="1">
      <alignment horizontal="center" vertical="center"/>
    </xf>
    <xf numFmtId="0" fontId="37" fillId="0" borderId="21" xfId="0" applyFont="1" applyBorder="1" applyAlignment="1">
      <alignment horizontal="center" vertical="center"/>
    </xf>
    <xf numFmtId="0" fontId="37" fillId="0" borderId="34" xfId="0" applyFont="1" applyBorder="1" applyAlignment="1">
      <alignment horizontal="center" vertical="center"/>
    </xf>
    <xf numFmtId="0" fontId="37" fillId="0" borderId="35" xfId="0" applyFont="1" applyBorder="1" applyAlignment="1">
      <alignment horizontal="center" vertical="center"/>
    </xf>
    <xf numFmtId="55" fontId="37" fillId="0" borderId="5" xfId="0" applyNumberFormat="1" applyFont="1" applyBorder="1" applyAlignment="1">
      <alignment horizontal="center" vertical="center"/>
    </xf>
    <xf numFmtId="176" fontId="37" fillId="0" borderId="6" xfId="0" applyNumberFormat="1" applyFont="1" applyBorder="1" applyAlignment="1">
      <alignment horizontal="center" vertical="center"/>
    </xf>
    <xf numFmtId="176" fontId="37" fillId="0" borderId="7" xfId="0" applyNumberFormat="1" applyFont="1" applyBorder="1" applyAlignment="1">
      <alignment horizontal="center" vertical="center"/>
    </xf>
    <xf numFmtId="0" fontId="56" fillId="0" borderId="124" xfId="0" applyFont="1" applyBorder="1" applyAlignment="1">
      <alignment horizontal="center" vertical="center" wrapText="1" shrinkToFit="1"/>
    </xf>
    <xf numFmtId="0" fontId="56" fillId="0" borderId="125" xfId="0" applyFont="1" applyBorder="1" applyAlignment="1">
      <alignment horizontal="center" vertical="center" wrapText="1" shrinkToFit="1"/>
    </xf>
    <xf numFmtId="0" fontId="36" fillId="0" borderId="14" xfId="0" applyFont="1" applyBorder="1" applyAlignment="1">
      <alignment horizontal="left" vertical="center" shrinkToFit="1"/>
    </xf>
    <xf numFmtId="0" fontId="36" fillId="0" borderId="15" xfId="0" applyFont="1" applyBorder="1" applyAlignment="1">
      <alignment horizontal="left" vertical="center" shrinkToFit="1"/>
    </xf>
    <xf numFmtId="0" fontId="35" fillId="0" borderId="34" xfId="0" applyFont="1" applyBorder="1" applyAlignment="1">
      <alignment horizontal="left" vertical="center"/>
    </xf>
    <xf numFmtId="0" fontId="35" fillId="0" borderId="35" xfId="0" applyFont="1" applyBorder="1" applyAlignment="1">
      <alignment horizontal="left" vertical="center"/>
    </xf>
    <xf numFmtId="176" fontId="37" fillId="0" borderId="5" xfId="0" applyNumberFormat="1" applyFont="1" applyBorder="1" applyAlignment="1">
      <alignment horizontal="center" vertical="center" shrinkToFit="1"/>
    </xf>
    <xf numFmtId="176" fontId="37" fillId="0" borderId="6" xfId="0" applyNumberFormat="1" applyFont="1" applyBorder="1" applyAlignment="1">
      <alignment horizontal="center" vertical="center" shrinkToFit="1"/>
    </xf>
    <xf numFmtId="195" fontId="37" fillId="0" borderId="5" xfId="0" applyNumberFormat="1" applyFont="1" applyBorder="1" applyAlignment="1">
      <alignment horizontal="left" vertical="center"/>
    </xf>
    <xf numFmtId="195" fontId="37" fillId="0" borderId="6" xfId="0" applyNumberFormat="1" applyFont="1" applyBorder="1" applyAlignment="1">
      <alignment horizontal="left" vertical="center"/>
    </xf>
    <xf numFmtId="195" fontId="37" fillId="0" borderId="7" xfId="0" applyNumberFormat="1" applyFont="1" applyBorder="1" applyAlignment="1">
      <alignment horizontal="left" vertical="center"/>
    </xf>
    <xf numFmtId="0" fontId="37" fillId="0" borderId="4" xfId="0" applyFont="1" applyBorder="1" applyAlignment="1">
      <alignment horizontal="left" vertical="center" wrapText="1"/>
    </xf>
    <xf numFmtId="0" fontId="30" fillId="0" borderId="0" xfId="0" applyFont="1" applyAlignment="1">
      <alignment horizontal="left" vertical="center" wrapText="1"/>
    </xf>
    <xf numFmtId="0" fontId="37" fillId="0" borderId="5" xfId="0" applyFont="1" applyBorder="1" applyAlignment="1">
      <alignment horizontal="left" vertical="center" wrapText="1"/>
    </xf>
    <xf numFmtId="0" fontId="30" fillId="10" borderId="14" xfId="0" applyFont="1" applyFill="1" applyBorder="1" applyAlignment="1">
      <alignment horizontal="center" vertical="center" wrapText="1"/>
    </xf>
    <xf numFmtId="0" fontId="30" fillId="10" borderId="15" xfId="0" applyFont="1" applyFill="1" applyBorder="1" applyAlignment="1">
      <alignment horizontal="center" vertical="center" wrapText="1"/>
    </xf>
    <xf numFmtId="0" fontId="30" fillId="10" borderId="16" xfId="0" applyFont="1" applyFill="1" applyBorder="1" applyAlignment="1">
      <alignment horizontal="center" vertical="center" wrapText="1"/>
    </xf>
    <xf numFmtId="0" fontId="30" fillId="10" borderId="27" xfId="0" applyFont="1" applyFill="1" applyBorder="1" applyAlignment="1">
      <alignment horizontal="center" vertical="center" wrapText="1"/>
    </xf>
    <xf numFmtId="0" fontId="30" fillId="10" borderId="0" xfId="0" applyFont="1" applyFill="1" applyAlignment="1">
      <alignment horizontal="center" vertical="center" wrapText="1"/>
    </xf>
    <xf numFmtId="0" fontId="30" fillId="10" borderId="13" xfId="0" applyFont="1" applyFill="1" applyBorder="1" applyAlignment="1">
      <alignment horizontal="center" vertical="center" wrapText="1"/>
    </xf>
    <xf numFmtId="0" fontId="30" fillId="10" borderId="21" xfId="0" applyFont="1" applyFill="1" applyBorder="1" applyAlignment="1">
      <alignment horizontal="center" vertical="center" wrapText="1"/>
    </xf>
    <xf numFmtId="0" fontId="30" fillId="10" borderId="34" xfId="0" applyFont="1" applyFill="1" applyBorder="1" applyAlignment="1">
      <alignment horizontal="center" vertical="center" wrapText="1"/>
    </xf>
    <xf numFmtId="0" fontId="30" fillId="10" borderId="35" xfId="0" applyFont="1" applyFill="1" applyBorder="1" applyAlignment="1">
      <alignment horizontal="center" vertical="center" wrapText="1"/>
    </xf>
    <xf numFmtId="0" fontId="37" fillId="0" borderId="14" xfId="0" applyFont="1" applyBorder="1" applyAlignment="1">
      <alignment horizontal="left" vertical="center" wrapText="1"/>
    </xf>
    <xf numFmtId="0" fontId="37" fillId="0" borderId="15" xfId="0" applyFont="1" applyBorder="1" applyAlignment="1">
      <alignment horizontal="left" vertical="center" wrapText="1"/>
    </xf>
    <xf numFmtId="0" fontId="37" fillId="0" borderId="27" xfId="0" applyFont="1" applyBorder="1" applyAlignment="1">
      <alignment horizontal="left" vertical="center" wrapText="1"/>
    </xf>
    <xf numFmtId="0" fontId="37" fillId="0" borderId="0" xfId="0" applyFont="1" applyAlignment="1">
      <alignment horizontal="left" vertical="center" wrapText="1"/>
    </xf>
    <xf numFmtId="0" fontId="37" fillId="0" borderId="21" xfId="0" applyFont="1" applyBorder="1" applyAlignment="1">
      <alignment horizontal="left" vertical="center" wrapText="1"/>
    </xf>
    <xf numFmtId="0" fontId="37" fillId="0" borderId="34" xfId="0" applyFont="1" applyBorder="1" applyAlignment="1">
      <alignment horizontal="left" vertical="center" wrapText="1"/>
    </xf>
    <xf numFmtId="0" fontId="35" fillId="0" borderId="15" xfId="0" applyFont="1" applyBorder="1" applyAlignment="1">
      <alignment horizontal="left" vertical="center"/>
    </xf>
    <xf numFmtId="0" fontId="35" fillId="0" borderId="16" xfId="0" applyFont="1" applyBorder="1" applyAlignment="1">
      <alignment horizontal="left" vertical="center"/>
    </xf>
    <xf numFmtId="0" fontId="35" fillId="0" borderId="60" xfId="0" applyFont="1" applyBorder="1" applyAlignment="1">
      <alignment horizontal="left" vertical="center"/>
    </xf>
    <xf numFmtId="0" fontId="35" fillId="0" borderId="62" xfId="0" applyFont="1" applyBorder="1" applyAlignment="1">
      <alignment horizontal="left" vertical="center"/>
    </xf>
    <xf numFmtId="0" fontId="30" fillId="10" borderId="27" xfId="0" applyFont="1" applyFill="1" applyBorder="1" applyAlignment="1">
      <alignment horizontal="center" vertical="center"/>
    </xf>
    <xf numFmtId="0" fontId="30" fillId="10" borderId="0" xfId="0" applyFont="1" applyFill="1" applyAlignment="1">
      <alignment horizontal="center" vertical="center"/>
    </xf>
    <xf numFmtId="0" fontId="30" fillId="10" borderId="13" xfId="0" applyFont="1" applyFill="1" applyBorder="1" applyAlignment="1">
      <alignment horizontal="center" vertical="center"/>
    </xf>
    <xf numFmtId="0" fontId="37" fillId="4" borderId="15" xfId="0" applyFont="1" applyFill="1" applyBorder="1" applyAlignment="1">
      <alignment horizontal="left" vertical="center"/>
    </xf>
    <xf numFmtId="0" fontId="30" fillId="4" borderId="15" xfId="0" applyFont="1" applyFill="1" applyBorder="1" applyAlignment="1">
      <alignment horizontal="center" vertical="center"/>
    </xf>
    <xf numFmtId="0" fontId="37" fillId="4" borderId="0" xfId="0" applyFont="1" applyFill="1" applyAlignment="1">
      <alignment horizontal="left" vertical="center"/>
    </xf>
    <xf numFmtId="0" fontId="30" fillId="4" borderId="0" xfId="0" applyFont="1" applyFill="1" applyAlignment="1">
      <alignment horizontal="center" vertical="center"/>
    </xf>
    <xf numFmtId="0" fontId="11" fillId="4" borderId="0" xfId="0" applyFont="1" applyFill="1" applyAlignment="1">
      <alignment horizontal="center" vertical="center"/>
    </xf>
    <xf numFmtId="0" fontId="30" fillId="0" borderId="4" xfId="0" applyFont="1" applyBorder="1" applyAlignment="1">
      <alignment horizontal="left" vertical="center" wrapText="1"/>
    </xf>
    <xf numFmtId="0" fontId="30" fillId="0" borderId="4" xfId="0" applyFont="1" applyBorder="1" applyAlignment="1">
      <alignment horizontal="left" vertical="center"/>
    </xf>
    <xf numFmtId="0" fontId="30" fillId="10" borderId="4" xfId="0" applyFont="1" applyFill="1" applyBorder="1" applyAlignment="1">
      <alignment horizontal="center" vertical="center" shrinkToFit="1"/>
    </xf>
    <xf numFmtId="0" fontId="30" fillId="0" borderId="6" xfId="0" applyFont="1" applyBorder="1" applyAlignment="1">
      <alignment horizontal="left" vertical="center"/>
    </xf>
    <xf numFmtId="0" fontId="30" fillId="0" borderId="7" xfId="0" applyFont="1" applyBorder="1" applyAlignment="1">
      <alignment horizontal="left" vertical="center"/>
    </xf>
    <xf numFmtId="55" fontId="37" fillId="4" borderId="5" xfId="0" applyNumberFormat="1" applyFont="1" applyFill="1" applyBorder="1" applyAlignment="1">
      <alignment horizontal="center" vertical="center" shrinkToFit="1"/>
    </xf>
    <xf numFmtId="55" fontId="37" fillId="4" borderId="6" xfId="0" applyNumberFormat="1" applyFont="1" applyFill="1" applyBorder="1" applyAlignment="1">
      <alignment horizontal="center" vertical="center" shrinkToFit="1"/>
    </xf>
    <xf numFmtId="0" fontId="29" fillId="0" borderId="15" xfId="1" applyNumberFormat="1" applyFont="1" applyFill="1" applyBorder="1" applyAlignment="1">
      <alignment horizontal="center" vertical="center" shrinkToFit="1"/>
    </xf>
    <xf numFmtId="0" fontId="29" fillId="0" borderId="16" xfId="1" applyNumberFormat="1" applyFont="1" applyFill="1" applyBorder="1" applyAlignment="1">
      <alignment horizontal="center" vertical="center" shrinkToFit="1"/>
    </xf>
    <xf numFmtId="0" fontId="11" fillId="0" borderId="21" xfId="1" applyNumberFormat="1" applyFont="1" applyFill="1" applyBorder="1" applyAlignment="1">
      <alignment horizontal="left" vertical="center" shrinkToFit="1"/>
    </xf>
    <xf numFmtId="0" fontId="11" fillId="0" borderId="34" xfId="1" applyNumberFormat="1" applyFont="1" applyFill="1" applyBorder="1" applyAlignment="1">
      <alignment horizontal="left" vertical="center" shrinkToFit="1"/>
    </xf>
    <xf numFmtId="0" fontId="11" fillId="0" borderId="34" xfId="1" applyNumberFormat="1" applyFont="1" applyFill="1" applyBorder="1" applyAlignment="1">
      <alignment horizontal="center" vertical="center"/>
    </xf>
    <xf numFmtId="0" fontId="37" fillId="0" borderId="16" xfId="0" applyFont="1" applyBorder="1" applyAlignment="1">
      <alignment horizontal="left" vertical="center" wrapText="1"/>
    </xf>
    <xf numFmtId="0" fontId="37" fillId="0" borderId="13" xfId="0" applyFont="1" applyBorder="1" applyAlignment="1">
      <alignment horizontal="left" vertical="center" wrapText="1"/>
    </xf>
    <xf numFmtId="0" fontId="37" fillId="0" borderId="35" xfId="0" applyFont="1" applyBorder="1" applyAlignment="1">
      <alignment horizontal="left" vertical="center" wrapText="1"/>
    </xf>
    <xf numFmtId="38" fontId="37" fillId="4" borderId="34" xfId="1" applyFont="1" applyFill="1" applyBorder="1" applyAlignment="1">
      <alignment horizontal="center" vertical="center" shrinkToFit="1"/>
    </xf>
    <xf numFmtId="199" fontId="11" fillId="0" borderId="5" xfId="0" applyNumberFormat="1" applyFont="1" applyBorder="1" applyAlignment="1">
      <alignment horizontal="center" vertical="center"/>
    </xf>
    <xf numFmtId="199" fontId="11" fillId="0" borderId="6" xfId="0" applyNumberFormat="1" applyFont="1" applyBorder="1" applyAlignment="1">
      <alignment horizontal="center" vertical="center"/>
    </xf>
    <xf numFmtId="193" fontId="11" fillId="0" borderId="5" xfId="0" applyNumberFormat="1" applyFont="1" applyBorder="1" applyAlignment="1">
      <alignment horizontal="center" vertical="center"/>
    </xf>
    <xf numFmtId="193" fontId="11" fillId="0" borderId="6" xfId="0" applyNumberFormat="1" applyFont="1" applyBorder="1" applyAlignment="1">
      <alignment horizontal="center" vertical="center"/>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5" xfId="1" applyNumberFormat="1" applyFont="1" applyFill="1" applyBorder="1" applyAlignment="1">
      <alignment horizontal="left" vertical="center" wrapText="1"/>
    </xf>
    <xf numFmtId="0" fontId="29" fillId="0" borderId="6" xfId="1" applyNumberFormat="1" applyFont="1" applyFill="1" applyBorder="1" applyAlignment="1">
      <alignment horizontal="left" vertical="center" wrapText="1"/>
    </xf>
    <xf numFmtId="0" fontId="29" fillId="0" borderId="7" xfId="1" applyNumberFormat="1" applyFont="1" applyFill="1" applyBorder="1" applyAlignment="1">
      <alignment horizontal="left" vertical="center" wrapText="1"/>
    </xf>
    <xf numFmtId="0" fontId="35" fillId="4" borderId="4" xfId="0" applyFont="1" applyFill="1" applyBorder="1" applyAlignment="1">
      <alignment horizontal="left" vertical="center" wrapText="1"/>
    </xf>
    <xf numFmtId="17" fontId="53" fillId="4" borderId="34" xfId="0" applyNumberFormat="1" applyFont="1" applyFill="1" applyBorder="1" applyAlignment="1">
      <alignment horizontal="right" vertical="center"/>
    </xf>
    <xf numFmtId="0" fontId="53" fillId="4" borderId="34" xfId="0" applyFont="1" applyFill="1" applyBorder="1" applyAlignment="1">
      <alignment horizontal="right" vertical="center"/>
    </xf>
    <xf numFmtId="0" fontId="35" fillId="10" borderId="14" xfId="0" applyFont="1" applyFill="1" applyBorder="1" applyAlignment="1">
      <alignment horizontal="center" vertical="center"/>
    </xf>
    <xf numFmtId="0" fontId="35" fillId="10" borderId="16" xfId="0" applyFont="1" applyFill="1" applyBorder="1" applyAlignment="1">
      <alignment horizontal="center" vertical="center"/>
    </xf>
    <xf numFmtId="0" fontId="35" fillId="10" borderId="27" xfId="0" applyFont="1" applyFill="1" applyBorder="1" applyAlignment="1">
      <alignment horizontal="center" vertical="center"/>
    </xf>
    <xf numFmtId="0" fontId="35" fillId="10" borderId="13" xfId="0" applyFont="1" applyFill="1" applyBorder="1" applyAlignment="1">
      <alignment horizontal="center" vertical="center"/>
    </xf>
  </cellXfs>
  <cellStyles count="12">
    <cellStyle name="パーセント" xfId="11" builtinId="5"/>
    <cellStyle name="ハイパーリンク" xfId="10" builtinId="8"/>
    <cellStyle name="桁区切り" xfId="1" builtinId="6"/>
    <cellStyle name="桁区切り 3" xfId="5" xr:uid="{00000000-0005-0000-0000-000001000000}"/>
    <cellStyle name="標準" xfId="0" builtinId="0"/>
    <cellStyle name="標準 2" xfId="6" xr:uid="{00000000-0005-0000-0000-000003000000}"/>
    <cellStyle name="標準 2 2" xfId="2" xr:uid="{00000000-0005-0000-0000-000004000000}"/>
    <cellStyle name="標準 2 2 2" xfId="9" xr:uid="{116A4E64-2F36-4F9D-9A7F-106F1EFA37FB}"/>
    <cellStyle name="標準 2 3" xfId="8" xr:uid="{00000000-0005-0000-0000-000005000000}"/>
    <cellStyle name="標準 3" xfId="3" xr:uid="{00000000-0005-0000-0000-000006000000}"/>
    <cellStyle name="標準 4" xfId="7" xr:uid="{00000000-0005-0000-0000-000007000000}"/>
    <cellStyle name="標準_予算型・和" xfId="4" xr:uid="{00000000-0005-0000-0000-000008000000}"/>
  </cellStyles>
  <dxfs count="14">
    <dxf>
      <fill>
        <patternFill>
          <bgColor theme="5" tint="0.59996337778862885"/>
        </patternFill>
      </fill>
    </dxf>
    <dxf>
      <fill>
        <patternFill>
          <bgColor theme="4" tint="0.79998168889431442"/>
        </patternFill>
      </fill>
    </dxf>
    <dxf>
      <font>
        <b val="0"/>
        <i val="0"/>
        <color auto="1"/>
      </font>
      <fill>
        <patternFill>
          <bgColor theme="4" tint="0.79998168889431442"/>
        </patternFill>
      </fill>
    </dxf>
    <dxf>
      <font>
        <b val="0"/>
        <i val="0"/>
        <strike val="0"/>
        <color theme="1"/>
      </font>
      <fill>
        <patternFill>
          <bgColor theme="5" tint="0.59996337778862885"/>
        </patternFill>
      </fill>
    </dxf>
    <dxf>
      <font>
        <b val="0"/>
        <i val="0"/>
        <color auto="1"/>
      </font>
      <fill>
        <patternFill>
          <bgColor theme="4" tint="0.79998168889431442"/>
        </patternFill>
      </fill>
    </dxf>
    <dxf>
      <font>
        <b val="0"/>
        <i val="0"/>
        <strike val="0"/>
        <color theme="1"/>
      </font>
      <fill>
        <patternFill>
          <bgColor theme="5" tint="0.59996337778862885"/>
        </patternFill>
      </fill>
    </dxf>
    <dxf>
      <font>
        <b val="0"/>
        <i val="0"/>
        <color auto="1"/>
      </font>
      <fill>
        <patternFill>
          <bgColor theme="4" tint="0.79998168889431442"/>
        </patternFill>
      </fill>
    </dxf>
    <dxf>
      <font>
        <b val="0"/>
        <i val="0"/>
        <strike val="0"/>
        <color theme="1"/>
      </font>
      <fill>
        <patternFill>
          <bgColor theme="5" tint="0.59996337778862885"/>
        </patternFill>
      </fill>
    </dxf>
    <dxf>
      <fill>
        <patternFill>
          <bgColor theme="5" tint="0.59996337778862885"/>
        </patternFill>
      </fill>
    </dxf>
    <dxf>
      <fill>
        <patternFill>
          <bgColor theme="4" tint="0.79998168889431442"/>
        </patternFill>
      </fill>
    </dxf>
    <dxf>
      <font>
        <b val="0"/>
        <i val="0"/>
        <color auto="1"/>
      </font>
      <fill>
        <patternFill>
          <bgColor theme="4" tint="0.79998168889431442"/>
        </patternFill>
      </fill>
    </dxf>
    <dxf>
      <font>
        <b val="0"/>
        <i val="0"/>
        <strike val="0"/>
        <color theme="1"/>
      </font>
      <fill>
        <patternFill>
          <bgColor theme="5" tint="0.59996337778862885"/>
        </patternFill>
      </fill>
    </dxf>
    <dxf>
      <font>
        <b val="0"/>
        <i val="0"/>
        <color auto="1"/>
      </font>
      <fill>
        <patternFill>
          <bgColor theme="4" tint="0.79998168889431442"/>
        </patternFill>
      </fill>
    </dxf>
    <dxf>
      <font>
        <b val="0"/>
        <i val="0"/>
        <strike val="0"/>
        <color theme="1"/>
      </font>
      <fill>
        <patternFill>
          <bgColor theme="5" tint="0.59996337778862885"/>
        </patternFill>
      </fill>
    </dxf>
  </dxfs>
  <tableStyles count="0" defaultTableStyle="TableStyleMedium2" defaultPivotStyle="PivotStyleLight16"/>
  <colors>
    <mruColors>
      <color rgb="FFFFFFCC"/>
      <color rgb="FFCCECFF"/>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microsoft.com/office/2022/11/relationships/FeaturePropertyBag" Target="featurePropertyBag/featurePropertyBag.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5</xdr:col>
      <xdr:colOff>39532</xdr:colOff>
      <xdr:row>23</xdr:row>
      <xdr:rowOff>177364</xdr:rowOff>
    </xdr:from>
    <xdr:to>
      <xdr:col>5</xdr:col>
      <xdr:colOff>114798</xdr:colOff>
      <xdr:row>31</xdr:row>
      <xdr:rowOff>126005</xdr:rowOff>
    </xdr:to>
    <xdr:sp macro="" textlink="">
      <xdr:nvSpPr>
        <xdr:cNvPr id="2" name="左中かっこ 1">
          <a:extLst>
            <a:ext uri="{FF2B5EF4-FFF2-40B4-BE49-F238E27FC236}">
              <a16:creationId xmlns:a16="http://schemas.microsoft.com/office/drawing/2014/main" id="{018E99E3-EA38-41B2-B686-38514B640D36}"/>
            </a:ext>
          </a:extLst>
        </xdr:cNvPr>
        <xdr:cNvSpPr/>
      </xdr:nvSpPr>
      <xdr:spPr>
        <a:xfrm>
          <a:off x="865032" y="4965264"/>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24</xdr:row>
      <xdr:rowOff>47999</xdr:rowOff>
    </xdr:from>
    <xdr:to>
      <xdr:col>5</xdr:col>
      <xdr:colOff>44824</xdr:colOff>
      <xdr:row>25</xdr:row>
      <xdr:rowOff>78441</xdr:rowOff>
    </xdr:to>
    <xdr:cxnSp macro="">
      <xdr:nvCxnSpPr>
        <xdr:cNvPr id="3" name="コネクタ: カギ線 2">
          <a:extLst>
            <a:ext uri="{FF2B5EF4-FFF2-40B4-BE49-F238E27FC236}">
              <a16:creationId xmlns:a16="http://schemas.microsoft.com/office/drawing/2014/main" id="{0628C0F0-43FE-43F2-B3C0-0996FD47FBD4}"/>
            </a:ext>
          </a:extLst>
        </xdr:cNvPr>
        <xdr:cNvCxnSpPr/>
      </xdr:nvCxnSpPr>
      <xdr:spPr>
        <a:xfrm>
          <a:off x="491378" y="5013699"/>
          <a:ext cx="3789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45</xdr:col>
      <xdr:colOff>95250</xdr:colOff>
      <xdr:row>0</xdr:row>
      <xdr:rowOff>142875</xdr:rowOff>
    </xdr:from>
    <xdr:ext cx="7506927" cy="1219373"/>
    <xdr:sp macro="" textlink="">
      <xdr:nvSpPr>
        <xdr:cNvPr id="4" name="テキスト ボックス 3">
          <a:extLst>
            <a:ext uri="{FF2B5EF4-FFF2-40B4-BE49-F238E27FC236}">
              <a16:creationId xmlns:a16="http://schemas.microsoft.com/office/drawing/2014/main" id="{4732755E-B21F-4765-9F14-F829AB73E546}"/>
            </a:ext>
          </a:extLst>
        </xdr:cNvPr>
        <xdr:cNvSpPr txBox="1"/>
      </xdr:nvSpPr>
      <xdr:spPr>
        <a:xfrm>
          <a:off x="7584281" y="142875"/>
          <a:ext cx="7506927" cy="1219373"/>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fontAlgn="t"/>
          <a:r>
            <a:rPr lang="en-US" altLang="ja-JP" sz="2400" b="0" i="0">
              <a:solidFill>
                <a:schemeClr val="tx1"/>
              </a:solidFill>
              <a:effectLst/>
              <a:latin typeface="+mn-lt"/>
              <a:ea typeface="+mn-ea"/>
              <a:cs typeface="+mn-cs"/>
            </a:rPr>
            <a:t>Cells in light blue are for selection from a pull‑down menu,</a:t>
          </a:r>
          <a:br>
            <a:rPr lang="en-US" altLang="ja-JP" sz="2400" b="0" i="0">
              <a:solidFill>
                <a:schemeClr val="tx1"/>
              </a:solidFill>
              <a:effectLst/>
              <a:latin typeface="+mn-lt"/>
              <a:ea typeface="+mn-ea"/>
              <a:cs typeface="+mn-cs"/>
            </a:rPr>
          </a:br>
          <a:r>
            <a:rPr lang="en-US" altLang="ja-JP" sz="2400" b="0" i="0">
              <a:solidFill>
                <a:schemeClr val="tx1"/>
              </a:solidFill>
              <a:effectLst/>
              <a:latin typeface="+mn-lt"/>
              <a:ea typeface="+mn-ea"/>
              <a:cs typeface="+mn-cs"/>
            </a:rPr>
            <a:t>and cells in light yellow are for manual input.</a:t>
          </a:r>
          <a:br>
            <a:rPr lang="en-US" altLang="ja-JP" sz="2400" b="0" i="0">
              <a:solidFill>
                <a:schemeClr val="tx1"/>
              </a:solidFill>
              <a:effectLst/>
              <a:latin typeface="+mn-lt"/>
              <a:ea typeface="+mn-ea"/>
              <a:cs typeface="+mn-cs"/>
            </a:rPr>
          </a:br>
          <a:r>
            <a:rPr lang="en-US" altLang="ja-JP" sz="2400" b="0" i="0">
              <a:solidFill>
                <a:schemeClr val="tx1"/>
              </a:solidFill>
              <a:effectLst/>
              <a:latin typeface="+mn-lt"/>
              <a:ea typeface="+mn-ea"/>
              <a:cs typeface="+mn-cs"/>
            </a:rPr>
            <a:t>The same applies to the other sheets as well.</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31</xdr:col>
      <xdr:colOff>304223</xdr:colOff>
      <xdr:row>11</xdr:row>
      <xdr:rowOff>25400</xdr:rowOff>
    </xdr:from>
    <xdr:to>
      <xdr:col>36</xdr:col>
      <xdr:colOff>536286</xdr:colOff>
      <xdr:row>14</xdr:row>
      <xdr:rowOff>60036</xdr:rowOff>
    </xdr:to>
    <xdr:sp macro="" textlink="">
      <xdr:nvSpPr>
        <xdr:cNvPr id="2" name="AutoShape 15">
          <a:extLst>
            <a:ext uri="{FF2B5EF4-FFF2-40B4-BE49-F238E27FC236}">
              <a16:creationId xmlns:a16="http://schemas.microsoft.com/office/drawing/2014/main" id="{00000000-0008-0000-0400-000002000000}"/>
            </a:ext>
          </a:extLst>
        </xdr:cNvPr>
        <xdr:cNvSpPr>
          <a:spLocks noChangeArrowheads="1"/>
        </xdr:cNvSpPr>
      </xdr:nvSpPr>
      <xdr:spPr bwMode="auto">
        <a:xfrm>
          <a:off x="17726314" y="3644900"/>
          <a:ext cx="3349336" cy="1229591"/>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400" b="0" i="0" u="none" strike="noStrike" baseline="0">
              <a:solidFill>
                <a:srgbClr val="0000FF"/>
              </a:solidFill>
              <a:latin typeface="ＭＳ Ｐゴシック"/>
              <a:ea typeface="ＭＳ Ｐゴシック"/>
            </a:rPr>
            <a:t>水色：選択セル（選択項目は下表ご参照）。該当項目が無い場合は、手入力してください）。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56029</xdr:colOff>
      <xdr:row>11</xdr:row>
      <xdr:rowOff>89648</xdr:rowOff>
    </xdr:from>
    <xdr:to>
      <xdr:col>4</xdr:col>
      <xdr:colOff>150687</xdr:colOff>
      <xdr:row>11</xdr:row>
      <xdr:rowOff>219822</xdr:rowOff>
    </xdr:to>
    <xdr:pic>
      <xdr:nvPicPr>
        <xdr:cNvPr id="2" name="図 1">
          <a:extLst>
            <a:ext uri="{FF2B5EF4-FFF2-40B4-BE49-F238E27FC236}">
              <a16:creationId xmlns:a16="http://schemas.microsoft.com/office/drawing/2014/main" id="{9A9DDB89-E1D6-4E54-82B6-071B1476F7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35679" y="2635998"/>
          <a:ext cx="1183683" cy="1238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rfl011\&#32076;&#21942;&#25126;&#30053;G\03&#20104;&#31639;&#22519;&#34892;\&#9327;H25&#23455;&#34892;\&#23455;&#34892;&#20104;&#31639;&#65288;&#12471;&#12511;&#12517;&#12524;&#12540;&#12479;&#12540;&#65289;\&#32076;&#21942;&#25126;&#30053;g\03&#20104;&#31639;&#22519;&#34892;\&#9326;H24&#23455;&#34892;\10.&#23455;&#32318;&#25512;&#23450;\&#65303;&#26376;\&#21508;&#35506;&#25552;&#20986;\EPA&#27604;&#12539;&#23612;\&#27604;&#65317;&#65328;&#65313;&#12288;&#30475;&#35703;28&#21517;&#65288;&#22865;&#32004;&#65289;&#12539;&#20171;&#35703;71&#21517;&#65288;&#22865;&#32004;&#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Jodcfs01\jodc\&#32113;&#21512;&#12464;&#12523;&#12540;&#12503;\&#39340;&#22580;\&#21172;&#20685;&#26465;&#20214;&#32113;&#19968;\00&#36035;&#37329;&#21046;&#24230;&#26908;&#35342;\&#26119;&#32102;&#12471;&#12511;&#12517;&#12524;&#12540;&#12471;&#12519;&#12531;\&#26368;&#32066;&#26696;\&#26119;&#32102;&#26119;&#26684;&#12471;&#12511;&#12517;&#12524;&#12540;&#12471;&#12519;&#12531;&#65288;&#26032;&#25552;&#26696;&#65289;.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H22&#24950;&#24340;&#37329;&#25903;&#32102;&#31263;&#35696;&#65288;&#27096;&#24335;&#65289;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rfl011\&#32076;&#21942;&#25126;&#30053;G\02&#20107;&#26989;&#35336;&#30011;&#12539;&#23455;&#34892;&#20104;&#31639;\H31&#29702;&#20107;&#20250;&#20104;&#31639;\H31&#20107;&#26989;&#35336;&#30011;&#26360;&#12539;&#20104;&#31639;&#26360;\02_&#20104;&#31639;&#31309;&#31639;\H31&#20107;&#26989;&#35336;&#30011;&#65288;&#26908;&#35342;&amp;&#23455;&#34892;&#29992;&#65289;\&#20877;&#36969;&#29992;&#20462;&#27491;20190312H31.&#20107;&#26989;&#35336;&#30011;.v.1&#65294;&#31649;&#30740;25-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kcky1\&#27966;&#36963;&#32887;&#21729;&#20316;&#26989;&#12501;&#12457;&#12523;&#12480;\H24&#24467;&#20107;&#26085;&#35468;&#20316;&#25104;&#12501;&#12449;&#12452;&#12523;\2012.04&#24467;&#20107;&#26085;&#35468;\&#24467;&#20107;&#26085;&#35468;&#20316;&#25104;&#12501;&#12449;&#12452;&#12523;4&#2637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Jodcfs01\jodc\&#32113;&#21512;&#12464;&#12523;&#12540;&#12503;\&#39340;&#22580;\&#21172;&#20685;&#26465;&#20214;&#32113;&#19968;\00&#36035;&#37329;&#21046;&#24230;&#26908;&#35342;\&#26119;&#32102;&#12471;&#12511;&#12517;&#12524;&#12540;&#12471;&#12519;&#12531;\&#20206;&#26684;&#20184;\20110401&#32102;&#19982;&#36969;&#29992;&#22793;&#26356;&#65288;0401&#20206;&#26684;&#20184;&#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kcky1\kyuyo\&#32102;&#19982;&#25285;&#24403;\05.&#20154;&#20214;&#36027;&#25391;&#26367;\H22\01.&#26178;&#38291;&#25353;&#20998;&#31934;&#31639;\8&#26376;\05.&#21463;&#35351;&#20107;&#26989;&#24467;&#20107;&#26085;&#35468;&#20316;&#25104;&#12501;&#12449;&#12452;&#12523;\&#24467;&#20107;&#26085;&#35468;&#20316;&#25104;&#12501;&#12449;&#12452;&#12523;5&#2637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Jodcfs01\jodc\&#32113;&#21512;&#12464;&#12523;&#12540;&#12503;\&#39340;&#22580;\&#21172;&#20685;&#26465;&#20214;&#32113;&#19968;\00&#36035;&#37329;&#21046;&#24230;&#26908;&#35342;\&#36035;&#37329;&#31227;&#34892;&#12471;&#12511;&#12517;&#12524;&#12540;&#12471;&#12519;&#12531;\&#37117;&#24066;12&#65285;&#26696;\H24&#32076;&#36942;&#28187;&#38989;&#36969;&#29992;&#28961;&#29256;\&#26412;&#20472;&#31561;&#32026;&#21495;&#20472;&#31227;&#34892;&#26696;&#65288;&#37117;&#24066;&#25163;&#24403;12&#65285;&#24046;&#24341;&#24460;&#65289;20121129&#65288;&#36062;&#19982;AO&#26041;&#24335;&#29256;&#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kcky1\&#32076;&#21942;&#25126;&#30053;G\&#32102;&#19982;&#25285;&#24403;\07.&#23455;&#32318;&#25512;&#23450;\H23\10&#26376;\&#21336;&#20385;&#20316;&#25104;\05.&#21463;&#35351;&#20107;&#26989;&#24467;&#20107;&#26085;&#35468;&#20316;&#25104;&#12501;&#12449;&#12452;&#12523;\&#24467;&#20107;&#26085;&#35468;&#20316;&#25104;&#12501;&#12449;&#12452;&#12523;5&#2637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KC002\&#31649;&#29702;&#30740;&#20462;&#29677;\&#31649;&#30740;&#20849;&#36890;&#25991;&#26360;\&#12467;&#12540;&#12473;&#23455;&#26045;&#23450;&#22411;&#25991;\&#35413;&#20385;&#26360;v2.0\&#35413;&#20385;&#26360;Ver.2.0(w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rfl011\&#32076;&#21942;&#25126;&#30053;G\03&#20104;&#31639;&#22519;&#34892;\&#9327;H25&#23455;&#34892;\&#23455;&#34892;&#20104;&#31639;&#65288;&#12471;&#12511;&#12517;&#12524;&#12540;&#12479;&#12540;&#65289;\tkc\&#20849;&#36890;&#25991;&#26360;(TKC)\&#32076;&#21942;&#25126;&#30053;&#23460;\&#20844;&#30410;&#27861;&#20154;&#25913;&#38761;&#31227;&#34892;&#28310;&#20633;&#22996;&#21729;&#20250;\&#36001;&#21209;&#12481;&#12540;&#12512;\&#9679;0907&#65288;&#20316;&#26989;&#20013;&#65289;H22&#27770;&#31639;&#26360;&#12505;&#12540;&#12473;&#26032;&#26032;&#22522;&#28310;&#27083;&#368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rfl011\04.&#30740;&#20462;&#12539;&#27966;&#36963;&#26989;&#21209;G\000%20&#20250;&#31038;\&#23554;&#38272;&#23478;&#27966;&#36963;\&#12363;&#34892;\&#12369;\KTX\2023\ODA&#30003;&#35531;&#26360;&#39006;%20Ver9.1%20KTX&#20304;&#12293;&#26408;(20230725)Rev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rfl011\&#32076;&#21942;&#25126;&#30053;G\03&#20104;&#31639;&#22519;&#34892;\&#9327;H25&#23455;&#34892;\&#23455;&#34892;&#20104;&#31639;&#65288;&#12471;&#12511;&#12517;&#12524;&#12540;&#12479;&#12540;&#65289;\&#21029;&#28155;17.&#20107;&#26989;&#36027;&#31309;&#31639;&#20869;&#35379;-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rfl001\&#32102;&#19982;&#25285;&#24403;\07.&#23455;&#32318;&#25512;&#23450;\H26\7&#26376;\201407&#20154;&#20214;&#36027;&#23455;&#32318;&#25512;&#23450;&#65288;7-3&#26376;&#25512;&#23450;&#2925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vky001\kyuyo\&#32102;&#19982;&#25285;&#24403;\05.&#20154;&#20214;&#36027;&#25391;&#26367;\H27\09.&#22806;&#36001;\H27&#22806;&#36001;&#20154;&#20214;&#36027;&#31934;&#31639;&#26360;&#65288;&#12510;&#12463;&#12525;)Ver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rfl011\TKC-G\&#30740;&#20462;&#25285;&#24403;\A&#65306;&#12288;&#12467;&#12540;&#12473;&#38306;&#36899;\1&#65306;&#12288;&#12467;&#12540;&#12473;&#27598;\(2)%20&#27161;&#28310;&#26360;&#24335;\&#9733;2022&#24180;&#24230;%20&#27161;&#28310;&#26360;&#24335;&#9733;\1.%20&#12467;&#12540;&#12473;&#12501;&#12457;&#12523;&#12480;\f.%20&#35211;&#23398;\&#12496;&#12473;&#30330;&#27880;&#26360;&#12539;&#20132;&#36890;&#36027;&#26126;&#3204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Ykc002\&#27083;&#36896;&#25903;&#25588;&#35506;\&#20107;&#26989;&#27598;\2004&#39640;&#24230;IT\04%20IT&#28023;&#22806;&#30740;&#20462;\d.&#27010;&#31639;&#25173;&#12356;\&#28023;&#30740;&#12497;&#12483;&#12463;(PHFE2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rfl001\9.%20&#20154;&#20107;&#20966;&#36935;(&#32771;&#35506;&#12289;&#26119;&#32102;&#26684;&#12289;&#22577;&#37228;)\&#30446;&#27161;&#31649;&#29702;\&#65305;&#65294;H24\H24&#19979;&#26399;\&#26399;&#26411;\H24&#20154;&#20107;&#32771;&#35506;&#38598;&#35336;&#12471;&#12540;&#12488;&#19979;&#26399;&#26399;&#264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介護）"/>
      <sheetName val="見積書（看護)"/>
      <sheetName val="データ1（介護）"/>
      <sheetName val="データ2"/>
      <sheetName val="教材単価（介護）"/>
      <sheetName val="介護・AOTS(入札１）"/>
      <sheetName val="介護・AOTS(提出用)調整中"/>
      <sheetName val="介護・AOTS(契約書用）"/>
      <sheetName val="看護・AOTS (入札1)"/>
      <sheetName val="看護・AOTS (提出用)調整中"/>
      <sheetName val="看護・AOTS (契約書用)"/>
      <sheetName val="看護・AOTS (明細書)20120424rev."/>
      <sheetName val="介護・AOTS(明細書)20120424rev."/>
      <sheetName val="看護・AOTS (支出計画書)20120424rev."/>
      <sheetName val="介護・AOTS(支出計画書）20120424rev"/>
      <sheetName val="看護・AOTS (支出計画書)20120521rev."/>
      <sheetName val="介護・AOTS(支出計画書）20120521rev"/>
      <sheetName val="看護・AOTS (支出計画書)20120625rev."/>
      <sheetName val="介護・AOTS(支出計画書）20120625rev. "/>
      <sheetName val="比ＥＰＡ看護　28名（計画変更後）"/>
      <sheetName val="比ＥＰＡ介護　71名（計画変更後）"/>
      <sheetName val="介護・ヒューマン"/>
      <sheetName val="価格点比較"/>
      <sheetName val="比較表 "/>
    </sheetNames>
    <sheetDataSet>
      <sheetData sheetId="0" refreshError="1"/>
      <sheetData sheetId="1" refreshError="1"/>
      <sheetData sheetId="2">
        <row r="5">
          <cell r="E5">
            <v>100</v>
          </cell>
        </row>
      </sheetData>
      <sheetData sheetId="3">
        <row r="5">
          <cell r="B5" t="str">
            <v>A</v>
          </cell>
          <cell r="C5" t="str">
            <v>AOTS</v>
          </cell>
          <cell r="D5" t="str">
            <v>1人部屋（6000円）</v>
          </cell>
          <cell r="E5" t="str">
            <v>毎日</v>
          </cell>
          <cell r="F5">
            <v>6000</v>
          </cell>
          <cell r="G5">
            <v>2500</v>
          </cell>
          <cell r="H5">
            <v>0</v>
          </cell>
          <cell r="I5">
            <v>0</v>
          </cell>
          <cell r="J5">
            <v>0</v>
          </cell>
          <cell r="K5">
            <v>1260</v>
          </cell>
          <cell r="L5">
            <v>13400</v>
          </cell>
          <cell r="M5">
            <v>1260</v>
          </cell>
          <cell r="N5">
            <v>1260</v>
          </cell>
          <cell r="O5">
            <v>13400</v>
          </cell>
          <cell r="P5">
            <v>1260</v>
          </cell>
          <cell r="Q5">
            <v>0</v>
          </cell>
        </row>
        <row r="6">
          <cell r="B6" t="str">
            <v>B</v>
          </cell>
          <cell r="C6" t="str">
            <v>AOTS</v>
          </cell>
          <cell r="D6" t="str">
            <v>1人部屋（5000円）</v>
          </cell>
          <cell r="E6" t="str">
            <v>毎日</v>
          </cell>
          <cell r="F6">
            <v>5000</v>
          </cell>
          <cell r="G6">
            <v>2500</v>
          </cell>
          <cell r="H6">
            <v>0</v>
          </cell>
          <cell r="I6">
            <v>0</v>
          </cell>
          <cell r="J6">
            <v>0</v>
          </cell>
          <cell r="K6">
            <v>1260</v>
          </cell>
          <cell r="L6">
            <v>13400</v>
          </cell>
          <cell r="M6">
            <v>1260</v>
          </cell>
          <cell r="N6">
            <v>1260</v>
          </cell>
          <cell r="O6">
            <v>13400</v>
          </cell>
          <cell r="P6">
            <v>1260</v>
          </cell>
          <cell r="Q6">
            <v>0</v>
          </cell>
        </row>
        <row r="7">
          <cell r="B7" t="str">
            <v>C</v>
          </cell>
          <cell r="C7" t="str">
            <v>AOTS</v>
          </cell>
          <cell r="D7" t="str">
            <v>2人部屋（3700円）</v>
          </cell>
          <cell r="E7" t="str">
            <v>毎日</v>
          </cell>
          <cell r="F7">
            <v>3700</v>
          </cell>
          <cell r="G7">
            <v>2500</v>
          </cell>
          <cell r="H7">
            <v>0</v>
          </cell>
          <cell r="I7">
            <v>0</v>
          </cell>
          <cell r="J7">
            <v>0</v>
          </cell>
          <cell r="K7">
            <v>1260</v>
          </cell>
          <cell r="L7">
            <v>13400</v>
          </cell>
          <cell r="M7">
            <v>1260</v>
          </cell>
          <cell r="N7">
            <v>1260</v>
          </cell>
          <cell r="O7">
            <v>13400</v>
          </cell>
          <cell r="P7">
            <v>1260</v>
          </cell>
          <cell r="Q7">
            <v>0</v>
          </cell>
        </row>
        <row r="8">
          <cell r="B8" t="str">
            <v>D</v>
          </cell>
          <cell r="C8" t="str">
            <v>AOTS</v>
          </cell>
          <cell r="D8" t="str">
            <v>2人部屋（3000円）</v>
          </cell>
          <cell r="E8" t="str">
            <v>毎日</v>
          </cell>
          <cell r="F8">
            <v>3000</v>
          </cell>
          <cell r="G8">
            <v>2500</v>
          </cell>
          <cell r="H8">
            <v>0</v>
          </cell>
          <cell r="I8">
            <v>0</v>
          </cell>
          <cell r="J8">
            <v>0</v>
          </cell>
          <cell r="K8">
            <v>1260</v>
          </cell>
          <cell r="L8">
            <v>13400</v>
          </cell>
          <cell r="M8">
            <v>1260</v>
          </cell>
          <cell r="N8">
            <v>1260</v>
          </cell>
          <cell r="O8">
            <v>13400</v>
          </cell>
          <cell r="P8">
            <v>1260</v>
          </cell>
          <cell r="Q8">
            <v>0</v>
          </cell>
        </row>
        <row r="9">
          <cell r="B9" t="str">
            <v>E</v>
          </cell>
          <cell r="C9" t="str">
            <v>外部</v>
          </cell>
          <cell r="D9" t="str">
            <v>青年の家（AOTS仕様）</v>
          </cell>
          <cell r="E9" t="str">
            <v>-</v>
          </cell>
          <cell r="F9">
            <v>3000</v>
          </cell>
          <cell r="G9">
            <v>1710</v>
          </cell>
          <cell r="H9">
            <v>2400</v>
          </cell>
          <cell r="I9">
            <v>3000</v>
          </cell>
          <cell r="J9">
            <v>2400</v>
          </cell>
          <cell r="K9">
            <v>460</v>
          </cell>
          <cell r="L9">
            <v>13400</v>
          </cell>
          <cell r="M9">
            <v>460</v>
          </cell>
          <cell r="N9">
            <v>1700</v>
          </cell>
          <cell r="O9">
            <v>13400</v>
          </cell>
          <cell r="P9">
            <v>1700</v>
          </cell>
          <cell r="Q9">
            <v>0</v>
          </cell>
        </row>
        <row r="10">
          <cell r="B10" t="str">
            <v>F</v>
          </cell>
          <cell r="C10" t="str">
            <v>外部</v>
          </cell>
          <cell r="D10" t="str">
            <v>青年の家（ヒューマン仕様）</v>
          </cell>
          <cell r="E10" t="str">
            <v>-</v>
          </cell>
          <cell r="F10">
            <v>3000</v>
          </cell>
          <cell r="G10">
            <v>1710</v>
          </cell>
          <cell r="H10">
            <v>2400</v>
          </cell>
          <cell r="I10">
            <v>3000</v>
          </cell>
          <cell r="J10">
            <v>2400</v>
          </cell>
          <cell r="K10">
            <v>460</v>
          </cell>
          <cell r="L10">
            <v>13400</v>
          </cell>
          <cell r="M10">
            <v>460</v>
          </cell>
          <cell r="N10">
            <v>1700</v>
          </cell>
          <cell r="O10">
            <v>13400</v>
          </cell>
          <cell r="P10">
            <v>1700</v>
          </cell>
          <cell r="Q10">
            <v>0</v>
          </cell>
        </row>
      </sheetData>
      <sheetData sheetId="4">
        <row r="3">
          <cell r="E3" t="str">
            <v>未習</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昇給昇格ルール"/>
      <sheetName val="AOTS昇給制度管理職昇格なし(S2)"/>
      <sheetName val="AOTS昇給制度管理職昇格なし (S3)"/>
      <sheetName val="JODC①昇給制度シミュレーション（1）管理職昇格なし"/>
      <sheetName val="ＪＯＤＣ②昇給制度シミュレーション（1）管理職昇格なし"/>
      <sheetName val="ＪＯＤＣ③昇給制度シミュレーション（1）管理職昇格なし"/>
      <sheetName val="ＪＯＤＣ④昇給制度シミュレーション（1）管理職昇格なし"/>
      <sheetName val="比較グラフ (1)管理職昇格なし"/>
      <sheetName val="AOTS昇給制度シミュレーション（1）グループ長（M1）昇格"/>
      <sheetName val="JODC①昇給制度シミュレーション（2）グループ長昇格"/>
      <sheetName val="JODC昇給②制度シミュレーション（2）グループ長昇格"/>
      <sheetName val="比較グラフ (2)グループ長昇格"/>
      <sheetName val="AOTS昇給制度シミュレーション（3）部長（M2）昇格"/>
      <sheetName val="JODC①昇給制度シミュレーション（3）部長昇格"/>
      <sheetName val="JODC②昇給制度シミュレーション（3）部長昇格"/>
      <sheetName val="比較グラフ (3)部長昇格"/>
      <sheetName val="比較グラフ (1)３ピッチ昇給"/>
      <sheetName val="ＨＩＤＡ昇給シミュレーション（1）管理職昇格なし"/>
      <sheetName val="ＨＩＤＡ昇給シミュレーション（1）管理職昇格なし (2)"/>
      <sheetName val="ＨＩＤＡ昇給シミュレーション（1）管理職昇格なし (3)"/>
      <sheetName val="年齢給テーブル"/>
      <sheetName val="職能給テーブル"/>
      <sheetName val="役割給テーブル"/>
      <sheetName val="JODC本俸表(H22.12～)"/>
      <sheetName val="JODC本俸表(H24.6～)"/>
    </sheetNames>
    <sheetDataSet>
      <sheetData sheetId="0"/>
      <sheetData sheetId="1"/>
      <sheetData sheetId="2"/>
      <sheetData sheetId="3">
        <row r="3">
          <cell r="M3" t="str">
            <v>ＳＡ</v>
          </cell>
        </row>
        <row r="4">
          <cell r="M4" t="str">
            <v>Ａ</v>
          </cell>
        </row>
        <row r="5">
          <cell r="M5" t="str">
            <v>Ｂ</v>
          </cell>
        </row>
        <row r="6">
          <cell r="M6" t="str">
            <v>Ｃ</v>
          </cell>
        </row>
        <row r="7">
          <cell r="M7" t="str">
            <v>Ｄ</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R2" t="str">
            <v>Ｇ０</v>
          </cell>
          <cell r="S2">
            <v>1</v>
          </cell>
        </row>
        <row r="3">
          <cell r="R3" t="str">
            <v>Ｇ１</v>
          </cell>
          <cell r="S3">
            <v>2</v>
          </cell>
        </row>
        <row r="4">
          <cell r="R4" t="str">
            <v>Ｇ２</v>
          </cell>
          <cell r="S4">
            <v>3</v>
          </cell>
        </row>
        <row r="5">
          <cell r="R5" t="str">
            <v>Ｇ３</v>
          </cell>
          <cell r="S5">
            <v>4</v>
          </cell>
        </row>
        <row r="6">
          <cell r="R6" t="str">
            <v>Ｇ４</v>
          </cell>
          <cell r="S6">
            <v>5</v>
          </cell>
        </row>
        <row r="7">
          <cell r="R7" t="str">
            <v>Ｇ５</v>
          </cell>
          <cell r="S7">
            <v>6</v>
          </cell>
        </row>
        <row r="8">
          <cell r="R8" t="str">
            <v>ＧＰ１</v>
          </cell>
          <cell r="S8">
            <v>7</v>
          </cell>
        </row>
        <row r="9">
          <cell r="R9" t="str">
            <v>ＧＰ２</v>
          </cell>
          <cell r="S9">
            <v>8</v>
          </cell>
        </row>
        <row r="10">
          <cell r="R10" t="str">
            <v>ＧＰ３</v>
          </cell>
        </row>
        <row r="11">
          <cell r="R11" t="str">
            <v>ＧＰ４</v>
          </cell>
        </row>
        <row r="12">
          <cell r="R12" t="str">
            <v>ＧＰ５</v>
          </cell>
        </row>
      </sheetData>
      <sheetData sheetId="23"/>
      <sheetData sheetId="24">
        <row r="1">
          <cell r="I1" t="str">
            <v>1等級</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稟議書フォーム"/>
      <sheetName val="H22所属一覧（社員マスタ保守　従事日誌用所属・役職データ）"/>
    </sheetNames>
    <sheetDataSet>
      <sheetData sheetId="0" refreshError="1">
        <row r="16">
          <cell r="O16" t="str">
            <v>職員が結婚したため、慶弔金規程第２条（１）に基づき慶祝金を支給する。</v>
          </cell>
        </row>
        <row r="17">
          <cell r="O17" t="str">
            <v>職員が出産したため、慶弔金規程第２条（２）に基づき慶祝金を支給する。</v>
          </cell>
        </row>
        <row r="18">
          <cell r="O18" t="str">
            <v>職員の配偶者が出産したため、慶弔金規程第２条（２）に基づき慶祝金を支給する。</v>
          </cell>
        </row>
        <row r="19">
          <cell r="O19" t="str">
            <v>職員が疾病または傷害のため１ヶ月以上休養したため、慶弔金規程第２条（３）に基づき見舞金を支給する。</v>
          </cell>
        </row>
        <row r="20">
          <cell r="O20" t="str">
            <v>職員が死亡したため、慶弔金規程第２条（４）に基づき弔慰金を支給する。</v>
          </cell>
        </row>
        <row r="21">
          <cell r="O21" t="str">
            <v>職員の配偶者が死亡したため、慶弔金規程第２条（５）に基づき弔慰金を支給する。</v>
          </cell>
        </row>
        <row r="22">
          <cell r="O22" t="str">
            <v>職員の親が死亡したため、慶弔金規程第２条（６）に基づき弔慰金を支給する。</v>
          </cell>
        </row>
        <row r="23">
          <cell r="O23" t="str">
            <v>職員の子が死亡したため、慶弔金規程第２条（６）に基づき弔慰金を支給する。</v>
          </cell>
        </row>
        <row r="26">
          <cell r="O26" t="str">
            <v>本人</v>
          </cell>
        </row>
        <row r="27">
          <cell r="O27" t="str">
            <v>妻</v>
          </cell>
        </row>
        <row r="28">
          <cell r="O28" t="str">
            <v>夫</v>
          </cell>
        </row>
        <row r="29">
          <cell r="O29" t="str">
            <v>父</v>
          </cell>
        </row>
        <row r="30">
          <cell r="O30" t="str">
            <v>母</v>
          </cell>
        </row>
        <row r="31">
          <cell r="O31" t="str">
            <v>子</v>
          </cell>
        </row>
      </sheetData>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予算（グランドデザイン）"/>
      <sheetName val="あとで削除"/>
      <sheetName val="H29作業用"/>
      <sheetName val="理事会用収支予算書"/>
      <sheetName val="理事会用事業計画変更"/>
      <sheetName val="理事会用収支予算書内訳表"/>
      <sheetName val="人日管理"/>
      <sheetName val="予算の比較（実行ベース）"/>
      <sheetName val="収支構造"/>
      <sheetName val="収支構造（配賦前）旧"/>
      <sheetName val="月別受入管理（技術研修）"/>
      <sheetName val="作業手順＆エラーチェック"/>
      <sheetName val="★作業log"/>
      <sheetName val="★収支予算書内訳表★"/>
      <sheetName val="事業別採算"/>
      <sheetName val="事業量"/>
      <sheetName val="★収支総括表★"/>
      <sheetName val="事業量 (2)"/>
      <sheetName val="★収支予算書総括表★"/>
      <sheetName val="△事業収支グラフ"/>
      <sheetName val="増減"/>
      <sheetName val="補助赤字説明"/>
      <sheetName val="●受託事業一覧"/>
      <sheetName val="募集協力費"/>
      <sheetName val="△新興市場・研修賛助金 （別式)"/>
      <sheetName val="○新興国＆低炭素合算・研修費"/>
      <sheetName val="●新興国総括表"/>
      <sheetName val="(賛助）比較1"/>
      <sheetName val="(賛助)比較２"/>
      <sheetName val="(賛助)比較３"/>
      <sheetName val="(賛助)比較31"/>
      <sheetName val="(賛助)比較４(新興）"/>
      <sheetName val="(賛助)比較５（低炭）"/>
      <sheetName val="(賛助)比較６"/>
      <sheetName val="○新興市場賛助金＆分担金（精算）"/>
      <sheetName val="△新興市場・受入費 (積上残り)"/>
      <sheetName val="△新興市場・専門家派遣 (積上残り)"/>
      <sheetName val="○新興市場・受入費"/>
      <sheetName val="○新興市場・研修費"/>
      <sheetName val="○新興市場・海外研修費"/>
      <sheetName val="○新興市場・専門家派遣"/>
      <sheetName val="△低炭素・研修賛助金 （別式)"/>
      <sheetName val="△賛助金設定との比較"/>
      <sheetName val="●低炭素総括表"/>
      <sheetName val="○低炭素賛助金＆分担金（精算）"/>
      <sheetName val="△低炭素・受入費＆専門家 (積上残り)"/>
      <sheetName val="○低炭素事業附帯費合算"/>
      <sheetName val="○低炭素・受入費＆専門家"/>
      <sheetName val="△補助途中経過"/>
      <sheetName val="○低炭素・研修費"/>
      <sheetName val="○低炭素・海外研修費"/>
      <sheetName val="○受託事業事業管理費率"/>
      <sheetName val="○新興市場・研修賛助金（設定）"/>
      <sheetName val="分担金（新興国）執行率100％"/>
      <sheetName val="分担金（低炭素）執行率100％"/>
      <sheetName val="○新興市場・研修賛助金（設定） （フサンカ、人数）"/>
      <sheetName val="×新興市場・研修賛助金（設定） （フサンカ、日数)"/>
      <sheetName val="○低炭素・研修賛助金（設定）"/>
      <sheetName val="○低炭素・研修賛助金（設定） (フサンカ、人数)"/>
      <sheetName val="緊急対策費（ＳＯＳ）"/>
      <sheetName val="●センター"/>
      <sheetName val="○センター宿泊"/>
      <sheetName val="●センタ修繕"/>
      <sheetName val="●NGC"/>
      <sheetName val="●NGC（自費参加）"/>
      <sheetName val="●ARI（事業計画）"/>
      <sheetName val="●ARI"/>
      <sheetName val="●総研"/>
      <sheetName val="●ARI "/>
      <sheetName val="●融資事業"/>
      <sheetName val="●WNF"/>
      <sheetName val="●AMEICC"/>
      <sheetName val="●AS整備"/>
      <sheetName val="●AM人材"/>
      <sheetName val="●AS未来"/>
      <sheetName val="●メガFTA"/>
      <sheetName val="●派遣人件費"/>
      <sheetName val="●人件費総括表"/>
      <sheetName val="人件費執行状況"/>
      <sheetName val="人件費総額（総務Ｇ推定）計画用"/>
      <sheetName val="人件費総額（総務Ｇ推定）"/>
      <sheetName val="人工数の積算（理事会予算）"/>
      <sheetName val="人件費積算（年間人員）"/>
      <sheetName val="事業別年間従事時間と人件費"/>
      <sheetName val="実績状況一覧（受託事業）"/>
      <sheetName val="実績状況一覧（自己財）"/>
      <sheetName val="人件費状況管理シート "/>
      <sheetName val="人件費単価算出シート "/>
      <sheetName val="受託単価平均"/>
      <sheetName val="●管理費収益"/>
      <sheetName val="●管理費支出（投資活動）"/>
      <sheetName val="●管理費支出（事業活動）"/>
      <sheetName val="○管理費配賦"/>
      <sheetName val="配賦基準割合（職員従事割合）"/>
      <sheetName val="配賦基準割合（役員従事割合）"/>
      <sheetName val="退職給付引当金"/>
      <sheetName val="退職給付費用（繰入額）"/>
      <sheetName val="○システム関係費（事業按分） (北千住)"/>
      <sheetName val="○システム関係費（事業按分）（東銀座）"/>
      <sheetName val="○広報関係費（按分）"/>
      <sheetName val="○東銀座事務所 按分対象共通経費"/>
      <sheetName val="○海外事務所経費（按分精算） (新)"/>
      <sheetName val="海外事務所経費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
          <cell r="J5" t="str">
            <v>継1国-01</v>
          </cell>
          <cell r="K5" t="str">
            <v>継1国-02</v>
          </cell>
          <cell r="L5">
            <v>0</v>
          </cell>
          <cell r="M5" t="str">
            <v>受1貿-01</v>
          </cell>
          <cell r="N5" t="str">
            <v>受1貿-02</v>
          </cell>
          <cell r="O5" t="str">
            <v>受2E-02</v>
          </cell>
          <cell r="P5" t="str">
            <v>受2E-04</v>
          </cell>
          <cell r="Q5" t="str">
            <v>受・他-01</v>
          </cell>
          <cell r="R5" t="str">
            <v>受・他-03</v>
          </cell>
          <cell r="S5" t="str">
            <v>受・他-04</v>
          </cell>
          <cell r="T5">
            <v>0</v>
          </cell>
          <cell r="U5" t="str">
            <v>継2自-01</v>
          </cell>
          <cell r="V5" t="str">
            <v>継2自-02</v>
          </cell>
          <cell r="W5">
            <v>0</v>
          </cell>
          <cell r="X5" t="str">
            <v>他・自-01</v>
          </cell>
          <cell r="Y5" t="str">
            <v>他・自-02</v>
          </cell>
          <cell r="Z5" t="str">
            <v>他・自-03</v>
          </cell>
          <cell r="AA5" t="str">
            <v>日AS-00</v>
          </cell>
          <cell r="AB5" t="str">
            <v>日AS-01</v>
          </cell>
          <cell r="AC5" t="str">
            <v>日AS-02</v>
          </cell>
          <cell r="AD5" t="str">
            <v>日AS-03</v>
          </cell>
          <cell r="AE5" t="str">
            <v>日AS-04</v>
          </cell>
          <cell r="AF5" t="str">
            <v>日AS-05</v>
          </cell>
          <cell r="AG5" t="str">
            <v>他・自-04</v>
          </cell>
          <cell r="AH5" t="str">
            <v>他・自-05</v>
          </cell>
          <cell r="AI5">
            <v>0</v>
          </cell>
          <cell r="AJ5" t="str">
            <v>法会計-1T</v>
          </cell>
          <cell r="AK5" t="str">
            <v>法会計-2K</v>
          </cell>
          <cell r="AL5" t="str">
            <v>法会計-3C</v>
          </cell>
          <cell r="AM5" t="str">
            <v>法会計-4団</v>
          </cell>
          <cell r="AN5">
            <v>0</v>
          </cell>
          <cell r="AO5">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ダミー"/>
      <sheetName val="操作手順"/>
      <sheetName val="基データ貼付"/>
      <sheetName val="基データ貼付（日報データcsv）"/>
      <sheetName val="集計データ修正（複数個人）就業１"/>
      <sheetName val="従事日誌用所属・役職データ"/>
      <sheetName val="入力規則"/>
      <sheetName val="メニュー"/>
      <sheetName val="業務日誌様式"/>
    </sheetNames>
    <sheetDataSet>
      <sheetData sheetId="0"/>
      <sheetData sheetId="1"/>
      <sheetData sheetId="2"/>
      <sheetData sheetId="3"/>
      <sheetData sheetId="4"/>
      <sheetData sheetId="5"/>
      <sheetData sheetId="6"/>
      <sheetData sheetId="7">
        <row r="2">
          <cell r="B2" t="str">
            <v>該当者コード</v>
          </cell>
        </row>
        <row r="4">
          <cell r="E4">
            <v>70</v>
          </cell>
        </row>
      </sheetData>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貼付（スマイル作表処理　資格等級一覧）"/>
      <sheetName val="データ貼付（スマイル作表処理　本俸・等級・号俸）"/>
      <sheetName val="データ入力シート"/>
      <sheetName val="稟議添付用"/>
      <sheetName val="稟議書"/>
      <sheetName val="本人通知用"/>
      <sheetName val="データ貼付（年齢給テーブル）"/>
      <sheetName val="データ貼付（職能給テーブル）"/>
      <sheetName val="データ貼付（役割給テーブル）"/>
      <sheetName val="職能給昇給スケール"/>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O1" t="str">
            <v>Ｊ１</v>
          </cell>
        </row>
        <row r="2">
          <cell r="O2" t="str">
            <v>Ｊ２</v>
          </cell>
        </row>
        <row r="3">
          <cell r="O3" t="str">
            <v>Ｓ１</v>
          </cell>
        </row>
        <row r="4">
          <cell r="O4" t="str">
            <v>Ｓ２</v>
          </cell>
        </row>
        <row r="5">
          <cell r="O5" t="str">
            <v>Ｓ３</v>
          </cell>
        </row>
        <row r="6">
          <cell r="O6" t="str">
            <v>Ｍ１</v>
          </cell>
        </row>
        <row r="7">
          <cell r="O7" t="str">
            <v>Ｍ２</v>
          </cell>
        </row>
        <row r="8">
          <cell r="O8" t="str">
            <v>Ｍ３</v>
          </cell>
        </row>
        <row r="9">
          <cell r="O9" t="str">
            <v>ＭＰ１</v>
          </cell>
        </row>
        <row r="10">
          <cell r="O10" t="str">
            <v>ＭＰ２</v>
          </cell>
        </row>
        <row r="11">
          <cell r="O11" t="str">
            <v>ＭＰ３</v>
          </cell>
        </row>
        <row r="12">
          <cell r="O12" t="str">
            <v>ＭＰ４</v>
          </cell>
        </row>
      </sheetData>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ダミー"/>
      <sheetName val="操作手順"/>
      <sheetName val="基データ貼付（日報データcsv）"/>
      <sheetName val="集計データ修正（複数個人）就業１"/>
      <sheetName val="従事日誌用所属・役職データ"/>
      <sheetName val="入力規則"/>
      <sheetName val="メニュー"/>
      <sheetName val="業務日誌様式"/>
    </sheetNames>
    <sheetDataSet>
      <sheetData sheetId="0"/>
      <sheetData sheetId="1"/>
      <sheetData sheetId="2"/>
      <sheetData sheetId="3"/>
      <sheetData sheetId="4">
        <row r="2">
          <cell r="B2" t="str">
            <v>10024</v>
          </cell>
          <cell r="C2" t="str">
            <v>金子　和夫</v>
          </cell>
          <cell r="D2" t="str">
            <v>0001</v>
          </cell>
          <cell r="E2" t="str">
            <v>本部</v>
          </cell>
          <cell r="F2" t="str">
            <v>1001</v>
          </cell>
          <cell r="G2" t="str">
            <v>役員他</v>
          </cell>
          <cell r="H2" t="str">
            <v>100101</v>
          </cell>
          <cell r="I2" t="str">
            <v>役員</v>
          </cell>
          <cell r="J2">
            <v>102</v>
          </cell>
          <cell r="K2" t="str">
            <v>理事長</v>
          </cell>
          <cell r="L2" t="str">
            <v>0001100101102</v>
          </cell>
          <cell r="M2">
            <v>10024</v>
          </cell>
          <cell r="N2" t="str">
            <v>理事長</v>
          </cell>
          <cell r="O2" t="str">
            <v>金子　和夫</v>
          </cell>
        </row>
        <row r="3">
          <cell r="B3" t="str">
            <v>10113</v>
          </cell>
          <cell r="C3" t="str">
            <v>熊澤　敏一</v>
          </cell>
          <cell r="D3" t="str">
            <v>0001</v>
          </cell>
          <cell r="E3" t="str">
            <v>本部</v>
          </cell>
          <cell r="F3" t="str">
            <v>1001</v>
          </cell>
          <cell r="G3" t="str">
            <v>役員他</v>
          </cell>
          <cell r="H3" t="str">
            <v>100101</v>
          </cell>
          <cell r="I3" t="str">
            <v>役員</v>
          </cell>
          <cell r="J3">
            <v>103</v>
          </cell>
          <cell r="K3" t="str">
            <v>専務理事</v>
          </cell>
          <cell r="L3" t="str">
            <v>0001100101103</v>
          </cell>
          <cell r="M3">
            <v>10113</v>
          </cell>
          <cell r="N3" t="str">
            <v>専務理事</v>
          </cell>
          <cell r="O3" t="str">
            <v>熊澤　敏一</v>
          </cell>
        </row>
        <row r="4">
          <cell r="B4" t="str">
            <v>10116</v>
          </cell>
          <cell r="C4" t="str">
            <v>室井　靖彦</v>
          </cell>
          <cell r="D4" t="str">
            <v>0001</v>
          </cell>
          <cell r="E4" t="str">
            <v>本部</v>
          </cell>
          <cell r="F4" t="str">
            <v>1001</v>
          </cell>
          <cell r="G4" t="str">
            <v>役員他</v>
          </cell>
          <cell r="H4" t="str">
            <v>100101</v>
          </cell>
          <cell r="I4" t="str">
            <v>役員</v>
          </cell>
          <cell r="J4">
            <v>104</v>
          </cell>
          <cell r="K4" t="str">
            <v>常務理事</v>
          </cell>
          <cell r="L4" t="str">
            <v>0001100101104</v>
          </cell>
          <cell r="M4">
            <v>10116</v>
          </cell>
          <cell r="N4" t="str">
            <v>常務理事</v>
          </cell>
          <cell r="O4" t="str">
            <v>室井　靖彦</v>
          </cell>
        </row>
        <row r="5">
          <cell r="B5" t="str">
            <v>10391</v>
          </cell>
          <cell r="C5" t="str">
            <v>楠田　昭二</v>
          </cell>
          <cell r="D5" t="str">
            <v>0001</v>
          </cell>
          <cell r="E5" t="str">
            <v>本部</v>
          </cell>
          <cell r="F5" t="str">
            <v>1001</v>
          </cell>
          <cell r="G5" t="str">
            <v>役員他</v>
          </cell>
          <cell r="H5" t="str">
            <v>100101</v>
          </cell>
          <cell r="I5" t="str">
            <v>役員</v>
          </cell>
          <cell r="J5">
            <v>104</v>
          </cell>
          <cell r="K5" t="str">
            <v>常務理事</v>
          </cell>
          <cell r="L5" t="str">
            <v>0001100101104</v>
          </cell>
          <cell r="M5">
            <v>10391</v>
          </cell>
          <cell r="N5" t="str">
            <v>常務理事</v>
          </cell>
          <cell r="O5" t="str">
            <v>楠田　昭二</v>
          </cell>
        </row>
        <row r="6">
          <cell r="B6" t="str">
            <v>10082</v>
          </cell>
          <cell r="C6" t="str">
            <v>吉原　秀男</v>
          </cell>
          <cell r="D6" t="str">
            <v>0001</v>
          </cell>
          <cell r="E6" t="str">
            <v>本部</v>
          </cell>
          <cell r="F6" t="str">
            <v>1001</v>
          </cell>
          <cell r="G6" t="str">
            <v>役員他</v>
          </cell>
          <cell r="H6" t="str">
            <v>100101</v>
          </cell>
          <cell r="I6" t="str">
            <v>役員</v>
          </cell>
          <cell r="J6">
            <v>105</v>
          </cell>
          <cell r="K6" t="str">
            <v>理事</v>
          </cell>
          <cell r="L6" t="str">
            <v>0001100101105</v>
          </cell>
          <cell r="M6">
            <v>10082</v>
          </cell>
          <cell r="N6" t="str">
            <v>理事</v>
          </cell>
          <cell r="O6" t="str">
            <v>吉原　秀男</v>
          </cell>
        </row>
        <row r="7">
          <cell r="B7" t="str">
            <v>10142</v>
          </cell>
          <cell r="C7" t="str">
            <v>春原　憲一郎</v>
          </cell>
          <cell r="D7" t="str">
            <v>0001</v>
          </cell>
          <cell r="E7" t="str">
            <v>本部</v>
          </cell>
          <cell r="F7" t="str">
            <v>1001</v>
          </cell>
          <cell r="G7" t="str">
            <v>役員他</v>
          </cell>
          <cell r="H7" t="str">
            <v>100101</v>
          </cell>
          <cell r="I7" t="str">
            <v>役員</v>
          </cell>
          <cell r="J7">
            <v>105</v>
          </cell>
          <cell r="K7" t="str">
            <v>理事</v>
          </cell>
          <cell r="L7" t="str">
            <v>0001100101105</v>
          </cell>
          <cell r="M7">
            <v>10142</v>
          </cell>
          <cell r="N7" t="str">
            <v>理事</v>
          </cell>
          <cell r="O7" t="str">
            <v>春原　憲一郎</v>
          </cell>
        </row>
        <row r="8">
          <cell r="B8" t="str">
            <v>10408</v>
          </cell>
          <cell r="C8" t="str">
            <v>宮原　豊</v>
          </cell>
          <cell r="D8" t="str">
            <v>0001</v>
          </cell>
          <cell r="E8" t="str">
            <v>本部</v>
          </cell>
          <cell r="F8" t="str">
            <v>1001</v>
          </cell>
          <cell r="G8" t="str">
            <v>役員他</v>
          </cell>
          <cell r="H8" t="str">
            <v>100101</v>
          </cell>
          <cell r="I8" t="str">
            <v>役員</v>
          </cell>
          <cell r="J8">
            <v>105</v>
          </cell>
          <cell r="K8" t="str">
            <v>理事</v>
          </cell>
          <cell r="L8" t="str">
            <v>0001100101105</v>
          </cell>
          <cell r="M8">
            <v>10408</v>
          </cell>
          <cell r="N8" t="str">
            <v>理事</v>
          </cell>
          <cell r="O8" t="str">
            <v>宮原　豊</v>
          </cell>
        </row>
        <row r="9">
          <cell r="B9" t="str">
            <v>10032</v>
          </cell>
          <cell r="C9" t="str">
            <v>半澤　昭一</v>
          </cell>
          <cell r="D9" t="str">
            <v>0001</v>
          </cell>
          <cell r="E9" t="str">
            <v>本部</v>
          </cell>
          <cell r="F9" t="str">
            <v>1001</v>
          </cell>
          <cell r="G9" t="str">
            <v>役員他</v>
          </cell>
          <cell r="H9" t="str">
            <v>100102</v>
          </cell>
          <cell r="I9" t="str">
            <v>出納長</v>
          </cell>
          <cell r="J9">
            <v>201</v>
          </cell>
          <cell r="K9" t="str">
            <v>出納長</v>
          </cell>
          <cell r="L9" t="str">
            <v>0001100102201</v>
          </cell>
          <cell r="M9">
            <v>10032</v>
          </cell>
          <cell r="N9" t="str">
            <v>出納長</v>
          </cell>
          <cell r="O9" t="str">
            <v>半澤　昭一</v>
          </cell>
        </row>
        <row r="10">
          <cell r="B10" t="str">
            <v>10033</v>
          </cell>
          <cell r="C10" t="str">
            <v>大濱　正俊</v>
          </cell>
          <cell r="D10" t="str">
            <v>0001</v>
          </cell>
          <cell r="E10" t="str">
            <v>本部</v>
          </cell>
          <cell r="F10" t="str">
            <v>1001</v>
          </cell>
          <cell r="G10" t="str">
            <v>役員他</v>
          </cell>
          <cell r="H10" t="str">
            <v>100103</v>
          </cell>
          <cell r="I10" t="str">
            <v>監査室</v>
          </cell>
          <cell r="J10">
            <v>203</v>
          </cell>
          <cell r="K10" t="str">
            <v>調査役</v>
          </cell>
          <cell r="L10" t="str">
            <v>0001100103203</v>
          </cell>
          <cell r="M10">
            <v>10033</v>
          </cell>
          <cell r="N10" t="str">
            <v>調査役</v>
          </cell>
          <cell r="O10" t="str">
            <v>大濱　正俊</v>
          </cell>
        </row>
        <row r="11">
          <cell r="B11" t="str">
            <v>10911</v>
          </cell>
          <cell r="C11" t="str">
            <v>小板橋　忠志</v>
          </cell>
          <cell r="D11" t="str">
            <v>0001</v>
          </cell>
          <cell r="E11" t="str">
            <v>本部</v>
          </cell>
          <cell r="F11" t="str">
            <v>1001</v>
          </cell>
          <cell r="G11" t="str">
            <v>役員他</v>
          </cell>
          <cell r="H11" t="str">
            <v>100103</v>
          </cell>
          <cell r="I11" t="str">
            <v>監査室</v>
          </cell>
          <cell r="J11">
            <v>801</v>
          </cell>
          <cell r="K11" t="str">
            <v>嘱託職員</v>
          </cell>
          <cell r="L11" t="str">
            <v>0001100103801</v>
          </cell>
        </row>
        <row r="12">
          <cell r="B12" t="str">
            <v>10127</v>
          </cell>
          <cell r="C12" t="str">
            <v>片岡　吉道</v>
          </cell>
          <cell r="D12" t="str">
            <v>0001</v>
          </cell>
          <cell r="E12" t="str">
            <v>本部</v>
          </cell>
          <cell r="F12" t="str">
            <v>1002</v>
          </cell>
          <cell r="G12" t="str">
            <v>経営戦略室</v>
          </cell>
          <cell r="H12" t="str">
            <v>100201</v>
          </cell>
          <cell r="I12" t="str">
            <v>経営戦略Ｇ</v>
          </cell>
          <cell r="J12">
            <v>301</v>
          </cell>
          <cell r="K12" t="str">
            <v>部館室長</v>
          </cell>
          <cell r="L12" t="str">
            <v>0001100201301</v>
          </cell>
          <cell r="M12">
            <v>10127</v>
          </cell>
          <cell r="N12" t="str">
            <v>経営戦略室長</v>
          </cell>
          <cell r="O12" t="str">
            <v>片岡　吉道</v>
          </cell>
        </row>
        <row r="13">
          <cell r="B13" t="str">
            <v>10253</v>
          </cell>
          <cell r="C13" t="str">
            <v>小川　和久</v>
          </cell>
          <cell r="D13" t="str">
            <v>0001</v>
          </cell>
          <cell r="E13" t="str">
            <v>本部</v>
          </cell>
          <cell r="F13" t="str">
            <v>1002</v>
          </cell>
          <cell r="G13" t="str">
            <v>経営戦略室</v>
          </cell>
          <cell r="H13" t="str">
            <v>100201</v>
          </cell>
          <cell r="I13" t="str">
            <v>経営戦略Ｇ</v>
          </cell>
          <cell r="J13">
            <v>303</v>
          </cell>
          <cell r="K13" t="str">
            <v>グループ長</v>
          </cell>
          <cell r="L13" t="str">
            <v>0001100201303</v>
          </cell>
          <cell r="M13">
            <v>10127</v>
          </cell>
          <cell r="N13" t="str">
            <v>経営戦略室長</v>
          </cell>
          <cell r="O13" t="str">
            <v>片岡　吉道</v>
          </cell>
        </row>
        <row r="14">
          <cell r="B14" t="str">
            <v>10325</v>
          </cell>
          <cell r="C14" t="str">
            <v>齋藤　和子</v>
          </cell>
          <cell r="D14" t="str">
            <v>0001</v>
          </cell>
          <cell r="E14" t="str">
            <v>本部</v>
          </cell>
          <cell r="F14" t="str">
            <v>1002</v>
          </cell>
          <cell r="G14" t="str">
            <v>経営戦略室</v>
          </cell>
          <cell r="H14" t="str">
            <v>100201</v>
          </cell>
          <cell r="I14" t="str">
            <v>経営戦略Ｇ</v>
          </cell>
          <cell r="J14">
            <v>501</v>
          </cell>
          <cell r="K14" t="str">
            <v>職員（非管理職）</v>
          </cell>
          <cell r="L14" t="str">
            <v>0001100201501</v>
          </cell>
          <cell r="M14">
            <v>10253</v>
          </cell>
          <cell r="N14" t="str">
            <v>経営戦略室経営戦略Ｇ</v>
          </cell>
          <cell r="O14" t="str">
            <v>小川　和久</v>
          </cell>
        </row>
        <row r="15">
          <cell r="B15" t="str">
            <v>10337</v>
          </cell>
          <cell r="C15" t="str">
            <v>志村　拓也</v>
          </cell>
          <cell r="D15" t="str">
            <v>0001</v>
          </cell>
          <cell r="E15" t="str">
            <v>本部</v>
          </cell>
          <cell r="F15" t="str">
            <v>1002</v>
          </cell>
          <cell r="G15" t="str">
            <v>経営戦略室</v>
          </cell>
          <cell r="H15" t="str">
            <v>100201</v>
          </cell>
          <cell r="I15" t="str">
            <v>経営戦略Ｇ</v>
          </cell>
          <cell r="J15">
            <v>501</v>
          </cell>
          <cell r="K15" t="str">
            <v>職員（非管理職）</v>
          </cell>
          <cell r="L15" t="str">
            <v>0001100201501</v>
          </cell>
          <cell r="M15">
            <v>10253</v>
          </cell>
          <cell r="N15" t="str">
            <v>経営戦略室経営戦略Ｇ</v>
          </cell>
          <cell r="O15" t="str">
            <v>小川　和久</v>
          </cell>
        </row>
        <row r="16">
          <cell r="B16" t="str">
            <v>10180</v>
          </cell>
          <cell r="C16" t="str">
            <v>山口　千恵子</v>
          </cell>
          <cell r="D16" t="str">
            <v>0001</v>
          </cell>
          <cell r="E16" t="str">
            <v>本部</v>
          </cell>
          <cell r="F16" t="str">
            <v>1002</v>
          </cell>
          <cell r="G16" t="str">
            <v>経営戦略室</v>
          </cell>
          <cell r="H16" t="str">
            <v>100202</v>
          </cell>
          <cell r="I16" t="str">
            <v>事業戦略・評価Ｇ</v>
          </cell>
          <cell r="J16">
            <v>303</v>
          </cell>
          <cell r="K16" t="str">
            <v>グループ長</v>
          </cell>
          <cell r="L16" t="str">
            <v>0001100202303</v>
          </cell>
          <cell r="M16">
            <v>10127</v>
          </cell>
          <cell r="N16" t="str">
            <v>経営戦略室長</v>
          </cell>
          <cell r="O16" t="str">
            <v>片岡　吉道</v>
          </cell>
        </row>
        <row r="17">
          <cell r="B17" t="str">
            <v>10288</v>
          </cell>
          <cell r="C17" t="str">
            <v>三谷　知</v>
          </cell>
          <cell r="D17" t="str">
            <v>0001</v>
          </cell>
          <cell r="E17" t="str">
            <v>本部</v>
          </cell>
          <cell r="F17" t="str">
            <v>1002</v>
          </cell>
          <cell r="G17" t="str">
            <v>経営戦略室</v>
          </cell>
          <cell r="H17" t="str">
            <v>100202</v>
          </cell>
          <cell r="I17" t="str">
            <v>事業戦略・評価Ｇ</v>
          </cell>
          <cell r="J17">
            <v>501</v>
          </cell>
          <cell r="K17" t="str">
            <v>職員（非管理職）</v>
          </cell>
          <cell r="L17" t="str">
            <v>0001100202501</v>
          </cell>
          <cell r="M17">
            <v>10180</v>
          </cell>
          <cell r="N17" t="str">
            <v>経営戦略室事業戦略・評価Ｇ</v>
          </cell>
          <cell r="O17" t="str">
            <v>山口　千恵子</v>
          </cell>
        </row>
        <row r="18">
          <cell r="B18" t="str">
            <v>10356</v>
          </cell>
          <cell r="C18" t="str">
            <v>古橋　美穂</v>
          </cell>
          <cell r="D18" t="str">
            <v>0001</v>
          </cell>
          <cell r="E18" t="str">
            <v>本部</v>
          </cell>
          <cell r="F18" t="str">
            <v>1002</v>
          </cell>
          <cell r="G18" t="str">
            <v>経営戦略室</v>
          </cell>
          <cell r="H18" t="str">
            <v>100202</v>
          </cell>
          <cell r="I18" t="str">
            <v>事業戦略・評価Ｇ</v>
          </cell>
          <cell r="J18">
            <v>501</v>
          </cell>
          <cell r="K18" t="str">
            <v>職員（非管理職）</v>
          </cell>
          <cell r="L18" t="str">
            <v>0001100202501</v>
          </cell>
          <cell r="M18">
            <v>10180</v>
          </cell>
          <cell r="N18" t="str">
            <v>経営戦略室事業戦略・評価Ｇ</v>
          </cell>
          <cell r="O18" t="str">
            <v>山口　千恵子</v>
          </cell>
        </row>
        <row r="19">
          <cell r="B19" t="str">
            <v>10357</v>
          </cell>
          <cell r="C19" t="str">
            <v>江口　健一郎</v>
          </cell>
          <cell r="D19" t="str">
            <v>0001</v>
          </cell>
          <cell r="E19" t="str">
            <v>本部</v>
          </cell>
          <cell r="F19" t="str">
            <v>1002</v>
          </cell>
          <cell r="G19" t="str">
            <v>経営戦略室</v>
          </cell>
          <cell r="H19" t="str">
            <v>100202</v>
          </cell>
          <cell r="I19" t="str">
            <v>事業戦略・評価Ｇ</v>
          </cell>
          <cell r="J19">
            <v>501</v>
          </cell>
          <cell r="K19" t="str">
            <v>職員（非管理職）</v>
          </cell>
          <cell r="L19" t="str">
            <v>0001100202501</v>
          </cell>
          <cell r="M19">
            <v>10180</v>
          </cell>
          <cell r="N19" t="str">
            <v>経営戦略室事業戦略・評価Ｇ</v>
          </cell>
          <cell r="O19" t="str">
            <v>山口　千恵子</v>
          </cell>
        </row>
        <row r="20">
          <cell r="B20" t="str">
            <v>10255</v>
          </cell>
          <cell r="C20" t="str">
            <v>名越　吉太郎</v>
          </cell>
          <cell r="D20" t="str">
            <v>0001</v>
          </cell>
          <cell r="E20" t="str">
            <v>本部</v>
          </cell>
          <cell r="F20" t="str">
            <v>1003</v>
          </cell>
          <cell r="G20" t="str">
            <v>企画部</v>
          </cell>
          <cell r="H20" t="str">
            <v>100301</v>
          </cell>
          <cell r="I20" t="str">
            <v>予算管理Ｇ</v>
          </cell>
          <cell r="J20">
            <v>301</v>
          </cell>
          <cell r="K20" t="str">
            <v>部館室長</v>
          </cell>
          <cell r="L20" t="str">
            <v>0001100301301</v>
          </cell>
          <cell r="M20">
            <v>10255</v>
          </cell>
          <cell r="N20" t="str">
            <v>企画部長</v>
          </cell>
          <cell r="O20" t="str">
            <v>名越　吉太郎</v>
          </cell>
        </row>
        <row r="21">
          <cell r="B21" t="str">
            <v>10275</v>
          </cell>
          <cell r="C21" t="str">
            <v>佐藤　裕之</v>
          </cell>
          <cell r="D21" t="str">
            <v>0001</v>
          </cell>
          <cell r="E21" t="str">
            <v>本部</v>
          </cell>
          <cell r="F21" t="str">
            <v>1003</v>
          </cell>
          <cell r="G21" t="str">
            <v>企画部</v>
          </cell>
          <cell r="H21" t="str">
            <v>100301</v>
          </cell>
          <cell r="I21" t="str">
            <v>予算管理Ｇ</v>
          </cell>
          <cell r="J21">
            <v>303</v>
          </cell>
          <cell r="K21" t="str">
            <v>グループ長</v>
          </cell>
          <cell r="L21" t="str">
            <v>0001100301303</v>
          </cell>
          <cell r="M21">
            <v>10255</v>
          </cell>
          <cell r="N21" t="str">
            <v>企画部長</v>
          </cell>
          <cell r="O21" t="str">
            <v>名越　吉太郎</v>
          </cell>
        </row>
        <row r="22">
          <cell r="B22" t="str">
            <v>10287</v>
          </cell>
          <cell r="C22" t="str">
            <v>蔵口　達也</v>
          </cell>
          <cell r="D22" t="str">
            <v>0001</v>
          </cell>
          <cell r="E22" t="str">
            <v>本部</v>
          </cell>
          <cell r="F22" t="str">
            <v>1003</v>
          </cell>
          <cell r="G22" t="str">
            <v>企画部</v>
          </cell>
          <cell r="H22" t="str">
            <v>100301</v>
          </cell>
          <cell r="I22" t="str">
            <v>予算管理Ｇ</v>
          </cell>
          <cell r="J22">
            <v>501</v>
          </cell>
          <cell r="K22" t="str">
            <v>職員（非管理職）</v>
          </cell>
          <cell r="L22" t="str">
            <v>0001100301501</v>
          </cell>
          <cell r="M22">
            <v>10275</v>
          </cell>
          <cell r="N22" t="str">
            <v>企画部予算管理Ｇ</v>
          </cell>
          <cell r="O22" t="str">
            <v>佐藤　裕之</v>
          </cell>
        </row>
        <row r="23">
          <cell r="B23" t="str">
            <v>10334</v>
          </cell>
          <cell r="C23" t="str">
            <v>北　雅士</v>
          </cell>
          <cell r="D23" t="str">
            <v>0001</v>
          </cell>
          <cell r="E23" t="str">
            <v>本部</v>
          </cell>
          <cell r="F23" t="str">
            <v>1003</v>
          </cell>
          <cell r="G23" t="str">
            <v>企画部</v>
          </cell>
          <cell r="H23" t="str">
            <v>100301</v>
          </cell>
          <cell r="I23" t="str">
            <v>予算管理Ｇ</v>
          </cell>
          <cell r="J23">
            <v>501</v>
          </cell>
          <cell r="K23" t="str">
            <v>職員（非管理職）</v>
          </cell>
          <cell r="L23" t="str">
            <v>0001100301501</v>
          </cell>
          <cell r="M23">
            <v>10275</v>
          </cell>
          <cell r="N23" t="str">
            <v>企画部予算管理Ｇ</v>
          </cell>
          <cell r="O23" t="str">
            <v>佐藤　裕之</v>
          </cell>
        </row>
        <row r="24">
          <cell r="B24" t="str">
            <v>10338</v>
          </cell>
          <cell r="C24" t="str">
            <v>菅原　耕一郎</v>
          </cell>
          <cell r="D24" t="str">
            <v>0001</v>
          </cell>
          <cell r="E24" t="str">
            <v>本部</v>
          </cell>
          <cell r="F24" t="str">
            <v>1003</v>
          </cell>
          <cell r="G24" t="str">
            <v>企画部</v>
          </cell>
          <cell r="H24" t="str">
            <v>100301</v>
          </cell>
          <cell r="I24" t="str">
            <v>予算管理Ｇ</v>
          </cell>
          <cell r="J24">
            <v>501</v>
          </cell>
          <cell r="K24" t="str">
            <v>職員（非管理職）</v>
          </cell>
          <cell r="L24" t="str">
            <v>0001100301501</v>
          </cell>
          <cell r="M24">
            <v>10275</v>
          </cell>
          <cell r="N24" t="str">
            <v>企画部予算管理Ｇ</v>
          </cell>
          <cell r="O24" t="str">
            <v>佐藤　裕之</v>
          </cell>
        </row>
        <row r="25">
          <cell r="B25" t="str">
            <v>10212</v>
          </cell>
          <cell r="C25" t="str">
            <v>大谷　秀昭</v>
          </cell>
          <cell r="D25" t="str">
            <v>0001</v>
          </cell>
          <cell r="E25" t="str">
            <v>本部</v>
          </cell>
          <cell r="F25" t="str">
            <v>1003</v>
          </cell>
          <cell r="G25" t="str">
            <v>企画部</v>
          </cell>
          <cell r="H25" t="str">
            <v>100302</v>
          </cell>
          <cell r="I25" t="str">
            <v>広報Ｇ</v>
          </cell>
          <cell r="J25">
            <v>303</v>
          </cell>
          <cell r="K25" t="str">
            <v>グループ長</v>
          </cell>
          <cell r="L25" t="str">
            <v>0001100302303</v>
          </cell>
          <cell r="M25">
            <v>10255</v>
          </cell>
          <cell r="N25" t="str">
            <v>企画部長</v>
          </cell>
          <cell r="O25" t="str">
            <v>名越　吉太郎</v>
          </cell>
        </row>
        <row r="26">
          <cell r="B26" t="str">
            <v>10362</v>
          </cell>
          <cell r="C26" t="str">
            <v>田中　拓</v>
          </cell>
          <cell r="D26" t="str">
            <v>0001</v>
          </cell>
          <cell r="E26" t="str">
            <v>本部</v>
          </cell>
          <cell r="F26" t="str">
            <v>1003</v>
          </cell>
          <cell r="G26" t="str">
            <v>企画部</v>
          </cell>
          <cell r="H26" t="str">
            <v>100302</v>
          </cell>
          <cell r="I26" t="str">
            <v>広報Ｇ</v>
          </cell>
          <cell r="J26">
            <v>501</v>
          </cell>
          <cell r="K26" t="str">
            <v>職員（非管理職）</v>
          </cell>
          <cell r="L26" t="str">
            <v>0001100302501</v>
          </cell>
          <cell r="M26">
            <v>10212</v>
          </cell>
          <cell r="N26" t="str">
            <v>企画部広報Ｇ</v>
          </cell>
          <cell r="O26" t="str">
            <v>大谷　秀昭</v>
          </cell>
        </row>
        <row r="27">
          <cell r="B27" t="str">
            <v>10389</v>
          </cell>
          <cell r="C27" t="str">
            <v>竹内　明日香</v>
          </cell>
          <cell r="D27" t="str">
            <v>0001</v>
          </cell>
          <cell r="E27" t="str">
            <v>本部</v>
          </cell>
          <cell r="F27" t="str">
            <v>1003</v>
          </cell>
          <cell r="G27" t="str">
            <v>企画部</v>
          </cell>
          <cell r="H27" t="str">
            <v>100302</v>
          </cell>
          <cell r="I27" t="str">
            <v>広報Ｇ</v>
          </cell>
          <cell r="J27">
            <v>501</v>
          </cell>
          <cell r="K27" t="str">
            <v>職員（非管理職）</v>
          </cell>
          <cell r="L27" t="str">
            <v>0001100302501</v>
          </cell>
          <cell r="M27">
            <v>10212</v>
          </cell>
          <cell r="N27" t="str">
            <v>企画部広報Ｇ</v>
          </cell>
          <cell r="O27" t="str">
            <v>大谷　秀昭</v>
          </cell>
        </row>
        <row r="28">
          <cell r="B28" t="str">
            <v>10163</v>
          </cell>
          <cell r="C28" t="str">
            <v>下大澤　祐二</v>
          </cell>
          <cell r="D28" t="str">
            <v>0001</v>
          </cell>
          <cell r="E28" t="str">
            <v>本部</v>
          </cell>
          <cell r="F28" t="str">
            <v>1003</v>
          </cell>
          <cell r="G28" t="str">
            <v>企画部</v>
          </cell>
          <cell r="H28" t="str">
            <v>100303</v>
          </cell>
          <cell r="I28" t="str">
            <v>50周年記念事業Ｇ</v>
          </cell>
          <cell r="J28">
            <v>303</v>
          </cell>
          <cell r="K28" t="str">
            <v>グループ長</v>
          </cell>
          <cell r="L28" t="str">
            <v>0001100303303</v>
          </cell>
          <cell r="M28">
            <v>10255</v>
          </cell>
          <cell r="N28" t="str">
            <v>企画部長</v>
          </cell>
          <cell r="O28" t="str">
            <v>名越　吉太郎</v>
          </cell>
        </row>
        <row r="29">
          <cell r="B29" t="str">
            <v>10277</v>
          </cell>
          <cell r="C29" t="str">
            <v>窪田　真也</v>
          </cell>
          <cell r="D29" t="str">
            <v>0001</v>
          </cell>
          <cell r="E29" t="str">
            <v>本部</v>
          </cell>
          <cell r="F29" t="str">
            <v>1003</v>
          </cell>
          <cell r="G29" t="str">
            <v>企画部</v>
          </cell>
          <cell r="H29" t="str">
            <v>100303</v>
          </cell>
          <cell r="I29" t="str">
            <v>50周年記念事業Ｇ</v>
          </cell>
          <cell r="J29">
            <v>501</v>
          </cell>
          <cell r="K29" t="str">
            <v>職員（非管理職）</v>
          </cell>
          <cell r="L29" t="str">
            <v>0001100303501</v>
          </cell>
          <cell r="M29">
            <v>10163</v>
          </cell>
          <cell r="N29" t="str">
            <v>企画部50周年記念事業Ｇ</v>
          </cell>
          <cell r="O29" t="str">
            <v>下大澤　祐二</v>
          </cell>
        </row>
        <row r="30">
          <cell r="B30" t="str">
            <v>10358</v>
          </cell>
          <cell r="C30" t="str">
            <v>岡田　政幸</v>
          </cell>
          <cell r="D30" t="str">
            <v>0001</v>
          </cell>
          <cell r="E30" t="str">
            <v>本部</v>
          </cell>
          <cell r="F30" t="str">
            <v>1003</v>
          </cell>
          <cell r="G30" t="str">
            <v>企画部</v>
          </cell>
          <cell r="H30" t="str">
            <v>100303</v>
          </cell>
          <cell r="I30" t="str">
            <v>50周年記念事業Ｇ</v>
          </cell>
          <cell r="J30">
            <v>501</v>
          </cell>
          <cell r="K30" t="str">
            <v>職員（非管理職）</v>
          </cell>
          <cell r="L30" t="str">
            <v>0001100303501</v>
          </cell>
          <cell r="M30">
            <v>10163</v>
          </cell>
          <cell r="N30" t="str">
            <v>企画部50周年記念事業Ｇ</v>
          </cell>
          <cell r="O30" t="str">
            <v>下大澤　祐二</v>
          </cell>
        </row>
        <row r="31">
          <cell r="B31" t="str">
            <v>10199</v>
          </cell>
          <cell r="C31" t="str">
            <v>高橋　隆一郎</v>
          </cell>
          <cell r="D31" t="str">
            <v>0001</v>
          </cell>
          <cell r="E31" t="str">
            <v>本部</v>
          </cell>
          <cell r="F31" t="str">
            <v>1004</v>
          </cell>
          <cell r="G31" t="str">
            <v>総務部</v>
          </cell>
          <cell r="H31" t="str">
            <v>100401</v>
          </cell>
          <cell r="I31" t="str">
            <v>総務Ｇ</v>
          </cell>
          <cell r="J31">
            <v>301</v>
          </cell>
          <cell r="K31" t="str">
            <v>部館室長</v>
          </cell>
          <cell r="L31" t="str">
            <v>0001100401301</v>
          </cell>
          <cell r="M31">
            <v>10199</v>
          </cell>
          <cell r="N31" t="str">
            <v>総務部長</v>
          </cell>
          <cell r="O31" t="str">
            <v>高橋　隆一郎</v>
          </cell>
        </row>
        <row r="32">
          <cell r="B32" t="str">
            <v>10161</v>
          </cell>
          <cell r="C32" t="str">
            <v>丸山　紀子</v>
          </cell>
          <cell r="D32" t="str">
            <v>0001</v>
          </cell>
          <cell r="E32" t="str">
            <v>本部</v>
          </cell>
          <cell r="F32" t="str">
            <v>1004</v>
          </cell>
          <cell r="G32" t="str">
            <v>総務部</v>
          </cell>
          <cell r="H32" t="str">
            <v>100401</v>
          </cell>
          <cell r="I32" t="str">
            <v>総務Ｇ</v>
          </cell>
          <cell r="J32">
            <v>303</v>
          </cell>
          <cell r="K32" t="str">
            <v>グループ長</v>
          </cell>
          <cell r="L32" t="str">
            <v>0001100401303</v>
          </cell>
          <cell r="M32">
            <v>10199</v>
          </cell>
          <cell r="N32" t="str">
            <v>総務部長</v>
          </cell>
          <cell r="O32" t="str">
            <v>高橋　隆一郎</v>
          </cell>
        </row>
        <row r="33">
          <cell r="B33" t="str">
            <v>10270</v>
          </cell>
          <cell r="C33" t="str">
            <v>蔵口　葉子</v>
          </cell>
          <cell r="D33" t="str">
            <v>0001</v>
          </cell>
          <cell r="E33" t="str">
            <v>本部</v>
          </cell>
          <cell r="F33" t="str">
            <v>1004</v>
          </cell>
          <cell r="G33" t="str">
            <v>総務部</v>
          </cell>
          <cell r="H33" t="str">
            <v>100401</v>
          </cell>
          <cell r="I33" t="str">
            <v>総務Ｇ</v>
          </cell>
          <cell r="J33">
            <v>501</v>
          </cell>
          <cell r="K33" t="str">
            <v>職員（非管理職）</v>
          </cell>
          <cell r="L33" t="str">
            <v>0001100401501</v>
          </cell>
          <cell r="M33">
            <v>10161</v>
          </cell>
          <cell r="N33" t="str">
            <v>総務部総務Ｇ</v>
          </cell>
          <cell r="O33" t="str">
            <v>丸山　紀子</v>
          </cell>
        </row>
        <row r="34">
          <cell r="B34" t="str">
            <v>10282</v>
          </cell>
          <cell r="C34" t="str">
            <v>木村　奈苗</v>
          </cell>
          <cell r="D34" t="str">
            <v>0001</v>
          </cell>
          <cell r="E34" t="str">
            <v>本部</v>
          </cell>
          <cell r="F34" t="str">
            <v>1004</v>
          </cell>
          <cell r="G34" t="str">
            <v>総務部</v>
          </cell>
          <cell r="H34" t="str">
            <v>100401</v>
          </cell>
          <cell r="I34" t="str">
            <v>総務Ｇ</v>
          </cell>
          <cell r="J34">
            <v>501</v>
          </cell>
          <cell r="K34" t="str">
            <v>職員（非管理職）</v>
          </cell>
          <cell r="L34" t="str">
            <v>0001100401501</v>
          </cell>
          <cell r="M34">
            <v>10161</v>
          </cell>
          <cell r="N34" t="str">
            <v>総務部総務Ｇ</v>
          </cell>
          <cell r="O34" t="str">
            <v>丸山　紀子</v>
          </cell>
        </row>
        <row r="35">
          <cell r="B35" t="str">
            <v>10305</v>
          </cell>
          <cell r="C35" t="str">
            <v>馬場　宏和</v>
          </cell>
          <cell r="D35" t="str">
            <v>0001</v>
          </cell>
          <cell r="E35" t="str">
            <v>本部</v>
          </cell>
          <cell r="F35" t="str">
            <v>1004</v>
          </cell>
          <cell r="G35" t="str">
            <v>総務部</v>
          </cell>
          <cell r="H35" t="str">
            <v>100401</v>
          </cell>
          <cell r="I35" t="str">
            <v>総務Ｇ</v>
          </cell>
          <cell r="J35">
            <v>501</v>
          </cell>
          <cell r="K35" t="str">
            <v>職員（非管理職）</v>
          </cell>
          <cell r="L35" t="str">
            <v>0001100401501</v>
          </cell>
          <cell r="M35">
            <v>10161</v>
          </cell>
          <cell r="N35" t="str">
            <v>総務部総務Ｇ</v>
          </cell>
          <cell r="O35" t="str">
            <v>丸山　紀子</v>
          </cell>
        </row>
        <row r="36">
          <cell r="B36" t="str">
            <v>10327</v>
          </cell>
          <cell r="C36" t="str">
            <v>飯泉　亜土</v>
          </cell>
          <cell r="D36" t="str">
            <v>0001</v>
          </cell>
          <cell r="E36" t="str">
            <v>本部</v>
          </cell>
          <cell r="F36" t="str">
            <v>1004</v>
          </cell>
          <cell r="G36" t="str">
            <v>総務部</v>
          </cell>
          <cell r="H36" t="str">
            <v>100401</v>
          </cell>
          <cell r="I36" t="str">
            <v>総務Ｇ</v>
          </cell>
          <cell r="J36">
            <v>501</v>
          </cell>
          <cell r="K36" t="str">
            <v>職員（非管理職）</v>
          </cell>
          <cell r="L36" t="str">
            <v>0001100401501</v>
          </cell>
          <cell r="M36">
            <v>10161</v>
          </cell>
          <cell r="N36" t="str">
            <v>総務部総務Ｇ</v>
          </cell>
          <cell r="O36" t="str">
            <v>丸山　紀子</v>
          </cell>
        </row>
        <row r="37">
          <cell r="B37" t="str">
            <v>10378</v>
          </cell>
          <cell r="C37" t="str">
            <v>上井　智香子</v>
          </cell>
          <cell r="D37" t="str">
            <v>0001</v>
          </cell>
          <cell r="E37" t="str">
            <v>本部</v>
          </cell>
          <cell r="F37" t="str">
            <v>1004</v>
          </cell>
          <cell r="G37" t="str">
            <v>総務部</v>
          </cell>
          <cell r="H37" t="str">
            <v>100401</v>
          </cell>
          <cell r="I37" t="str">
            <v>総務Ｇ</v>
          </cell>
          <cell r="J37">
            <v>501</v>
          </cell>
          <cell r="K37" t="str">
            <v>職員（非管理職）</v>
          </cell>
          <cell r="L37" t="str">
            <v>0001100401501</v>
          </cell>
          <cell r="M37">
            <v>10161</v>
          </cell>
          <cell r="N37" t="str">
            <v>総務部総務Ｇ</v>
          </cell>
          <cell r="O37" t="str">
            <v>丸山　紀子</v>
          </cell>
        </row>
        <row r="38">
          <cell r="B38" t="str">
            <v>10390</v>
          </cell>
          <cell r="C38" t="str">
            <v>竹野　早希子</v>
          </cell>
          <cell r="D38" t="str">
            <v>0001</v>
          </cell>
          <cell r="E38" t="str">
            <v>本部</v>
          </cell>
          <cell r="F38" t="str">
            <v>1004</v>
          </cell>
          <cell r="G38" t="str">
            <v>総務部</v>
          </cell>
          <cell r="H38" t="str">
            <v>100401</v>
          </cell>
          <cell r="I38" t="str">
            <v>総務Ｇ</v>
          </cell>
          <cell r="J38">
            <v>501</v>
          </cell>
          <cell r="K38" t="str">
            <v>職員（非管理職）</v>
          </cell>
          <cell r="L38" t="str">
            <v>0001100401501</v>
          </cell>
          <cell r="M38">
            <v>10161</v>
          </cell>
          <cell r="N38" t="str">
            <v>総務部総務Ｇ</v>
          </cell>
          <cell r="O38" t="str">
            <v>丸山　紀子</v>
          </cell>
        </row>
        <row r="39">
          <cell r="B39" t="str">
            <v>10395</v>
          </cell>
          <cell r="C39" t="str">
            <v>清水　秀輝</v>
          </cell>
          <cell r="D39" t="str">
            <v>0001</v>
          </cell>
          <cell r="E39" t="str">
            <v>本部</v>
          </cell>
          <cell r="F39" t="str">
            <v>1004</v>
          </cell>
          <cell r="G39" t="str">
            <v>総務部</v>
          </cell>
          <cell r="H39" t="str">
            <v>100401</v>
          </cell>
          <cell r="I39" t="str">
            <v>総務Ｇ</v>
          </cell>
          <cell r="J39">
            <v>501</v>
          </cell>
          <cell r="K39" t="str">
            <v>職員（非管理職）</v>
          </cell>
          <cell r="L39" t="str">
            <v>0001100401501</v>
          </cell>
          <cell r="M39">
            <v>10161</v>
          </cell>
          <cell r="N39" t="str">
            <v>総務部総務Ｇ</v>
          </cell>
          <cell r="O39" t="str">
            <v>丸山　紀子</v>
          </cell>
        </row>
        <row r="40">
          <cell r="B40" t="str">
            <v>10087</v>
          </cell>
          <cell r="C40" t="str">
            <v>箕輪　沢子</v>
          </cell>
          <cell r="D40" t="str">
            <v>0001</v>
          </cell>
          <cell r="E40" t="str">
            <v>本部</v>
          </cell>
          <cell r="F40" t="str">
            <v>1004</v>
          </cell>
          <cell r="G40" t="str">
            <v>総務部</v>
          </cell>
          <cell r="H40" t="str">
            <v>100401</v>
          </cell>
          <cell r="I40" t="str">
            <v>総務Ｇ</v>
          </cell>
          <cell r="J40">
            <v>601</v>
          </cell>
          <cell r="K40" t="str">
            <v>臨時職員</v>
          </cell>
          <cell r="L40" t="str">
            <v>0001100401601</v>
          </cell>
          <cell r="M40">
            <v>10161</v>
          </cell>
          <cell r="N40" t="str">
            <v>総務部総務Ｇ</v>
          </cell>
          <cell r="O40" t="str">
            <v>丸山　紀子</v>
          </cell>
        </row>
        <row r="41">
          <cell r="B41" t="str">
            <v>91007</v>
          </cell>
          <cell r="C41" t="str">
            <v>川西　時子</v>
          </cell>
          <cell r="D41" t="str">
            <v>0001</v>
          </cell>
          <cell r="E41" t="str">
            <v>本部</v>
          </cell>
          <cell r="F41" t="str">
            <v>1004</v>
          </cell>
          <cell r="G41" t="str">
            <v>総務部</v>
          </cell>
          <cell r="H41" t="str">
            <v>100401</v>
          </cell>
          <cell r="I41" t="str">
            <v>総務Ｇ</v>
          </cell>
          <cell r="J41">
            <v>601</v>
          </cell>
          <cell r="K41" t="str">
            <v>臨時職員</v>
          </cell>
          <cell r="L41" t="str">
            <v>0001100401601</v>
          </cell>
          <cell r="M41">
            <v>10161</v>
          </cell>
          <cell r="N41" t="str">
            <v>総務部総務Ｇ</v>
          </cell>
          <cell r="O41" t="str">
            <v>丸山　紀子</v>
          </cell>
        </row>
        <row r="42">
          <cell r="B42" t="str">
            <v>91008</v>
          </cell>
          <cell r="C42" t="str">
            <v>小川　清子</v>
          </cell>
          <cell r="D42" t="str">
            <v>0001</v>
          </cell>
          <cell r="E42" t="str">
            <v>本部</v>
          </cell>
          <cell r="F42" t="str">
            <v>1004</v>
          </cell>
          <cell r="G42" t="str">
            <v>総務部</v>
          </cell>
          <cell r="H42" t="str">
            <v>100401</v>
          </cell>
          <cell r="I42" t="str">
            <v>総務Ｇ</v>
          </cell>
          <cell r="J42">
            <v>601</v>
          </cell>
          <cell r="K42" t="str">
            <v>臨時職員</v>
          </cell>
          <cell r="L42" t="str">
            <v>0001100401601</v>
          </cell>
          <cell r="M42">
            <v>10161</v>
          </cell>
          <cell r="N42" t="str">
            <v>総務部総務Ｇ</v>
          </cell>
          <cell r="O42" t="str">
            <v>丸山　紀子</v>
          </cell>
        </row>
        <row r="43">
          <cell r="B43" t="str">
            <v>10102</v>
          </cell>
          <cell r="C43" t="str">
            <v>橋口　眞人</v>
          </cell>
          <cell r="D43" t="str">
            <v>0001</v>
          </cell>
          <cell r="E43" t="str">
            <v>本部</v>
          </cell>
          <cell r="F43" t="str">
            <v>1004</v>
          </cell>
          <cell r="G43" t="str">
            <v>総務部</v>
          </cell>
          <cell r="H43" t="str">
            <v>100401</v>
          </cell>
          <cell r="I43" t="str">
            <v>総務Ｇ</v>
          </cell>
          <cell r="J43">
            <v>801</v>
          </cell>
          <cell r="K43" t="str">
            <v>嘱託職員</v>
          </cell>
          <cell r="L43" t="str">
            <v>0001100401801</v>
          </cell>
        </row>
        <row r="44">
          <cell r="B44" t="str">
            <v>10120</v>
          </cell>
          <cell r="C44" t="str">
            <v>井上　和一</v>
          </cell>
          <cell r="D44" t="str">
            <v>0001</v>
          </cell>
          <cell r="E44" t="str">
            <v>本部</v>
          </cell>
          <cell r="F44" t="str">
            <v>1004</v>
          </cell>
          <cell r="G44" t="str">
            <v>総務部</v>
          </cell>
          <cell r="H44" t="str">
            <v>100402</v>
          </cell>
          <cell r="I44" t="str">
            <v>人事Ｇ</v>
          </cell>
          <cell r="J44">
            <v>303</v>
          </cell>
          <cell r="K44" t="str">
            <v>グループ長</v>
          </cell>
          <cell r="L44" t="str">
            <v>0001100402303</v>
          </cell>
          <cell r="M44">
            <v>10199</v>
          </cell>
          <cell r="N44" t="str">
            <v>総務部長</v>
          </cell>
          <cell r="O44" t="str">
            <v>高橋　隆一郎</v>
          </cell>
        </row>
        <row r="45">
          <cell r="B45" t="str">
            <v>10296</v>
          </cell>
          <cell r="C45" t="str">
            <v>藤本　正雄</v>
          </cell>
          <cell r="D45" t="str">
            <v>0001</v>
          </cell>
          <cell r="E45" t="str">
            <v>本部</v>
          </cell>
          <cell r="F45" t="str">
            <v>1004</v>
          </cell>
          <cell r="G45" t="str">
            <v>総務部</v>
          </cell>
          <cell r="H45" t="str">
            <v>100402</v>
          </cell>
          <cell r="I45" t="str">
            <v>人事Ｇ</v>
          </cell>
          <cell r="J45">
            <v>501</v>
          </cell>
          <cell r="K45" t="str">
            <v>職員（非管理職）</v>
          </cell>
          <cell r="L45" t="str">
            <v>0001100402501</v>
          </cell>
          <cell r="M45">
            <v>10120</v>
          </cell>
          <cell r="N45" t="str">
            <v>総務部人事Ｇ</v>
          </cell>
          <cell r="O45" t="str">
            <v>井上　和一</v>
          </cell>
        </row>
        <row r="46">
          <cell r="B46" t="str">
            <v>10373</v>
          </cell>
          <cell r="C46" t="str">
            <v>辻　麻利</v>
          </cell>
          <cell r="D46" t="str">
            <v>0001</v>
          </cell>
          <cell r="E46" t="str">
            <v>本部</v>
          </cell>
          <cell r="F46" t="str">
            <v>1004</v>
          </cell>
          <cell r="G46" t="str">
            <v>総務部</v>
          </cell>
          <cell r="H46" t="str">
            <v>100402</v>
          </cell>
          <cell r="I46" t="str">
            <v>人事Ｇ</v>
          </cell>
          <cell r="J46">
            <v>501</v>
          </cell>
          <cell r="K46" t="str">
            <v>職員（非管理職）</v>
          </cell>
          <cell r="L46" t="str">
            <v>0001100402501</v>
          </cell>
          <cell r="M46">
            <v>10120</v>
          </cell>
          <cell r="N46" t="str">
            <v>総務部人事Ｇ</v>
          </cell>
          <cell r="O46" t="str">
            <v>井上　和一</v>
          </cell>
        </row>
        <row r="47">
          <cell r="B47" t="str">
            <v>10268</v>
          </cell>
          <cell r="C47" t="str">
            <v>山辺　孝</v>
          </cell>
          <cell r="D47" t="str">
            <v>0001</v>
          </cell>
          <cell r="E47" t="str">
            <v>本部</v>
          </cell>
          <cell r="F47" t="str">
            <v>1004</v>
          </cell>
          <cell r="G47" t="str">
            <v>総務部</v>
          </cell>
          <cell r="H47" t="str">
            <v>100403</v>
          </cell>
          <cell r="I47" t="str">
            <v>会計Ｇ</v>
          </cell>
          <cell r="J47">
            <v>303</v>
          </cell>
          <cell r="K47" t="str">
            <v>グループ長</v>
          </cell>
          <cell r="L47" t="str">
            <v>0001100403303</v>
          </cell>
          <cell r="M47">
            <v>10199</v>
          </cell>
          <cell r="N47" t="str">
            <v>総務部長</v>
          </cell>
          <cell r="O47" t="str">
            <v>高橋　隆一郎</v>
          </cell>
        </row>
        <row r="48">
          <cell r="B48" t="str">
            <v>10295</v>
          </cell>
          <cell r="C48" t="str">
            <v>川辺　裕之</v>
          </cell>
          <cell r="D48" t="str">
            <v>0001</v>
          </cell>
          <cell r="E48" t="str">
            <v>本部</v>
          </cell>
          <cell r="F48" t="str">
            <v>1004</v>
          </cell>
          <cell r="G48" t="str">
            <v>総務部</v>
          </cell>
          <cell r="H48" t="str">
            <v>100403</v>
          </cell>
          <cell r="I48" t="str">
            <v>会計Ｇ</v>
          </cell>
          <cell r="J48">
            <v>501</v>
          </cell>
          <cell r="K48" t="str">
            <v>職員（非管理職）</v>
          </cell>
          <cell r="L48" t="str">
            <v>0001100403501</v>
          </cell>
          <cell r="M48">
            <v>10268</v>
          </cell>
          <cell r="N48" t="str">
            <v>総務部会計Ｇ</v>
          </cell>
          <cell r="O48" t="str">
            <v>山辺　孝</v>
          </cell>
        </row>
        <row r="49">
          <cell r="B49" t="str">
            <v>10322</v>
          </cell>
          <cell r="C49" t="str">
            <v>手島　栄慈</v>
          </cell>
          <cell r="D49" t="str">
            <v>0001</v>
          </cell>
          <cell r="E49" t="str">
            <v>本部</v>
          </cell>
          <cell r="F49" t="str">
            <v>1004</v>
          </cell>
          <cell r="G49" t="str">
            <v>総務部</v>
          </cell>
          <cell r="H49" t="str">
            <v>100403</v>
          </cell>
          <cell r="I49" t="str">
            <v>会計Ｇ</v>
          </cell>
          <cell r="J49">
            <v>501</v>
          </cell>
          <cell r="K49" t="str">
            <v>職員（非管理職）</v>
          </cell>
          <cell r="L49" t="str">
            <v>0001100403501</v>
          </cell>
          <cell r="M49">
            <v>10268</v>
          </cell>
          <cell r="N49" t="str">
            <v>総務部会計Ｇ</v>
          </cell>
          <cell r="O49" t="str">
            <v>山辺　孝</v>
          </cell>
        </row>
        <row r="50">
          <cell r="B50" t="str">
            <v>10359</v>
          </cell>
          <cell r="C50" t="str">
            <v>江口　誠子</v>
          </cell>
          <cell r="D50" t="str">
            <v>0001</v>
          </cell>
          <cell r="E50" t="str">
            <v>本部</v>
          </cell>
          <cell r="F50" t="str">
            <v>1004</v>
          </cell>
          <cell r="G50" t="str">
            <v>総務部</v>
          </cell>
          <cell r="H50" t="str">
            <v>100403</v>
          </cell>
          <cell r="I50" t="str">
            <v>会計Ｇ</v>
          </cell>
          <cell r="J50">
            <v>501</v>
          </cell>
          <cell r="K50" t="str">
            <v>職員（非管理職）</v>
          </cell>
          <cell r="L50" t="str">
            <v>0001100403501</v>
          </cell>
          <cell r="M50">
            <v>10268</v>
          </cell>
          <cell r="N50" t="str">
            <v>総務部会計Ｇ</v>
          </cell>
          <cell r="O50" t="str">
            <v>山辺　孝</v>
          </cell>
        </row>
        <row r="51">
          <cell r="B51" t="str">
            <v>10385</v>
          </cell>
          <cell r="C51" t="str">
            <v>土居　育枝</v>
          </cell>
          <cell r="D51" t="str">
            <v>0001</v>
          </cell>
          <cell r="E51" t="str">
            <v>本部</v>
          </cell>
          <cell r="F51" t="str">
            <v>1004</v>
          </cell>
          <cell r="G51" t="str">
            <v>総務部</v>
          </cell>
          <cell r="H51" t="str">
            <v>100403</v>
          </cell>
          <cell r="I51" t="str">
            <v>会計Ｇ</v>
          </cell>
          <cell r="J51">
            <v>501</v>
          </cell>
          <cell r="K51" t="str">
            <v>職員（非管理職）</v>
          </cell>
          <cell r="L51" t="str">
            <v>0001100403501</v>
          </cell>
          <cell r="M51">
            <v>10268</v>
          </cell>
          <cell r="N51" t="str">
            <v>総務部会計Ｇ</v>
          </cell>
          <cell r="O51" t="str">
            <v>山辺　孝</v>
          </cell>
        </row>
        <row r="52">
          <cell r="B52" t="str">
            <v>10267</v>
          </cell>
          <cell r="C52" t="str">
            <v>戸田　英信</v>
          </cell>
          <cell r="D52" t="str">
            <v>0001</v>
          </cell>
          <cell r="E52" t="str">
            <v>本部</v>
          </cell>
          <cell r="F52" t="str">
            <v>1004</v>
          </cell>
          <cell r="G52" t="str">
            <v>総務部</v>
          </cell>
          <cell r="H52" t="str">
            <v>100404</v>
          </cell>
          <cell r="I52" t="str">
            <v>管理ｼｽﾃﾑＧ 管理</v>
          </cell>
          <cell r="J52">
            <v>303</v>
          </cell>
          <cell r="K52" t="str">
            <v>グループ長</v>
          </cell>
          <cell r="L52" t="str">
            <v>0001100404303</v>
          </cell>
          <cell r="M52">
            <v>10199</v>
          </cell>
          <cell r="N52" t="str">
            <v>総務部長</v>
          </cell>
          <cell r="O52" t="str">
            <v>高橋　隆一郎</v>
          </cell>
        </row>
        <row r="53">
          <cell r="B53" t="str">
            <v>10324</v>
          </cell>
          <cell r="C53" t="str">
            <v>井橋　知明</v>
          </cell>
          <cell r="D53" t="str">
            <v>0001</v>
          </cell>
          <cell r="E53" t="str">
            <v>本部</v>
          </cell>
          <cell r="F53" t="str">
            <v>1004</v>
          </cell>
          <cell r="G53" t="str">
            <v>総務部</v>
          </cell>
          <cell r="H53" t="str">
            <v>100404</v>
          </cell>
          <cell r="I53" t="str">
            <v>管理ｼｽﾃﾑＧ 管理</v>
          </cell>
          <cell r="J53">
            <v>501</v>
          </cell>
          <cell r="K53" t="str">
            <v>職員（非管理職）</v>
          </cell>
          <cell r="L53" t="str">
            <v>0001100404501</v>
          </cell>
          <cell r="M53">
            <v>10267</v>
          </cell>
          <cell r="N53" t="str">
            <v>総務部管理ｼｽﾃﾑＧ 管理</v>
          </cell>
          <cell r="O53" t="str">
            <v>戸田　英信</v>
          </cell>
        </row>
        <row r="54">
          <cell r="B54" t="str">
            <v>10332</v>
          </cell>
          <cell r="C54" t="str">
            <v>弥富　理佳</v>
          </cell>
          <cell r="D54" t="str">
            <v>0001</v>
          </cell>
          <cell r="E54" t="str">
            <v>本部</v>
          </cell>
          <cell r="F54" t="str">
            <v>1004</v>
          </cell>
          <cell r="G54" t="str">
            <v>総務部</v>
          </cell>
          <cell r="H54" t="str">
            <v>100404</v>
          </cell>
          <cell r="I54" t="str">
            <v>管理ｼｽﾃﾑＧ 管理</v>
          </cell>
          <cell r="J54">
            <v>501</v>
          </cell>
          <cell r="K54" t="str">
            <v>職員（非管理職）</v>
          </cell>
          <cell r="L54" t="str">
            <v>0001100404501</v>
          </cell>
          <cell r="M54">
            <v>10267</v>
          </cell>
          <cell r="N54" t="str">
            <v>総務部管理ｼｽﾃﾑＧ 管理</v>
          </cell>
          <cell r="O54" t="str">
            <v>戸田　英信</v>
          </cell>
        </row>
        <row r="55">
          <cell r="B55" t="str">
            <v>10234</v>
          </cell>
          <cell r="C55" t="str">
            <v>土居　哲也</v>
          </cell>
          <cell r="D55" t="str">
            <v>0001</v>
          </cell>
          <cell r="E55" t="str">
            <v>本部</v>
          </cell>
          <cell r="F55" t="str">
            <v>1004</v>
          </cell>
          <cell r="G55" t="str">
            <v>総務部</v>
          </cell>
          <cell r="H55" t="str">
            <v>100405</v>
          </cell>
          <cell r="I55" t="str">
            <v>管理ｼｽﾃﾑＧ 情報</v>
          </cell>
          <cell r="J55">
            <v>303</v>
          </cell>
          <cell r="K55" t="str">
            <v>グループ長</v>
          </cell>
          <cell r="L55" t="str">
            <v>0001100405303</v>
          </cell>
          <cell r="M55">
            <v>10199</v>
          </cell>
          <cell r="N55" t="str">
            <v>総務部長</v>
          </cell>
          <cell r="O55" t="str">
            <v>高橋　隆一郎</v>
          </cell>
        </row>
        <row r="56">
          <cell r="B56" t="str">
            <v>10367</v>
          </cell>
          <cell r="C56" t="str">
            <v>荒川　勝彦</v>
          </cell>
          <cell r="D56" t="str">
            <v>0001</v>
          </cell>
          <cell r="E56" t="str">
            <v>本部</v>
          </cell>
          <cell r="F56" t="str">
            <v>1004</v>
          </cell>
          <cell r="G56" t="str">
            <v>総務部</v>
          </cell>
          <cell r="H56" t="str">
            <v>100405</v>
          </cell>
          <cell r="I56" t="str">
            <v>管理ｼｽﾃﾑＧ 情報</v>
          </cell>
          <cell r="J56">
            <v>501</v>
          </cell>
          <cell r="K56" t="str">
            <v>職員（非管理職）</v>
          </cell>
          <cell r="L56" t="str">
            <v>0001100405501</v>
          </cell>
          <cell r="M56">
            <v>10234</v>
          </cell>
          <cell r="N56" t="str">
            <v>総務部管理ｼｽﾃﾑＧ 情報</v>
          </cell>
          <cell r="O56" t="str">
            <v>土居　哲也</v>
          </cell>
        </row>
        <row r="57">
          <cell r="B57" t="str">
            <v>10379</v>
          </cell>
          <cell r="C57" t="str">
            <v>熊谷　昌樹</v>
          </cell>
          <cell r="D57" t="str">
            <v>0001</v>
          </cell>
          <cell r="E57" t="str">
            <v>本部</v>
          </cell>
          <cell r="F57" t="str">
            <v>1004</v>
          </cell>
          <cell r="G57" t="str">
            <v>総務部</v>
          </cell>
          <cell r="H57" t="str">
            <v>100405</v>
          </cell>
          <cell r="I57" t="str">
            <v>管理ｼｽﾃﾑＧ 情報</v>
          </cell>
          <cell r="J57">
            <v>501</v>
          </cell>
          <cell r="K57" t="str">
            <v>職員（非管理職）</v>
          </cell>
          <cell r="L57" t="str">
            <v>0001100405501</v>
          </cell>
          <cell r="M57">
            <v>10234</v>
          </cell>
          <cell r="N57" t="str">
            <v>総務部管理ｼｽﾃﾑＧ 情報</v>
          </cell>
          <cell r="O57" t="str">
            <v>土居　哲也</v>
          </cell>
        </row>
        <row r="58">
          <cell r="B58" t="str">
            <v>10396</v>
          </cell>
          <cell r="C58" t="str">
            <v>瀧本　三枝喜</v>
          </cell>
          <cell r="D58" t="str">
            <v>0001</v>
          </cell>
          <cell r="E58" t="str">
            <v>本部</v>
          </cell>
          <cell r="F58" t="str">
            <v>1004</v>
          </cell>
          <cell r="G58" t="str">
            <v>総務部</v>
          </cell>
          <cell r="H58" t="str">
            <v>100405</v>
          </cell>
          <cell r="I58" t="str">
            <v>管理ｼｽﾃﾑＧ 情報</v>
          </cell>
          <cell r="J58">
            <v>501</v>
          </cell>
          <cell r="K58" t="str">
            <v>職員（非管理職）</v>
          </cell>
          <cell r="L58" t="str">
            <v>0001100405501</v>
          </cell>
          <cell r="M58">
            <v>10234</v>
          </cell>
          <cell r="N58" t="str">
            <v>総務部管理ｼｽﾃﾑＧ 情報</v>
          </cell>
          <cell r="O58" t="str">
            <v>土居　哲也</v>
          </cell>
        </row>
        <row r="59">
          <cell r="B59" t="str">
            <v>10274</v>
          </cell>
          <cell r="C59" t="str">
            <v>小平　真巳</v>
          </cell>
          <cell r="D59" t="str">
            <v>0001</v>
          </cell>
          <cell r="E59" t="str">
            <v>本部</v>
          </cell>
          <cell r="F59" t="str">
            <v>1004</v>
          </cell>
          <cell r="G59" t="str">
            <v>総務部</v>
          </cell>
          <cell r="H59" t="str">
            <v>100406</v>
          </cell>
          <cell r="I59" t="str">
            <v>海外庶務Ｇ</v>
          </cell>
          <cell r="J59">
            <v>303</v>
          </cell>
          <cell r="K59" t="str">
            <v>グループ長</v>
          </cell>
          <cell r="L59" t="str">
            <v>0001100406303</v>
          </cell>
          <cell r="M59">
            <v>10199</v>
          </cell>
          <cell r="N59" t="str">
            <v>総務部長</v>
          </cell>
          <cell r="O59" t="str">
            <v>高橋　隆一郎</v>
          </cell>
        </row>
        <row r="60">
          <cell r="B60" t="str">
            <v>10260</v>
          </cell>
          <cell r="C60" t="str">
            <v>岡野　小百合</v>
          </cell>
          <cell r="D60" t="str">
            <v>0001</v>
          </cell>
          <cell r="E60" t="str">
            <v>本部</v>
          </cell>
          <cell r="F60" t="str">
            <v>1004</v>
          </cell>
          <cell r="G60" t="str">
            <v>総務部</v>
          </cell>
          <cell r="H60" t="str">
            <v>100406</v>
          </cell>
          <cell r="I60" t="str">
            <v>海外庶務Ｇ</v>
          </cell>
          <cell r="J60">
            <v>305</v>
          </cell>
          <cell r="K60" t="str">
            <v>グループ長補佐</v>
          </cell>
          <cell r="L60" t="str">
            <v>0001100406305</v>
          </cell>
          <cell r="M60">
            <v>10274</v>
          </cell>
          <cell r="N60" t="str">
            <v>総務部海外庶務Ｇ</v>
          </cell>
          <cell r="O60" t="str">
            <v>小平　真巳</v>
          </cell>
        </row>
        <row r="61">
          <cell r="B61" t="str">
            <v>10231</v>
          </cell>
          <cell r="C61" t="str">
            <v>前田　陽子</v>
          </cell>
          <cell r="D61" t="str">
            <v>0001</v>
          </cell>
          <cell r="E61" t="str">
            <v>本部</v>
          </cell>
          <cell r="F61" t="str">
            <v>1004</v>
          </cell>
          <cell r="G61" t="str">
            <v>総務部</v>
          </cell>
          <cell r="H61" t="str">
            <v>100406</v>
          </cell>
          <cell r="I61" t="str">
            <v>海外庶務Ｇ</v>
          </cell>
          <cell r="J61">
            <v>501</v>
          </cell>
          <cell r="K61" t="str">
            <v>職員（非管理職）</v>
          </cell>
          <cell r="L61" t="str">
            <v>0001100406501</v>
          </cell>
          <cell r="M61">
            <v>10274</v>
          </cell>
          <cell r="N61" t="str">
            <v>総務部海外庶務Ｇ</v>
          </cell>
          <cell r="O61" t="str">
            <v>小平　真巳</v>
          </cell>
        </row>
        <row r="62">
          <cell r="B62" t="str">
            <v>91006</v>
          </cell>
          <cell r="C62" t="str">
            <v>山下　人美</v>
          </cell>
          <cell r="D62" t="str">
            <v>0001</v>
          </cell>
          <cell r="E62" t="str">
            <v>本部</v>
          </cell>
          <cell r="F62" t="str">
            <v>1004</v>
          </cell>
          <cell r="G62" t="str">
            <v>総務部</v>
          </cell>
          <cell r="H62" t="str">
            <v>100406</v>
          </cell>
          <cell r="I62" t="str">
            <v>海外庶務Ｇ</v>
          </cell>
          <cell r="J62">
            <v>601</v>
          </cell>
          <cell r="K62" t="str">
            <v>臨時職員</v>
          </cell>
          <cell r="L62" t="str">
            <v>0001100406601</v>
          </cell>
          <cell r="M62">
            <v>10274</v>
          </cell>
          <cell r="N62" t="str">
            <v>総務部海外庶務Ｇ</v>
          </cell>
          <cell r="O62" t="str">
            <v>小平　真巳</v>
          </cell>
        </row>
        <row r="63">
          <cell r="B63" t="str">
            <v>91025</v>
          </cell>
          <cell r="C63" t="str">
            <v>杉浦　珠己</v>
          </cell>
          <cell r="D63" t="str">
            <v>0001</v>
          </cell>
          <cell r="E63" t="str">
            <v>本部</v>
          </cell>
          <cell r="F63" t="str">
            <v>1004</v>
          </cell>
          <cell r="G63" t="str">
            <v>総務部</v>
          </cell>
          <cell r="H63" t="str">
            <v>100406</v>
          </cell>
          <cell r="I63" t="str">
            <v>海外庶務Ｇ</v>
          </cell>
          <cell r="J63">
            <v>601</v>
          </cell>
          <cell r="K63" t="str">
            <v>臨時職員</v>
          </cell>
          <cell r="L63" t="str">
            <v>0001100406601</v>
          </cell>
          <cell r="M63">
            <v>10274</v>
          </cell>
          <cell r="N63" t="str">
            <v>総務部海外庶務Ｇ</v>
          </cell>
          <cell r="O63" t="str">
            <v>小平　真巳</v>
          </cell>
        </row>
        <row r="64">
          <cell r="B64" t="str">
            <v>10106</v>
          </cell>
          <cell r="C64" t="str">
            <v>氏家　幹雄</v>
          </cell>
          <cell r="D64" t="str">
            <v>0001</v>
          </cell>
          <cell r="E64" t="str">
            <v>本部</v>
          </cell>
          <cell r="F64" t="str">
            <v>1004</v>
          </cell>
          <cell r="G64" t="str">
            <v>総務部</v>
          </cell>
          <cell r="H64" t="str">
            <v>100406</v>
          </cell>
          <cell r="I64" t="str">
            <v>海外庶務Ｇ</v>
          </cell>
          <cell r="J64">
            <v>701</v>
          </cell>
          <cell r="K64" t="str">
            <v>シニアスタッフ</v>
          </cell>
          <cell r="L64" t="str">
            <v>0001100406701</v>
          </cell>
          <cell r="M64">
            <v>10274</v>
          </cell>
          <cell r="N64" t="str">
            <v>総務部海外庶務Ｇ</v>
          </cell>
          <cell r="O64" t="str">
            <v>小平　真巳</v>
          </cell>
        </row>
        <row r="65">
          <cell r="B65" t="str">
            <v>10168</v>
          </cell>
          <cell r="C65" t="str">
            <v>田中　秀穂</v>
          </cell>
          <cell r="D65" t="str">
            <v>0001</v>
          </cell>
          <cell r="E65" t="str">
            <v>本部</v>
          </cell>
          <cell r="F65" t="str">
            <v>1005</v>
          </cell>
          <cell r="G65" t="str">
            <v>事業推進部</v>
          </cell>
          <cell r="H65" t="str">
            <v>100501</v>
          </cell>
          <cell r="I65" t="str">
            <v>事業受託Ｇ</v>
          </cell>
          <cell r="J65">
            <v>301</v>
          </cell>
          <cell r="K65" t="str">
            <v>部館室長</v>
          </cell>
          <cell r="L65" t="str">
            <v>0001100501301</v>
          </cell>
          <cell r="M65">
            <v>10168</v>
          </cell>
          <cell r="N65" t="str">
            <v>事業推進部長</v>
          </cell>
          <cell r="O65" t="str">
            <v>田中　秀穂</v>
          </cell>
        </row>
        <row r="66">
          <cell r="B66" t="str">
            <v>10341</v>
          </cell>
          <cell r="C66" t="str">
            <v>山本　出</v>
          </cell>
          <cell r="D66" t="str">
            <v>0001</v>
          </cell>
          <cell r="E66" t="str">
            <v>本部</v>
          </cell>
          <cell r="F66" t="str">
            <v>1005</v>
          </cell>
          <cell r="G66" t="str">
            <v>事業推進部</v>
          </cell>
          <cell r="H66" t="str">
            <v>100501</v>
          </cell>
          <cell r="I66" t="str">
            <v>事業受託Ｇ</v>
          </cell>
          <cell r="J66">
            <v>303</v>
          </cell>
          <cell r="K66" t="str">
            <v>グループ長</v>
          </cell>
          <cell r="L66" t="str">
            <v>0001100501303</v>
          </cell>
          <cell r="M66">
            <v>10168</v>
          </cell>
          <cell r="N66" t="str">
            <v>事業推進部長</v>
          </cell>
          <cell r="O66" t="str">
            <v>田中　秀穂</v>
          </cell>
        </row>
        <row r="67">
          <cell r="B67" t="str">
            <v>10264</v>
          </cell>
          <cell r="C67" t="str">
            <v>栗山　明</v>
          </cell>
          <cell r="D67" t="str">
            <v>0001</v>
          </cell>
          <cell r="E67" t="str">
            <v>本部</v>
          </cell>
          <cell r="F67" t="str">
            <v>1005</v>
          </cell>
          <cell r="G67" t="str">
            <v>事業推進部</v>
          </cell>
          <cell r="H67" t="str">
            <v>100501</v>
          </cell>
          <cell r="I67" t="str">
            <v>事業受託Ｇ</v>
          </cell>
          <cell r="J67">
            <v>305</v>
          </cell>
          <cell r="K67" t="str">
            <v>グループ長補佐</v>
          </cell>
          <cell r="L67" t="str">
            <v>0001100501305</v>
          </cell>
          <cell r="M67">
            <v>10341</v>
          </cell>
          <cell r="N67" t="str">
            <v>事業推進部事業受託Ｇ</v>
          </cell>
          <cell r="O67" t="str">
            <v>山本　出</v>
          </cell>
        </row>
        <row r="68">
          <cell r="B68" t="str">
            <v>10313</v>
          </cell>
          <cell r="C68" t="str">
            <v>谷口　幹治</v>
          </cell>
          <cell r="D68" t="str">
            <v>0001</v>
          </cell>
          <cell r="E68" t="str">
            <v>本部</v>
          </cell>
          <cell r="F68" t="str">
            <v>1005</v>
          </cell>
          <cell r="G68" t="str">
            <v>事業推進部</v>
          </cell>
          <cell r="H68" t="str">
            <v>100501</v>
          </cell>
          <cell r="I68" t="str">
            <v>事業受託Ｇ</v>
          </cell>
          <cell r="J68">
            <v>305</v>
          </cell>
          <cell r="K68" t="str">
            <v>グループ長補佐</v>
          </cell>
          <cell r="L68" t="str">
            <v>0001100501305</v>
          </cell>
          <cell r="M68">
            <v>10341</v>
          </cell>
          <cell r="N68" t="str">
            <v>事業推進部事業受託Ｇ</v>
          </cell>
          <cell r="O68" t="str">
            <v>山本　出</v>
          </cell>
        </row>
        <row r="69">
          <cell r="B69" t="str">
            <v>10210</v>
          </cell>
          <cell r="C69" t="str">
            <v>阿達　清</v>
          </cell>
          <cell r="D69" t="str">
            <v>0001</v>
          </cell>
          <cell r="E69" t="str">
            <v>本部</v>
          </cell>
          <cell r="F69" t="str">
            <v>1005</v>
          </cell>
          <cell r="G69" t="str">
            <v>事業推進部</v>
          </cell>
          <cell r="H69" t="str">
            <v>100501</v>
          </cell>
          <cell r="I69" t="str">
            <v>事業受託Ｇ</v>
          </cell>
          <cell r="J69">
            <v>501</v>
          </cell>
          <cell r="K69" t="str">
            <v>職員（非管理職）</v>
          </cell>
          <cell r="L69" t="str">
            <v>0001100501501</v>
          </cell>
          <cell r="M69">
            <v>10341</v>
          </cell>
          <cell r="N69" t="str">
            <v>事業推進部事業受託Ｇ</v>
          </cell>
          <cell r="O69" t="str">
            <v>山本　出</v>
          </cell>
        </row>
        <row r="70">
          <cell r="B70" t="str">
            <v>10239</v>
          </cell>
          <cell r="C70" t="str">
            <v>生澤　等</v>
          </cell>
          <cell r="D70" t="str">
            <v>0001</v>
          </cell>
          <cell r="E70" t="str">
            <v>本部</v>
          </cell>
          <cell r="F70" t="str">
            <v>1005</v>
          </cell>
          <cell r="G70" t="str">
            <v>事業推進部</v>
          </cell>
          <cell r="H70" t="str">
            <v>100501</v>
          </cell>
          <cell r="I70" t="str">
            <v>事業受託Ｇ</v>
          </cell>
          <cell r="J70">
            <v>501</v>
          </cell>
          <cell r="K70" t="str">
            <v>職員（非管理職）</v>
          </cell>
          <cell r="L70" t="str">
            <v>0001100501501</v>
          </cell>
          <cell r="M70">
            <v>10341</v>
          </cell>
          <cell r="N70" t="str">
            <v>事業推進部事業受託Ｇ</v>
          </cell>
          <cell r="O70" t="str">
            <v>山本　出</v>
          </cell>
        </row>
        <row r="71">
          <cell r="B71" t="str">
            <v>10281</v>
          </cell>
          <cell r="C71" t="str">
            <v>竹本　優子</v>
          </cell>
          <cell r="D71" t="str">
            <v>0001</v>
          </cell>
          <cell r="E71" t="str">
            <v>本部</v>
          </cell>
          <cell r="F71" t="str">
            <v>1005</v>
          </cell>
          <cell r="G71" t="str">
            <v>事業推進部</v>
          </cell>
          <cell r="H71" t="str">
            <v>100501</v>
          </cell>
          <cell r="I71" t="str">
            <v>事業受託Ｇ</v>
          </cell>
          <cell r="J71">
            <v>501</v>
          </cell>
          <cell r="K71" t="str">
            <v>職員（非管理職）</v>
          </cell>
          <cell r="L71" t="str">
            <v>0001100501501</v>
          </cell>
          <cell r="M71">
            <v>10341</v>
          </cell>
          <cell r="N71" t="str">
            <v>事業推進部事業受託Ｇ</v>
          </cell>
          <cell r="O71" t="str">
            <v>山本　出</v>
          </cell>
        </row>
        <row r="72">
          <cell r="B72" t="str">
            <v>10323</v>
          </cell>
          <cell r="C72" t="str">
            <v>横田　英彦</v>
          </cell>
          <cell r="D72" t="str">
            <v>0001</v>
          </cell>
          <cell r="E72" t="str">
            <v>本部</v>
          </cell>
          <cell r="F72" t="str">
            <v>1005</v>
          </cell>
          <cell r="G72" t="str">
            <v>事業推進部</v>
          </cell>
          <cell r="H72" t="str">
            <v>100501</v>
          </cell>
          <cell r="I72" t="str">
            <v>事業受託Ｇ</v>
          </cell>
          <cell r="J72">
            <v>501</v>
          </cell>
          <cell r="K72" t="str">
            <v>職員（非管理職）</v>
          </cell>
          <cell r="L72" t="str">
            <v>0001100501501</v>
          </cell>
          <cell r="M72">
            <v>10341</v>
          </cell>
          <cell r="N72" t="str">
            <v>事業推進部事業受託Ｇ</v>
          </cell>
          <cell r="O72" t="str">
            <v>山本　出</v>
          </cell>
        </row>
        <row r="73">
          <cell r="B73" t="str">
            <v>10345</v>
          </cell>
          <cell r="C73" t="str">
            <v>下村　真理</v>
          </cell>
          <cell r="D73" t="str">
            <v>0001</v>
          </cell>
          <cell r="E73" t="str">
            <v>本部</v>
          </cell>
          <cell r="F73" t="str">
            <v>1005</v>
          </cell>
          <cell r="G73" t="str">
            <v>事業推進部</v>
          </cell>
          <cell r="H73" t="str">
            <v>100501</v>
          </cell>
          <cell r="I73" t="str">
            <v>事業受託Ｇ</v>
          </cell>
          <cell r="J73">
            <v>501</v>
          </cell>
          <cell r="K73" t="str">
            <v>職員（非管理職）</v>
          </cell>
          <cell r="L73" t="str">
            <v>0001100501501</v>
          </cell>
          <cell r="M73">
            <v>10341</v>
          </cell>
          <cell r="N73" t="str">
            <v>事業推進部事業受託Ｇ</v>
          </cell>
          <cell r="O73" t="str">
            <v>山本　出</v>
          </cell>
        </row>
        <row r="74">
          <cell r="B74" t="str">
            <v>10394</v>
          </cell>
          <cell r="C74" t="str">
            <v>池永　美紀</v>
          </cell>
          <cell r="D74" t="str">
            <v>0001</v>
          </cell>
          <cell r="E74" t="str">
            <v>本部</v>
          </cell>
          <cell r="F74" t="str">
            <v>1005</v>
          </cell>
          <cell r="G74" t="str">
            <v>事業推進部</v>
          </cell>
          <cell r="H74" t="str">
            <v>100501</v>
          </cell>
          <cell r="I74" t="str">
            <v>事業受託Ｇ</v>
          </cell>
          <cell r="J74">
            <v>501</v>
          </cell>
          <cell r="K74" t="str">
            <v>職員（非管理職）</v>
          </cell>
          <cell r="L74" t="str">
            <v>0001100501501</v>
          </cell>
          <cell r="M74">
            <v>10341</v>
          </cell>
          <cell r="N74" t="str">
            <v>事業推進部事業受託Ｇ</v>
          </cell>
          <cell r="O74" t="str">
            <v>山本　出</v>
          </cell>
        </row>
        <row r="75">
          <cell r="B75" t="str">
            <v>10188</v>
          </cell>
          <cell r="C75" t="str">
            <v>木戸　孝之</v>
          </cell>
          <cell r="D75" t="str">
            <v>0001</v>
          </cell>
          <cell r="E75" t="str">
            <v>本部</v>
          </cell>
          <cell r="F75" t="str">
            <v>1005</v>
          </cell>
          <cell r="G75" t="str">
            <v>事業推進部</v>
          </cell>
          <cell r="H75" t="str">
            <v>100502</v>
          </cell>
          <cell r="I75" t="str">
            <v>新規事業Ｇ</v>
          </cell>
          <cell r="J75">
            <v>303</v>
          </cell>
          <cell r="K75" t="str">
            <v>グループ長</v>
          </cell>
          <cell r="L75" t="str">
            <v>0001100502303</v>
          </cell>
          <cell r="M75">
            <v>10168</v>
          </cell>
          <cell r="N75" t="str">
            <v>事業推進部長</v>
          </cell>
          <cell r="O75" t="str">
            <v>田中　秀穂</v>
          </cell>
        </row>
        <row r="76">
          <cell r="B76" t="str">
            <v>10331</v>
          </cell>
          <cell r="C76" t="str">
            <v>市川　美奈子</v>
          </cell>
          <cell r="D76" t="str">
            <v>0001</v>
          </cell>
          <cell r="E76" t="str">
            <v>本部</v>
          </cell>
          <cell r="F76" t="str">
            <v>1005</v>
          </cell>
          <cell r="G76" t="str">
            <v>事業推進部</v>
          </cell>
          <cell r="H76" t="str">
            <v>100502</v>
          </cell>
          <cell r="I76" t="str">
            <v>新規事業Ｇ</v>
          </cell>
          <cell r="J76">
            <v>501</v>
          </cell>
          <cell r="K76" t="str">
            <v>職員（非管理職）</v>
          </cell>
          <cell r="L76" t="str">
            <v>0001100502501</v>
          </cell>
          <cell r="M76">
            <v>10188</v>
          </cell>
          <cell r="N76" t="str">
            <v>事業推進部新規事業Ｇ</v>
          </cell>
          <cell r="O76" t="str">
            <v>木戸　孝之</v>
          </cell>
        </row>
        <row r="77">
          <cell r="B77" t="str">
            <v>10339</v>
          </cell>
          <cell r="C77" t="str">
            <v>西坂　茂和</v>
          </cell>
          <cell r="D77" t="str">
            <v>0001</v>
          </cell>
          <cell r="E77" t="str">
            <v>本部</v>
          </cell>
          <cell r="F77" t="str">
            <v>1005</v>
          </cell>
          <cell r="G77" t="str">
            <v>事業推進部</v>
          </cell>
          <cell r="H77" t="str">
            <v>100502</v>
          </cell>
          <cell r="I77" t="str">
            <v>新規事業Ｇ</v>
          </cell>
          <cell r="J77">
            <v>501</v>
          </cell>
          <cell r="K77" t="str">
            <v>職員（非管理職）</v>
          </cell>
          <cell r="L77" t="str">
            <v>0001100502501</v>
          </cell>
          <cell r="M77">
            <v>10188</v>
          </cell>
          <cell r="N77" t="str">
            <v>事業推進部新規事業Ｇ</v>
          </cell>
          <cell r="O77" t="str">
            <v>木戸　孝之</v>
          </cell>
        </row>
        <row r="78">
          <cell r="B78" t="str">
            <v>10365</v>
          </cell>
          <cell r="C78" t="str">
            <v>木嵜　芙美乃</v>
          </cell>
          <cell r="D78" t="str">
            <v>0001</v>
          </cell>
          <cell r="E78" t="str">
            <v>本部</v>
          </cell>
          <cell r="F78" t="str">
            <v>1005</v>
          </cell>
          <cell r="G78" t="str">
            <v>事業推進部</v>
          </cell>
          <cell r="H78" t="str">
            <v>100502</v>
          </cell>
          <cell r="I78" t="str">
            <v>新規事業Ｇ</v>
          </cell>
          <cell r="J78">
            <v>501</v>
          </cell>
          <cell r="K78" t="str">
            <v>職員（非管理職）</v>
          </cell>
          <cell r="L78" t="str">
            <v>0001100502501</v>
          </cell>
          <cell r="M78">
            <v>10188</v>
          </cell>
          <cell r="N78" t="str">
            <v>事業推進部新規事業Ｇ</v>
          </cell>
          <cell r="O78" t="str">
            <v>木戸　孝之</v>
          </cell>
        </row>
        <row r="79">
          <cell r="B79" t="str">
            <v>10186</v>
          </cell>
          <cell r="C79" t="str">
            <v>宮本　真一</v>
          </cell>
          <cell r="D79" t="str">
            <v>0001</v>
          </cell>
          <cell r="E79" t="str">
            <v>本部</v>
          </cell>
          <cell r="F79" t="str">
            <v>1005</v>
          </cell>
          <cell r="G79" t="str">
            <v>事業推進部</v>
          </cell>
          <cell r="H79" t="str">
            <v>100503</v>
          </cell>
          <cell r="I79" t="str">
            <v>ＥＰＡ事業Ｇ</v>
          </cell>
          <cell r="J79">
            <v>301</v>
          </cell>
          <cell r="K79" t="str">
            <v>部館室長</v>
          </cell>
          <cell r="L79" t="str">
            <v>0001100503301</v>
          </cell>
          <cell r="M79">
            <v>10186</v>
          </cell>
          <cell r="N79" t="str">
            <v>事業推進部長</v>
          </cell>
          <cell r="O79" t="str">
            <v>宮本　真一</v>
          </cell>
        </row>
        <row r="80">
          <cell r="B80" t="str">
            <v>10392</v>
          </cell>
          <cell r="C80" t="str">
            <v>小美野　顕宏</v>
          </cell>
          <cell r="D80" t="str">
            <v>0001</v>
          </cell>
          <cell r="E80" t="str">
            <v>本部</v>
          </cell>
          <cell r="F80" t="str">
            <v>1005</v>
          </cell>
          <cell r="G80" t="str">
            <v>事業推進部</v>
          </cell>
          <cell r="H80" t="str">
            <v>100503</v>
          </cell>
          <cell r="I80" t="str">
            <v>ＥＰＡ事業Ｇ</v>
          </cell>
          <cell r="J80">
            <v>303</v>
          </cell>
          <cell r="K80" t="str">
            <v>グループ長</v>
          </cell>
          <cell r="L80" t="str">
            <v>0001100503303</v>
          </cell>
          <cell r="M80">
            <v>10168</v>
          </cell>
          <cell r="N80" t="str">
            <v>事業推進部長</v>
          </cell>
          <cell r="O80" t="str">
            <v>田中　秀穂</v>
          </cell>
        </row>
        <row r="81">
          <cell r="B81" t="str">
            <v>10319</v>
          </cell>
          <cell r="C81" t="str">
            <v>林　神志郎</v>
          </cell>
          <cell r="D81" t="str">
            <v>0001</v>
          </cell>
          <cell r="E81" t="str">
            <v>本部</v>
          </cell>
          <cell r="F81" t="str">
            <v>1005</v>
          </cell>
          <cell r="G81" t="str">
            <v>事業推進部</v>
          </cell>
          <cell r="H81" t="str">
            <v>100503</v>
          </cell>
          <cell r="I81" t="str">
            <v>ＥＰＡ事業Ｇ</v>
          </cell>
          <cell r="J81">
            <v>501</v>
          </cell>
          <cell r="K81" t="str">
            <v>職員（非管理職）</v>
          </cell>
          <cell r="L81" t="str">
            <v>0001100503501</v>
          </cell>
          <cell r="M81">
            <v>10392</v>
          </cell>
          <cell r="N81" t="str">
            <v>事業推進部ＥＰＡ事業Ｇ</v>
          </cell>
          <cell r="O81" t="str">
            <v>小美野　顕宏</v>
          </cell>
        </row>
        <row r="82">
          <cell r="B82" t="str">
            <v>10344</v>
          </cell>
          <cell r="C82" t="str">
            <v>梶　智紗</v>
          </cell>
          <cell r="D82" t="str">
            <v>0001</v>
          </cell>
          <cell r="E82" t="str">
            <v>本部</v>
          </cell>
          <cell r="F82" t="str">
            <v>1005</v>
          </cell>
          <cell r="G82" t="str">
            <v>事業推進部</v>
          </cell>
          <cell r="H82" t="str">
            <v>100503</v>
          </cell>
          <cell r="I82" t="str">
            <v>ＥＰＡ事業Ｇ</v>
          </cell>
          <cell r="J82">
            <v>501</v>
          </cell>
          <cell r="K82" t="str">
            <v>職員（非管理職）</v>
          </cell>
          <cell r="L82" t="str">
            <v>0001100503501</v>
          </cell>
          <cell r="M82">
            <v>10392</v>
          </cell>
          <cell r="N82" t="str">
            <v>事業推進部ＥＰＡ事業Ｇ</v>
          </cell>
          <cell r="O82" t="str">
            <v>小美野　顕宏</v>
          </cell>
        </row>
        <row r="83">
          <cell r="B83" t="str">
            <v>10917</v>
          </cell>
          <cell r="C83" t="str">
            <v>移川　順子</v>
          </cell>
          <cell r="D83" t="str">
            <v>0001</v>
          </cell>
          <cell r="E83" t="str">
            <v>本部</v>
          </cell>
          <cell r="F83" t="str">
            <v>1005</v>
          </cell>
          <cell r="G83" t="str">
            <v>事業推進部</v>
          </cell>
          <cell r="H83" t="str">
            <v>100503</v>
          </cell>
          <cell r="I83" t="str">
            <v>ＥＰＡ事業Ｇ</v>
          </cell>
          <cell r="J83">
            <v>901</v>
          </cell>
          <cell r="K83" t="str">
            <v>有期契約職員</v>
          </cell>
          <cell r="L83" t="str">
            <v>0001100503901</v>
          </cell>
          <cell r="M83">
            <v>10392</v>
          </cell>
          <cell r="N83" t="str">
            <v>事業推進部ＥＰＡ事業Ｇ</v>
          </cell>
          <cell r="O83" t="str">
            <v>小美野　顕宏</v>
          </cell>
        </row>
        <row r="84">
          <cell r="B84" t="str">
            <v>10918</v>
          </cell>
          <cell r="C84" t="str">
            <v>小田　久美</v>
          </cell>
          <cell r="D84" t="str">
            <v>0001</v>
          </cell>
          <cell r="E84" t="str">
            <v>本部</v>
          </cell>
          <cell r="F84" t="str">
            <v>1005</v>
          </cell>
          <cell r="G84" t="str">
            <v>事業推進部</v>
          </cell>
          <cell r="H84" t="str">
            <v>100503</v>
          </cell>
          <cell r="I84" t="str">
            <v>ＥＰＡ事業Ｇ</v>
          </cell>
          <cell r="J84">
            <v>901</v>
          </cell>
          <cell r="K84" t="str">
            <v>有期契約職員</v>
          </cell>
          <cell r="L84" t="str">
            <v>0001100503901</v>
          </cell>
          <cell r="M84">
            <v>10392</v>
          </cell>
          <cell r="N84" t="str">
            <v>事業推進部ＥＰＡ事業Ｇ</v>
          </cell>
          <cell r="O84" t="str">
            <v>小美野　顕宏</v>
          </cell>
        </row>
        <row r="85">
          <cell r="B85" t="str">
            <v>10176</v>
          </cell>
          <cell r="C85" t="str">
            <v>牧　大助</v>
          </cell>
          <cell r="D85" t="str">
            <v>0001</v>
          </cell>
          <cell r="E85" t="str">
            <v>本部</v>
          </cell>
          <cell r="F85" t="str">
            <v>1006</v>
          </cell>
          <cell r="G85" t="str">
            <v>業務部</v>
          </cell>
          <cell r="H85" t="str">
            <v>100601</v>
          </cell>
          <cell r="I85" t="str">
            <v>受入業務Ｇ 業統</v>
          </cell>
          <cell r="J85">
            <v>301</v>
          </cell>
          <cell r="K85" t="str">
            <v>部館室長</v>
          </cell>
          <cell r="L85" t="str">
            <v>0001100601301</v>
          </cell>
          <cell r="M85">
            <v>10176</v>
          </cell>
          <cell r="N85" t="str">
            <v>業務部長</v>
          </cell>
          <cell r="O85" t="str">
            <v>牧　大助</v>
          </cell>
        </row>
        <row r="86">
          <cell r="B86" t="str">
            <v>10141</v>
          </cell>
          <cell r="C86" t="str">
            <v>野中　正博</v>
          </cell>
          <cell r="D86" t="str">
            <v>0001</v>
          </cell>
          <cell r="E86" t="str">
            <v>本部</v>
          </cell>
          <cell r="F86" t="str">
            <v>1006</v>
          </cell>
          <cell r="G86" t="str">
            <v>業務部</v>
          </cell>
          <cell r="H86" t="str">
            <v>100601</v>
          </cell>
          <cell r="I86" t="str">
            <v>受入業務Ｇ 業統</v>
          </cell>
          <cell r="J86">
            <v>303</v>
          </cell>
          <cell r="K86" t="str">
            <v>グループ長</v>
          </cell>
          <cell r="L86" t="str">
            <v>0001100601303</v>
          </cell>
          <cell r="M86">
            <v>10176</v>
          </cell>
          <cell r="N86" t="str">
            <v>業務部長</v>
          </cell>
          <cell r="O86" t="str">
            <v>牧　大助</v>
          </cell>
        </row>
        <row r="87">
          <cell r="B87" t="str">
            <v>10241</v>
          </cell>
          <cell r="C87" t="str">
            <v>西山　毅</v>
          </cell>
          <cell r="D87" t="str">
            <v>0001</v>
          </cell>
          <cell r="E87" t="str">
            <v>本部</v>
          </cell>
          <cell r="F87" t="str">
            <v>1006</v>
          </cell>
          <cell r="G87" t="str">
            <v>業務部</v>
          </cell>
          <cell r="H87" t="str">
            <v>100601</v>
          </cell>
          <cell r="I87" t="str">
            <v>受入業務Ｇ 業統</v>
          </cell>
          <cell r="J87">
            <v>305</v>
          </cell>
          <cell r="K87" t="str">
            <v>グループ長補佐</v>
          </cell>
          <cell r="L87" t="str">
            <v>0001100601305</v>
          </cell>
          <cell r="M87">
            <v>10141</v>
          </cell>
          <cell r="N87" t="str">
            <v>業務部受入業務Ｇ 業統</v>
          </cell>
          <cell r="O87" t="str">
            <v>野中　正博</v>
          </cell>
        </row>
        <row r="88">
          <cell r="B88" t="str">
            <v>10174</v>
          </cell>
          <cell r="C88" t="str">
            <v>ウィヤカーン　真理</v>
          </cell>
          <cell r="D88" t="str">
            <v>0001</v>
          </cell>
          <cell r="E88" t="str">
            <v>本部</v>
          </cell>
          <cell r="F88" t="str">
            <v>1006</v>
          </cell>
          <cell r="G88" t="str">
            <v>業務部</v>
          </cell>
          <cell r="H88" t="str">
            <v>100601</v>
          </cell>
          <cell r="I88" t="str">
            <v>受入業務Ｇ 業統</v>
          </cell>
          <cell r="J88">
            <v>501</v>
          </cell>
          <cell r="K88" t="str">
            <v>職員（非管理職）</v>
          </cell>
          <cell r="L88" t="str">
            <v>0001100601501</v>
          </cell>
          <cell r="M88">
            <v>10141</v>
          </cell>
          <cell r="N88" t="str">
            <v>業務部受入業務Ｇ 業統</v>
          </cell>
          <cell r="O88" t="str">
            <v>野中　正博</v>
          </cell>
        </row>
        <row r="89">
          <cell r="B89" t="str">
            <v>10225</v>
          </cell>
          <cell r="C89" t="str">
            <v>黒澤　陽一</v>
          </cell>
          <cell r="D89" t="str">
            <v>0001</v>
          </cell>
          <cell r="E89" t="str">
            <v>本部</v>
          </cell>
          <cell r="F89" t="str">
            <v>1006</v>
          </cell>
          <cell r="G89" t="str">
            <v>業務部</v>
          </cell>
          <cell r="H89" t="str">
            <v>100601</v>
          </cell>
          <cell r="I89" t="str">
            <v>受入業務Ｇ 業統</v>
          </cell>
          <cell r="J89">
            <v>501</v>
          </cell>
          <cell r="K89" t="str">
            <v>職員（非管理職）</v>
          </cell>
          <cell r="L89" t="str">
            <v>0001100601501</v>
          </cell>
          <cell r="M89">
            <v>10141</v>
          </cell>
          <cell r="N89" t="str">
            <v>業務部受入業務Ｇ 業統</v>
          </cell>
          <cell r="O89" t="str">
            <v>野中　正博</v>
          </cell>
        </row>
        <row r="90">
          <cell r="B90" t="str">
            <v>10237</v>
          </cell>
          <cell r="C90" t="str">
            <v>渡辺　智恵</v>
          </cell>
          <cell r="D90" t="str">
            <v>0001</v>
          </cell>
          <cell r="E90" t="str">
            <v>本部</v>
          </cell>
          <cell r="F90" t="str">
            <v>1006</v>
          </cell>
          <cell r="G90" t="str">
            <v>業務部</v>
          </cell>
          <cell r="H90" t="str">
            <v>100601</v>
          </cell>
          <cell r="I90" t="str">
            <v>受入業務Ｇ 業統</v>
          </cell>
          <cell r="J90">
            <v>501</v>
          </cell>
          <cell r="K90" t="str">
            <v>職員（非管理職）</v>
          </cell>
          <cell r="L90" t="str">
            <v>0001100601501</v>
          </cell>
          <cell r="M90">
            <v>10141</v>
          </cell>
          <cell r="N90" t="str">
            <v>業務部受入業務Ｇ 業統</v>
          </cell>
          <cell r="O90" t="str">
            <v>野中　正博</v>
          </cell>
        </row>
        <row r="91">
          <cell r="B91" t="str">
            <v>10247</v>
          </cell>
          <cell r="C91" t="str">
            <v>西古　雅彦</v>
          </cell>
          <cell r="D91" t="str">
            <v>0001</v>
          </cell>
          <cell r="E91" t="str">
            <v>本部</v>
          </cell>
          <cell r="F91" t="str">
            <v>1006</v>
          </cell>
          <cell r="G91" t="str">
            <v>業務部</v>
          </cell>
          <cell r="H91" t="str">
            <v>100601</v>
          </cell>
          <cell r="I91" t="str">
            <v>受入業務Ｇ 業統</v>
          </cell>
          <cell r="J91">
            <v>501</v>
          </cell>
          <cell r="K91" t="str">
            <v>職員（非管理職）</v>
          </cell>
          <cell r="L91" t="str">
            <v>0001100601501</v>
          </cell>
          <cell r="M91">
            <v>10141</v>
          </cell>
          <cell r="N91" t="str">
            <v>業務部受入業務Ｇ 業統</v>
          </cell>
          <cell r="O91" t="str">
            <v>野中　正博</v>
          </cell>
        </row>
        <row r="92">
          <cell r="B92" t="str">
            <v>10263</v>
          </cell>
          <cell r="C92" t="str">
            <v>南谷　剛</v>
          </cell>
          <cell r="D92" t="str">
            <v>0001</v>
          </cell>
          <cell r="E92" t="str">
            <v>本部</v>
          </cell>
          <cell r="F92" t="str">
            <v>1006</v>
          </cell>
          <cell r="G92" t="str">
            <v>業務部</v>
          </cell>
          <cell r="H92" t="str">
            <v>100601</v>
          </cell>
          <cell r="I92" t="str">
            <v>受入業務Ｇ 業統</v>
          </cell>
          <cell r="J92">
            <v>501</v>
          </cell>
          <cell r="K92" t="str">
            <v>職員（非管理職）</v>
          </cell>
          <cell r="L92" t="str">
            <v>0001100601501</v>
          </cell>
          <cell r="M92">
            <v>10141</v>
          </cell>
          <cell r="N92" t="str">
            <v>業務部受入業務Ｇ 業統</v>
          </cell>
          <cell r="O92" t="str">
            <v>野中　正博</v>
          </cell>
        </row>
        <row r="93">
          <cell r="B93" t="str">
            <v>10321</v>
          </cell>
          <cell r="C93" t="str">
            <v>手島　かれん</v>
          </cell>
          <cell r="D93" t="str">
            <v>0001</v>
          </cell>
          <cell r="E93" t="str">
            <v>本部</v>
          </cell>
          <cell r="F93" t="str">
            <v>1006</v>
          </cell>
          <cell r="G93" t="str">
            <v>業務部</v>
          </cell>
          <cell r="H93" t="str">
            <v>100601</v>
          </cell>
          <cell r="I93" t="str">
            <v>受入業務Ｇ 業統</v>
          </cell>
          <cell r="J93">
            <v>501</v>
          </cell>
          <cell r="K93" t="str">
            <v>職員（非管理職）</v>
          </cell>
          <cell r="L93" t="str">
            <v>0001100601501</v>
          </cell>
          <cell r="M93">
            <v>10141</v>
          </cell>
          <cell r="N93" t="str">
            <v>業務部受入業務Ｇ 業統</v>
          </cell>
          <cell r="O93" t="str">
            <v>野中　正博</v>
          </cell>
        </row>
        <row r="94">
          <cell r="B94" t="str">
            <v>10387</v>
          </cell>
          <cell r="C94" t="str">
            <v>木嵜　豊</v>
          </cell>
          <cell r="D94" t="str">
            <v>0001</v>
          </cell>
          <cell r="E94" t="str">
            <v>本部</v>
          </cell>
          <cell r="F94" t="str">
            <v>1006</v>
          </cell>
          <cell r="G94" t="str">
            <v>業務部</v>
          </cell>
          <cell r="H94" t="str">
            <v>100601</v>
          </cell>
          <cell r="I94" t="str">
            <v>受入業務Ｇ 業統</v>
          </cell>
          <cell r="J94">
            <v>501</v>
          </cell>
          <cell r="K94" t="str">
            <v>職員（非管理職）</v>
          </cell>
          <cell r="L94" t="str">
            <v>0001100601501</v>
          </cell>
          <cell r="M94">
            <v>10141</v>
          </cell>
          <cell r="N94" t="str">
            <v>業務部受入業務Ｇ 業統</v>
          </cell>
          <cell r="O94" t="str">
            <v>野中　正博</v>
          </cell>
        </row>
        <row r="95">
          <cell r="B95" t="str">
            <v>10198</v>
          </cell>
          <cell r="C95" t="str">
            <v>市川　健史</v>
          </cell>
          <cell r="D95" t="str">
            <v>0001</v>
          </cell>
          <cell r="E95" t="str">
            <v>本部</v>
          </cell>
          <cell r="F95" t="str">
            <v>1006</v>
          </cell>
          <cell r="G95" t="str">
            <v>業務部</v>
          </cell>
          <cell r="H95" t="str">
            <v>100602</v>
          </cell>
          <cell r="I95" t="str">
            <v>受入業務Ｇ 受経</v>
          </cell>
          <cell r="J95">
            <v>303</v>
          </cell>
          <cell r="K95" t="str">
            <v>グループ長</v>
          </cell>
          <cell r="L95" t="str">
            <v>0001100602303</v>
          </cell>
          <cell r="M95">
            <v>10176</v>
          </cell>
          <cell r="N95" t="str">
            <v>業務部長</v>
          </cell>
          <cell r="O95" t="str">
            <v>牧　大助</v>
          </cell>
        </row>
        <row r="96">
          <cell r="B96" t="str">
            <v>10171</v>
          </cell>
          <cell r="C96" t="str">
            <v>高橋　千賀子</v>
          </cell>
          <cell r="D96" t="str">
            <v>0001</v>
          </cell>
          <cell r="E96" t="str">
            <v>本部</v>
          </cell>
          <cell r="F96" t="str">
            <v>1006</v>
          </cell>
          <cell r="G96" t="str">
            <v>業務部</v>
          </cell>
          <cell r="H96" t="str">
            <v>100602</v>
          </cell>
          <cell r="I96" t="str">
            <v>受入業務Ｇ 受経</v>
          </cell>
          <cell r="J96">
            <v>501</v>
          </cell>
          <cell r="K96" t="str">
            <v>職員（非管理職）</v>
          </cell>
          <cell r="L96" t="str">
            <v>0001100602501</v>
          </cell>
          <cell r="M96">
            <v>10198</v>
          </cell>
          <cell r="N96" t="str">
            <v>業務部受入業務Ｇ 受経</v>
          </cell>
          <cell r="O96" t="str">
            <v>市川　健史</v>
          </cell>
        </row>
        <row r="97">
          <cell r="B97" t="str">
            <v>10235</v>
          </cell>
          <cell r="C97" t="str">
            <v>川辺　宏美</v>
          </cell>
          <cell r="D97" t="str">
            <v>0001</v>
          </cell>
          <cell r="E97" t="str">
            <v>本部</v>
          </cell>
          <cell r="F97" t="str">
            <v>1006</v>
          </cell>
          <cell r="G97" t="str">
            <v>業務部</v>
          </cell>
          <cell r="H97" t="str">
            <v>100602</v>
          </cell>
          <cell r="I97" t="str">
            <v>受入業務Ｇ 受経</v>
          </cell>
          <cell r="J97">
            <v>501</v>
          </cell>
          <cell r="K97" t="str">
            <v>職員（非管理職）</v>
          </cell>
          <cell r="L97" t="str">
            <v>0001100602501</v>
          </cell>
          <cell r="M97">
            <v>10198</v>
          </cell>
          <cell r="N97" t="str">
            <v>業務部受入業務Ｇ 受経</v>
          </cell>
          <cell r="O97" t="str">
            <v>市川　健史</v>
          </cell>
        </row>
        <row r="98">
          <cell r="B98" t="str">
            <v>10340</v>
          </cell>
          <cell r="C98" t="str">
            <v>山下　哲志</v>
          </cell>
          <cell r="D98" t="str">
            <v>0001</v>
          </cell>
          <cell r="E98" t="str">
            <v>本部</v>
          </cell>
          <cell r="F98" t="str">
            <v>1006</v>
          </cell>
          <cell r="G98" t="str">
            <v>業務部</v>
          </cell>
          <cell r="H98" t="str">
            <v>100602</v>
          </cell>
          <cell r="I98" t="str">
            <v>受入業務Ｇ 受経</v>
          </cell>
          <cell r="J98">
            <v>501</v>
          </cell>
          <cell r="K98" t="str">
            <v>職員（非管理職）</v>
          </cell>
          <cell r="L98" t="str">
            <v>0001100602501</v>
          </cell>
          <cell r="M98">
            <v>10198</v>
          </cell>
          <cell r="N98" t="str">
            <v>業務部受入業務Ｇ 受経</v>
          </cell>
          <cell r="O98" t="str">
            <v>市川　健史</v>
          </cell>
        </row>
        <row r="99">
          <cell r="B99" t="str">
            <v>91029</v>
          </cell>
          <cell r="C99" t="str">
            <v>黒田　清美</v>
          </cell>
          <cell r="D99" t="str">
            <v>0001</v>
          </cell>
          <cell r="E99" t="str">
            <v>本部</v>
          </cell>
          <cell r="F99" t="str">
            <v>1006</v>
          </cell>
          <cell r="G99" t="str">
            <v>業務部</v>
          </cell>
          <cell r="H99" t="str">
            <v>100602</v>
          </cell>
          <cell r="I99" t="str">
            <v>受入業務Ｇ 受経</v>
          </cell>
          <cell r="J99">
            <v>601</v>
          </cell>
          <cell r="K99" t="str">
            <v>臨時職員</v>
          </cell>
          <cell r="L99" t="str">
            <v>0001100602601</v>
          </cell>
          <cell r="M99">
            <v>10198</v>
          </cell>
          <cell r="N99" t="str">
            <v>業務部受入業務Ｇ 受経</v>
          </cell>
          <cell r="O99" t="str">
            <v>市川　健史</v>
          </cell>
        </row>
        <row r="100">
          <cell r="B100" t="str">
            <v>10251</v>
          </cell>
          <cell r="C100" t="str">
            <v>市浦　計宏</v>
          </cell>
          <cell r="D100" t="str">
            <v>0001</v>
          </cell>
          <cell r="E100" t="str">
            <v>本部</v>
          </cell>
          <cell r="F100" t="str">
            <v>1006</v>
          </cell>
          <cell r="G100" t="str">
            <v>業務部</v>
          </cell>
          <cell r="H100" t="str">
            <v>100603</v>
          </cell>
          <cell r="I100" t="str">
            <v>受入業務Ｇ 招聘</v>
          </cell>
          <cell r="J100">
            <v>303</v>
          </cell>
          <cell r="K100" t="str">
            <v>グループ長</v>
          </cell>
          <cell r="L100" t="str">
            <v>0001100603303</v>
          </cell>
          <cell r="M100">
            <v>10176</v>
          </cell>
          <cell r="N100" t="str">
            <v>業務部長</v>
          </cell>
          <cell r="O100" t="str">
            <v>牧　大助</v>
          </cell>
        </row>
        <row r="101">
          <cell r="B101" t="str">
            <v>10143</v>
          </cell>
          <cell r="C101" t="str">
            <v>山崎　正弘</v>
          </cell>
          <cell r="D101" t="str">
            <v>0001</v>
          </cell>
          <cell r="E101" t="str">
            <v>本部</v>
          </cell>
          <cell r="F101" t="str">
            <v>1006</v>
          </cell>
          <cell r="G101" t="str">
            <v>業務部</v>
          </cell>
          <cell r="H101" t="str">
            <v>100603</v>
          </cell>
          <cell r="I101" t="str">
            <v>受入業務Ｇ 招聘</v>
          </cell>
          <cell r="J101">
            <v>501</v>
          </cell>
          <cell r="K101" t="str">
            <v>職員（非管理職）</v>
          </cell>
          <cell r="L101" t="str">
            <v>0001100603501</v>
          </cell>
          <cell r="M101">
            <v>10251</v>
          </cell>
          <cell r="N101" t="str">
            <v>業務部受入業務Ｇ 招聘</v>
          </cell>
          <cell r="O101" t="str">
            <v>市浦　計宏</v>
          </cell>
        </row>
        <row r="102">
          <cell r="B102" t="str">
            <v>10233</v>
          </cell>
          <cell r="C102" t="str">
            <v>多田　正視</v>
          </cell>
          <cell r="D102" t="str">
            <v>0001</v>
          </cell>
          <cell r="E102" t="str">
            <v>本部</v>
          </cell>
          <cell r="F102" t="str">
            <v>1006</v>
          </cell>
          <cell r="G102" t="str">
            <v>業務部</v>
          </cell>
          <cell r="H102" t="str">
            <v>100603</v>
          </cell>
          <cell r="I102" t="str">
            <v>受入業務Ｇ 招聘</v>
          </cell>
          <cell r="J102">
            <v>501</v>
          </cell>
          <cell r="K102" t="str">
            <v>職員（非管理職）</v>
          </cell>
          <cell r="L102" t="str">
            <v>0001100603501</v>
          </cell>
          <cell r="M102">
            <v>10251</v>
          </cell>
          <cell r="N102" t="str">
            <v>業務部受入業務Ｇ 招聘</v>
          </cell>
          <cell r="O102" t="str">
            <v>市浦　計宏</v>
          </cell>
        </row>
        <row r="103">
          <cell r="B103" t="str">
            <v>10240</v>
          </cell>
          <cell r="C103" t="str">
            <v>中島　昇</v>
          </cell>
          <cell r="D103" t="str">
            <v>0001</v>
          </cell>
          <cell r="E103" t="str">
            <v>本部</v>
          </cell>
          <cell r="F103" t="str">
            <v>1006</v>
          </cell>
          <cell r="G103" t="str">
            <v>業務部</v>
          </cell>
          <cell r="H103" t="str">
            <v>100603</v>
          </cell>
          <cell r="I103" t="str">
            <v>受入業務Ｇ 招聘</v>
          </cell>
          <cell r="J103">
            <v>501</v>
          </cell>
          <cell r="K103" t="str">
            <v>職員（非管理職）</v>
          </cell>
          <cell r="L103" t="str">
            <v>0001100603501</v>
          </cell>
          <cell r="M103">
            <v>10251</v>
          </cell>
          <cell r="N103" t="str">
            <v>業務部受入業務Ｇ 招聘</v>
          </cell>
          <cell r="O103" t="str">
            <v>市浦　計宏</v>
          </cell>
        </row>
        <row r="104">
          <cell r="B104" t="str">
            <v>10348</v>
          </cell>
          <cell r="C104" t="str">
            <v>山本　剛</v>
          </cell>
          <cell r="D104" t="str">
            <v>0001</v>
          </cell>
          <cell r="E104" t="str">
            <v>本部</v>
          </cell>
          <cell r="F104" t="str">
            <v>1006</v>
          </cell>
          <cell r="G104" t="str">
            <v>業務部</v>
          </cell>
          <cell r="H104" t="str">
            <v>100604</v>
          </cell>
          <cell r="I104" t="str">
            <v>海外研修Ｇ</v>
          </cell>
          <cell r="J104">
            <v>303</v>
          </cell>
          <cell r="K104" t="str">
            <v>グループ長</v>
          </cell>
          <cell r="L104" t="str">
            <v>0001100604303</v>
          </cell>
          <cell r="M104">
            <v>10176</v>
          </cell>
          <cell r="N104" t="str">
            <v>業務部長</v>
          </cell>
          <cell r="O104" t="str">
            <v>牧　大助</v>
          </cell>
        </row>
        <row r="105">
          <cell r="B105" t="str">
            <v>10311</v>
          </cell>
          <cell r="C105" t="str">
            <v>中山　弥成</v>
          </cell>
          <cell r="D105" t="str">
            <v>0001</v>
          </cell>
          <cell r="E105" t="str">
            <v>本部</v>
          </cell>
          <cell r="F105" t="str">
            <v>1006</v>
          </cell>
          <cell r="G105" t="str">
            <v>業務部</v>
          </cell>
          <cell r="H105" t="str">
            <v>100604</v>
          </cell>
          <cell r="I105" t="str">
            <v>海外研修Ｇ</v>
          </cell>
          <cell r="J105">
            <v>305</v>
          </cell>
          <cell r="K105" t="str">
            <v>グループ長補佐</v>
          </cell>
          <cell r="L105" t="str">
            <v>0001100604305</v>
          </cell>
          <cell r="M105">
            <v>10348</v>
          </cell>
          <cell r="N105" t="str">
            <v>業務部海外研修Ｇ</v>
          </cell>
          <cell r="O105" t="str">
            <v>山本　剛</v>
          </cell>
        </row>
        <row r="106">
          <cell r="B106" t="str">
            <v>10258</v>
          </cell>
          <cell r="C106" t="str">
            <v>土屋　麻里子</v>
          </cell>
          <cell r="D106" t="str">
            <v>0001</v>
          </cell>
          <cell r="E106" t="str">
            <v>本部</v>
          </cell>
          <cell r="F106" t="str">
            <v>1006</v>
          </cell>
          <cell r="G106" t="str">
            <v>業務部</v>
          </cell>
          <cell r="H106" t="str">
            <v>100604</v>
          </cell>
          <cell r="I106" t="str">
            <v>海外研修Ｇ</v>
          </cell>
          <cell r="J106">
            <v>501</v>
          </cell>
          <cell r="K106" t="str">
            <v>職員（非管理職）</v>
          </cell>
          <cell r="L106" t="str">
            <v>0001100604501</v>
          </cell>
          <cell r="M106">
            <v>10348</v>
          </cell>
          <cell r="N106" t="str">
            <v>業務部海外研修Ｇ</v>
          </cell>
          <cell r="O106" t="str">
            <v>山本　剛</v>
          </cell>
        </row>
        <row r="107">
          <cell r="B107" t="str">
            <v>10278</v>
          </cell>
          <cell r="C107" t="str">
            <v>浜本　馨</v>
          </cell>
          <cell r="D107" t="str">
            <v>0001</v>
          </cell>
          <cell r="E107" t="str">
            <v>本部</v>
          </cell>
          <cell r="F107" t="str">
            <v>1006</v>
          </cell>
          <cell r="G107" t="str">
            <v>業務部</v>
          </cell>
          <cell r="H107" t="str">
            <v>100604</v>
          </cell>
          <cell r="I107" t="str">
            <v>海外研修Ｇ</v>
          </cell>
          <cell r="J107">
            <v>501</v>
          </cell>
          <cell r="K107" t="str">
            <v>職員（非管理職）</v>
          </cell>
          <cell r="L107" t="str">
            <v>0001100604501</v>
          </cell>
          <cell r="M107">
            <v>10348</v>
          </cell>
          <cell r="N107" t="str">
            <v>業務部海外研修Ｇ</v>
          </cell>
          <cell r="O107" t="str">
            <v>山本　剛</v>
          </cell>
        </row>
        <row r="108">
          <cell r="B108" t="str">
            <v>10300</v>
          </cell>
          <cell r="C108" t="str">
            <v>鮎合　健一郎</v>
          </cell>
          <cell r="D108" t="str">
            <v>0001</v>
          </cell>
          <cell r="E108" t="str">
            <v>本部</v>
          </cell>
          <cell r="F108" t="str">
            <v>1006</v>
          </cell>
          <cell r="G108" t="str">
            <v>業務部</v>
          </cell>
          <cell r="H108" t="str">
            <v>100604</v>
          </cell>
          <cell r="I108" t="str">
            <v>海外研修Ｇ</v>
          </cell>
          <cell r="J108">
            <v>501</v>
          </cell>
          <cell r="K108" t="str">
            <v>職員（非管理職）</v>
          </cell>
          <cell r="L108" t="str">
            <v>0001100604501</v>
          </cell>
          <cell r="M108">
            <v>10348</v>
          </cell>
          <cell r="N108" t="str">
            <v>業務部海外研修Ｇ</v>
          </cell>
          <cell r="O108" t="str">
            <v>山本　剛</v>
          </cell>
        </row>
        <row r="109">
          <cell r="B109" t="str">
            <v>10140</v>
          </cell>
          <cell r="C109" t="str">
            <v>土持　育男</v>
          </cell>
          <cell r="D109" t="str">
            <v>0001</v>
          </cell>
          <cell r="E109" t="str">
            <v>本部</v>
          </cell>
          <cell r="F109" t="str">
            <v>1007</v>
          </cell>
          <cell r="G109" t="str">
            <v>研修部</v>
          </cell>
          <cell r="H109" t="str">
            <v>100701</v>
          </cell>
          <cell r="I109" t="str">
            <v>研修支援Ｇ</v>
          </cell>
          <cell r="J109">
            <v>303</v>
          </cell>
          <cell r="K109" t="str">
            <v>グループ長</v>
          </cell>
          <cell r="L109" t="str">
            <v>0001100701303</v>
          </cell>
          <cell r="M109">
            <v>10255</v>
          </cell>
          <cell r="N109" t="str">
            <v>研修部長</v>
          </cell>
          <cell r="O109" t="str">
            <v>名越　吉太郎</v>
          </cell>
        </row>
        <row r="110">
          <cell r="B110" t="str">
            <v>10200</v>
          </cell>
          <cell r="C110" t="str">
            <v>平野　貴昭</v>
          </cell>
          <cell r="D110" t="str">
            <v>0001</v>
          </cell>
          <cell r="E110" t="str">
            <v>本部</v>
          </cell>
          <cell r="F110" t="str">
            <v>1007</v>
          </cell>
          <cell r="G110" t="str">
            <v>研修部</v>
          </cell>
          <cell r="H110" t="str">
            <v>100701</v>
          </cell>
          <cell r="I110" t="str">
            <v>研修支援Ｇ</v>
          </cell>
          <cell r="J110">
            <v>303</v>
          </cell>
          <cell r="K110" t="str">
            <v>グループ長</v>
          </cell>
          <cell r="L110" t="str">
            <v>0001100701303</v>
          </cell>
          <cell r="M110">
            <v>10255</v>
          </cell>
          <cell r="N110" t="str">
            <v>研修部長</v>
          </cell>
          <cell r="O110" t="str">
            <v>名越　吉太郎</v>
          </cell>
        </row>
        <row r="111">
          <cell r="B111" t="str">
            <v>10125</v>
          </cell>
          <cell r="C111" t="str">
            <v>豊田　宗周</v>
          </cell>
          <cell r="D111" t="str">
            <v>0001</v>
          </cell>
          <cell r="E111" t="str">
            <v>本部</v>
          </cell>
          <cell r="F111" t="str">
            <v>1007</v>
          </cell>
          <cell r="G111" t="str">
            <v>研修部</v>
          </cell>
          <cell r="H111" t="str">
            <v>100701</v>
          </cell>
          <cell r="I111" t="str">
            <v>研修支援Ｇ</v>
          </cell>
          <cell r="J111">
            <v>501</v>
          </cell>
          <cell r="K111" t="str">
            <v>職員（非管理職）</v>
          </cell>
          <cell r="L111" t="str">
            <v>0001100701501</v>
          </cell>
          <cell r="M111">
            <v>10140</v>
          </cell>
          <cell r="N111" t="str">
            <v>研修部研修支援Ｇ</v>
          </cell>
          <cell r="O111" t="str">
            <v>土持　育男</v>
          </cell>
        </row>
        <row r="112">
          <cell r="B112" t="str">
            <v>10134</v>
          </cell>
          <cell r="C112" t="str">
            <v>児島　秀和</v>
          </cell>
          <cell r="D112" t="str">
            <v>0001</v>
          </cell>
          <cell r="E112" t="str">
            <v>本部</v>
          </cell>
          <cell r="F112" t="str">
            <v>1007</v>
          </cell>
          <cell r="G112" t="str">
            <v>研修部</v>
          </cell>
          <cell r="H112" t="str">
            <v>100701</v>
          </cell>
          <cell r="I112" t="str">
            <v>研修支援Ｇ</v>
          </cell>
          <cell r="J112">
            <v>501</v>
          </cell>
          <cell r="K112" t="str">
            <v>職員（非管理職）</v>
          </cell>
          <cell r="L112" t="str">
            <v>0001100701501</v>
          </cell>
          <cell r="M112">
            <v>10140</v>
          </cell>
          <cell r="N112" t="str">
            <v>研修部研修支援Ｇ</v>
          </cell>
          <cell r="O112" t="str">
            <v>土持　育男</v>
          </cell>
        </row>
        <row r="113">
          <cell r="B113" t="str">
            <v>10145</v>
          </cell>
          <cell r="C113" t="str">
            <v>蛭川　泰夫</v>
          </cell>
          <cell r="D113" t="str">
            <v>0001</v>
          </cell>
          <cell r="E113" t="str">
            <v>本部</v>
          </cell>
          <cell r="F113" t="str">
            <v>1007</v>
          </cell>
          <cell r="G113" t="str">
            <v>研修部</v>
          </cell>
          <cell r="H113" t="str">
            <v>100701</v>
          </cell>
          <cell r="I113" t="str">
            <v>研修支援Ｇ</v>
          </cell>
          <cell r="J113">
            <v>501</v>
          </cell>
          <cell r="K113" t="str">
            <v>職員（非管理職）</v>
          </cell>
          <cell r="L113" t="str">
            <v>0001100701501</v>
          </cell>
          <cell r="M113">
            <v>10140</v>
          </cell>
          <cell r="N113" t="str">
            <v>研修部研修支援Ｇ</v>
          </cell>
          <cell r="O113" t="str">
            <v>土持　育男</v>
          </cell>
        </row>
        <row r="114">
          <cell r="B114" t="str">
            <v>10335</v>
          </cell>
          <cell r="C114" t="str">
            <v>神田　美帆</v>
          </cell>
          <cell r="D114" t="str">
            <v>0001</v>
          </cell>
          <cell r="E114" t="str">
            <v>本部</v>
          </cell>
          <cell r="F114" t="str">
            <v>1007</v>
          </cell>
          <cell r="G114" t="str">
            <v>研修部</v>
          </cell>
          <cell r="H114" t="str">
            <v>100701</v>
          </cell>
          <cell r="I114" t="str">
            <v>研修支援Ｇ</v>
          </cell>
          <cell r="J114">
            <v>501</v>
          </cell>
          <cell r="K114" t="str">
            <v>職員（非管理職）</v>
          </cell>
          <cell r="L114" t="str">
            <v>0001100701501</v>
          </cell>
          <cell r="M114">
            <v>10140</v>
          </cell>
          <cell r="N114" t="str">
            <v>研修部研修支援Ｇ</v>
          </cell>
          <cell r="O114" t="str">
            <v>土持　育男</v>
          </cell>
        </row>
        <row r="115">
          <cell r="B115" t="str">
            <v>10366</v>
          </cell>
          <cell r="C115" t="str">
            <v>吉田　維子</v>
          </cell>
          <cell r="D115" t="str">
            <v>0001</v>
          </cell>
          <cell r="E115" t="str">
            <v>本部</v>
          </cell>
          <cell r="F115" t="str">
            <v>1007</v>
          </cell>
          <cell r="G115" t="str">
            <v>研修部</v>
          </cell>
          <cell r="H115" t="str">
            <v>100701</v>
          </cell>
          <cell r="I115" t="str">
            <v>研修支援Ｇ</v>
          </cell>
          <cell r="J115">
            <v>501</v>
          </cell>
          <cell r="K115" t="str">
            <v>職員（非管理職）</v>
          </cell>
          <cell r="L115" t="str">
            <v>0001100701501</v>
          </cell>
          <cell r="M115">
            <v>10140</v>
          </cell>
          <cell r="N115" t="str">
            <v>研修部研修支援Ｇ</v>
          </cell>
          <cell r="O115" t="str">
            <v>土持　育男</v>
          </cell>
        </row>
        <row r="116">
          <cell r="B116" t="str">
            <v>10383</v>
          </cell>
          <cell r="C116" t="str">
            <v>森　裕香</v>
          </cell>
          <cell r="D116" t="str">
            <v>0001</v>
          </cell>
          <cell r="E116" t="str">
            <v>本部</v>
          </cell>
          <cell r="F116" t="str">
            <v>1007</v>
          </cell>
          <cell r="G116" t="str">
            <v>研修部</v>
          </cell>
          <cell r="H116" t="str">
            <v>100701</v>
          </cell>
          <cell r="I116" t="str">
            <v>研修支援Ｇ</v>
          </cell>
          <cell r="J116">
            <v>501</v>
          </cell>
          <cell r="K116" t="str">
            <v>職員（非管理職）</v>
          </cell>
          <cell r="L116" t="str">
            <v>0001100701501</v>
          </cell>
          <cell r="M116">
            <v>10140</v>
          </cell>
          <cell r="N116" t="str">
            <v>研修部研修支援Ｇ</v>
          </cell>
          <cell r="O116" t="str">
            <v>土持　育男</v>
          </cell>
        </row>
        <row r="117">
          <cell r="B117" t="str">
            <v>10090</v>
          </cell>
          <cell r="C117" t="str">
            <v>鈴木　弘</v>
          </cell>
          <cell r="D117" t="str">
            <v>0001</v>
          </cell>
          <cell r="E117" t="str">
            <v>本部</v>
          </cell>
          <cell r="F117" t="str">
            <v>1007</v>
          </cell>
          <cell r="G117" t="str">
            <v>研修部</v>
          </cell>
          <cell r="H117" t="str">
            <v>100701</v>
          </cell>
          <cell r="I117" t="str">
            <v>研修支援Ｇ</v>
          </cell>
          <cell r="J117">
            <v>701</v>
          </cell>
          <cell r="K117" t="str">
            <v>シニアスタッフ</v>
          </cell>
          <cell r="L117" t="str">
            <v>0001100701701</v>
          </cell>
          <cell r="M117">
            <v>10140</v>
          </cell>
          <cell r="N117" t="str">
            <v>研修部研修支援Ｇ</v>
          </cell>
          <cell r="O117" t="str">
            <v>土持　育男</v>
          </cell>
        </row>
        <row r="118">
          <cell r="B118" t="str">
            <v>10310</v>
          </cell>
          <cell r="C118" t="str">
            <v>田中　雅聡</v>
          </cell>
          <cell r="D118" t="str">
            <v>0001</v>
          </cell>
          <cell r="E118" t="str">
            <v>本部</v>
          </cell>
          <cell r="F118" t="str">
            <v>1007</v>
          </cell>
          <cell r="G118" t="str">
            <v>研修部</v>
          </cell>
          <cell r="H118" t="str">
            <v>100702</v>
          </cell>
          <cell r="I118" t="str">
            <v>研修開発Ｇ</v>
          </cell>
          <cell r="J118">
            <v>303</v>
          </cell>
          <cell r="K118" t="str">
            <v>グループ長</v>
          </cell>
          <cell r="L118" t="str">
            <v>0001100702303</v>
          </cell>
          <cell r="M118">
            <v>10255</v>
          </cell>
          <cell r="N118" t="str">
            <v>研修部長</v>
          </cell>
          <cell r="O118" t="str">
            <v>名越　吉太郎</v>
          </cell>
        </row>
        <row r="119">
          <cell r="B119" t="str">
            <v>10220</v>
          </cell>
          <cell r="C119" t="str">
            <v>武村　ゆみ</v>
          </cell>
          <cell r="D119" t="str">
            <v>0001</v>
          </cell>
          <cell r="E119" t="str">
            <v>本部</v>
          </cell>
          <cell r="F119" t="str">
            <v>1007</v>
          </cell>
          <cell r="G119" t="str">
            <v>研修部</v>
          </cell>
          <cell r="H119" t="str">
            <v>100702</v>
          </cell>
          <cell r="I119" t="str">
            <v>研修開発Ｇ</v>
          </cell>
          <cell r="J119">
            <v>501</v>
          </cell>
          <cell r="K119" t="str">
            <v>職員（非管理職）</v>
          </cell>
          <cell r="L119" t="str">
            <v>0001100702501</v>
          </cell>
          <cell r="M119">
            <v>10310</v>
          </cell>
          <cell r="N119" t="str">
            <v>研修部研修開発Ｇ</v>
          </cell>
          <cell r="O119" t="str">
            <v>田中　雅聡</v>
          </cell>
        </row>
        <row r="120">
          <cell r="B120" t="str">
            <v>10314</v>
          </cell>
          <cell r="C120" t="str">
            <v>神田　久史</v>
          </cell>
          <cell r="D120" t="str">
            <v>0001</v>
          </cell>
          <cell r="E120" t="str">
            <v>本部</v>
          </cell>
          <cell r="F120" t="str">
            <v>1007</v>
          </cell>
          <cell r="G120" t="str">
            <v>研修部</v>
          </cell>
          <cell r="H120" t="str">
            <v>100702</v>
          </cell>
          <cell r="I120" t="str">
            <v>研修開発Ｇ</v>
          </cell>
          <cell r="J120">
            <v>501</v>
          </cell>
          <cell r="K120" t="str">
            <v>職員（非管理職）</v>
          </cell>
          <cell r="L120" t="str">
            <v>0001100702501</v>
          </cell>
          <cell r="M120">
            <v>10310</v>
          </cell>
          <cell r="N120" t="str">
            <v>研修部研修開発Ｇ</v>
          </cell>
          <cell r="O120" t="str">
            <v>田中　雅聡</v>
          </cell>
        </row>
        <row r="121">
          <cell r="B121" t="str">
            <v>10355</v>
          </cell>
          <cell r="C121" t="str">
            <v>小島　絵美</v>
          </cell>
          <cell r="D121" t="str">
            <v>0001</v>
          </cell>
          <cell r="E121" t="str">
            <v>本部</v>
          </cell>
          <cell r="F121" t="str">
            <v>1007</v>
          </cell>
          <cell r="G121" t="str">
            <v>研修部</v>
          </cell>
          <cell r="H121" t="str">
            <v>100702</v>
          </cell>
          <cell r="I121" t="str">
            <v>研修開発Ｇ</v>
          </cell>
          <cell r="J121">
            <v>501</v>
          </cell>
          <cell r="K121" t="str">
            <v>職員（非管理職）</v>
          </cell>
          <cell r="L121" t="str">
            <v>0001100702501</v>
          </cell>
          <cell r="M121">
            <v>10310</v>
          </cell>
          <cell r="N121" t="str">
            <v>研修部研修開発Ｇ</v>
          </cell>
          <cell r="O121" t="str">
            <v>田中　雅聡</v>
          </cell>
        </row>
        <row r="122">
          <cell r="B122" t="str">
            <v>10370</v>
          </cell>
          <cell r="C122" t="str">
            <v>グエン　フエン</v>
          </cell>
          <cell r="D122" t="str">
            <v>0001</v>
          </cell>
          <cell r="E122" t="str">
            <v>本部</v>
          </cell>
          <cell r="F122" t="str">
            <v>1007</v>
          </cell>
          <cell r="G122" t="str">
            <v>研修部</v>
          </cell>
          <cell r="H122" t="str">
            <v>100702</v>
          </cell>
          <cell r="I122" t="str">
            <v>研修開発Ｇ</v>
          </cell>
          <cell r="J122">
            <v>501</v>
          </cell>
          <cell r="K122" t="str">
            <v>職員（非管理職）</v>
          </cell>
          <cell r="L122" t="str">
            <v>0001100702501</v>
          </cell>
          <cell r="M122">
            <v>10310</v>
          </cell>
          <cell r="N122" t="str">
            <v>研修部研修開発Ｇ</v>
          </cell>
          <cell r="O122" t="str">
            <v>田中　雅聡</v>
          </cell>
        </row>
        <row r="123">
          <cell r="B123" t="str">
            <v>10262</v>
          </cell>
          <cell r="C123" t="str">
            <v>小柴　基弘</v>
          </cell>
          <cell r="D123" t="str">
            <v>0001</v>
          </cell>
          <cell r="E123" t="str">
            <v>本部</v>
          </cell>
          <cell r="F123" t="str">
            <v>1008</v>
          </cell>
          <cell r="G123" t="str">
            <v>ＪＬＴＣ</v>
          </cell>
          <cell r="H123" t="str">
            <v>100801</v>
          </cell>
          <cell r="I123" t="str">
            <v>日本語教育センターＧ</v>
          </cell>
          <cell r="J123">
            <v>303</v>
          </cell>
          <cell r="K123" t="str">
            <v>グループ長</v>
          </cell>
          <cell r="L123" t="str">
            <v>0001100801303</v>
          </cell>
          <cell r="M123">
            <v>10142</v>
          </cell>
          <cell r="N123" t="str">
            <v>ＪＬＴＣ長</v>
          </cell>
          <cell r="O123" t="str">
            <v>春原　憲一郎</v>
          </cell>
        </row>
        <row r="124">
          <cell r="B124" t="str">
            <v>10371</v>
          </cell>
          <cell r="C124" t="str">
            <v>小金丸　幸</v>
          </cell>
          <cell r="D124" t="str">
            <v>0001</v>
          </cell>
          <cell r="E124" t="str">
            <v>本部</v>
          </cell>
          <cell r="F124" t="str">
            <v>1008</v>
          </cell>
          <cell r="G124" t="str">
            <v>ＪＬＴＣ</v>
          </cell>
          <cell r="H124" t="str">
            <v>100801</v>
          </cell>
          <cell r="I124" t="str">
            <v>日本語教育センターＧ</v>
          </cell>
          <cell r="J124">
            <v>501</v>
          </cell>
          <cell r="K124" t="str">
            <v>職員（非管理職）</v>
          </cell>
          <cell r="L124" t="str">
            <v>0001100801501</v>
          </cell>
          <cell r="M124">
            <v>10262</v>
          </cell>
          <cell r="N124" t="str">
            <v>ＪＬＴＣ日本語教育センターＧ</v>
          </cell>
          <cell r="O124" t="str">
            <v>小柴　基弘</v>
          </cell>
        </row>
        <row r="125">
          <cell r="B125" t="str">
            <v>10399</v>
          </cell>
          <cell r="C125" t="str">
            <v>杉山　充</v>
          </cell>
          <cell r="D125" t="str">
            <v>0001</v>
          </cell>
          <cell r="E125" t="str">
            <v>本部</v>
          </cell>
          <cell r="F125" t="str">
            <v>1008</v>
          </cell>
          <cell r="G125" t="str">
            <v>ＪＬＴＣ</v>
          </cell>
          <cell r="H125" t="str">
            <v>100801</v>
          </cell>
          <cell r="I125" t="str">
            <v>日本語教育センターＧ</v>
          </cell>
          <cell r="J125">
            <v>501</v>
          </cell>
          <cell r="K125" t="str">
            <v>職員（非管理職）</v>
          </cell>
          <cell r="L125" t="str">
            <v>0001100801501</v>
          </cell>
          <cell r="M125">
            <v>10262</v>
          </cell>
          <cell r="N125" t="str">
            <v>ＪＬＴＣ日本語教育センターＧ</v>
          </cell>
          <cell r="O125" t="str">
            <v>小柴　基弘</v>
          </cell>
        </row>
        <row r="126">
          <cell r="B126" t="str">
            <v>10908</v>
          </cell>
          <cell r="C126" t="str">
            <v>神吉　宇一</v>
          </cell>
          <cell r="D126" t="str">
            <v>0001</v>
          </cell>
          <cell r="E126" t="str">
            <v>本部</v>
          </cell>
          <cell r="F126" t="str">
            <v>1008</v>
          </cell>
          <cell r="G126" t="str">
            <v>ＪＬＴＣ</v>
          </cell>
          <cell r="H126" t="str">
            <v>100801</v>
          </cell>
          <cell r="I126" t="str">
            <v>日本語教育センターＧ</v>
          </cell>
          <cell r="J126">
            <v>901</v>
          </cell>
          <cell r="K126" t="str">
            <v>有期契約職員</v>
          </cell>
          <cell r="L126" t="str">
            <v>0001100801901</v>
          </cell>
          <cell r="M126">
            <v>10262</v>
          </cell>
          <cell r="N126" t="str">
            <v>ＪＬＴＣ日本語教育センターＧ</v>
          </cell>
          <cell r="O126" t="str">
            <v>小柴　基弘</v>
          </cell>
        </row>
        <row r="127">
          <cell r="B127" t="str">
            <v>10909</v>
          </cell>
          <cell r="C127" t="str">
            <v>飯塚　達雄</v>
          </cell>
          <cell r="D127" t="str">
            <v>0001</v>
          </cell>
          <cell r="E127" t="str">
            <v>本部</v>
          </cell>
          <cell r="F127" t="str">
            <v>1008</v>
          </cell>
          <cell r="G127" t="str">
            <v>ＪＬＴＣ</v>
          </cell>
          <cell r="H127" t="str">
            <v>100801</v>
          </cell>
          <cell r="I127" t="str">
            <v>日本語教育センターＧ</v>
          </cell>
          <cell r="J127">
            <v>901</v>
          </cell>
          <cell r="K127" t="str">
            <v>有期契約職員</v>
          </cell>
          <cell r="L127" t="str">
            <v>0001100801901</v>
          </cell>
          <cell r="M127">
            <v>10262</v>
          </cell>
          <cell r="N127" t="str">
            <v>ＪＬＴＣ日本語教育センターＧ</v>
          </cell>
          <cell r="O127" t="str">
            <v>小柴　基弘</v>
          </cell>
        </row>
        <row r="128">
          <cell r="B128" t="str">
            <v>10919</v>
          </cell>
          <cell r="C128" t="str">
            <v>羽澤　志穂</v>
          </cell>
          <cell r="D128" t="str">
            <v>0001</v>
          </cell>
          <cell r="E128" t="str">
            <v>本部</v>
          </cell>
          <cell r="F128" t="str">
            <v>1008</v>
          </cell>
          <cell r="G128" t="str">
            <v>ＪＬＴＣ</v>
          </cell>
          <cell r="H128" t="str">
            <v>100801</v>
          </cell>
          <cell r="I128" t="str">
            <v>日本語教育センターＧ</v>
          </cell>
          <cell r="J128">
            <v>901</v>
          </cell>
          <cell r="K128" t="str">
            <v>有期契約職員</v>
          </cell>
          <cell r="L128" t="str">
            <v>0001100801901</v>
          </cell>
          <cell r="M128">
            <v>10262</v>
          </cell>
          <cell r="N128" t="str">
            <v>ＪＬＴＣ日本語教育センターＧ</v>
          </cell>
          <cell r="O128" t="str">
            <v>小柴　基弘</v>
          </cell>
        </row>
        <row r="129">
          <cell r="B129" t="str">
            <v>10920</v>
          </cell>
          <cell r="C129" t="str">
            <v>布尾　勝一郎</v>
          </cell>
          <cell r="D129" t="str">
            <v>0001</v>
          </cell>
          <cell r="E129" t="str">
            <v>本部</v>
          </cell>
          <cell r="F129" t="str">
            <v>1008</v>
          </cell>
          <cell r="G129" t="str">
            <v>ＪＬＴＣ</v>
          </cell>
          <cell r="H129" t="str">
            <v>100801</v>
          </cell>
          <cell r="I129" t="str">
            <v>日本語教育センターＧ</v>
          </cell>
          <cell r="J129">
            <v>901</v>
          </cell>
          <cell r="K129" t="str">
            <v>有期契約職員</v>
          </cell>
          <cell r="L129" t="str">
            <v>0001100801901</v>
          </cell>
          <cell r="M129">
            <v>10262</v>
          </cell>
          <cell r="N129" t="str">
            <v>ＪＬＴＣ日本語教育センターＧ</v>
          </cell>
          <cell r="O129" t="str">
            <v>小柴　基弘</v>
          </cell>
        </row>
        <row r="130">
          <cell r="B130" t="str">
            <v>10153</v>
          </cell>
          <cell r="C130" t="str">
            <v>田中　宏幸</v>
          </cell>
          <cell r="D130" t="str">
            <v>0001</v>
          </cell>
          <cell r="E130" t="str">
            <v>本部</v>
          </cell>
          <cell r="F130" t="str">
            <v>1009</v>
          </cell>
          <cell r="G130" t="str">
            <v>海外事務所</v>
          </cell>
          <cell r="H130" t="str">
            <v>100901</v>
          </cell>
          <cell r="I130" t="str">
            <v>北京事務所</v>
          </cell>
          <cell r="J130">
            <v>401</v>
          </cell>
          <cell r="K130" t="str">
            <v>海外事務所長</v>
          </cell>
          <cell r="L130" t="str">
            <v>0001100901401</v>
          </cell>
        </row>
        <row r="131">
          <cell r="B131" t="str">
            <v>10250</v>
          </cell>
          <cell r="C131" t="str">
            <v>貞谷　季規</v>
          </cell>
          <cell r="D131" t="str">
            <v>0001</v>
          </cell>
          <cell r="E131" t="str">
            <v>本部</v>
          </cell>
          <cell r="F131" t="str">
            <v>1009</v>
          </cell>
          <cell r="G131" t="str">
            <v>海外事務所</v>
          </cell>
          <cell r="H131" t="str">
            <v>100902</v>
          </cell>
          <cell r="I131" t="str">
            <v>バンコク事務所</v>
          </cell>
          <cell r="J131">
            <v>401</v>
          </cell>
          <cell r="K131" t="str">
            <v>海外事務所長</v>
          </cell>
          <cell r="L131" t="str">
            <v>0001100902401</v>
          </cell>
        </row>
        <row r="132">
          <cell r="B132" t="str">
            <v>10202</v>
          </cell>
          <cell r="C132" t="str">
            <v>近藤　斉</v>
          </cell>
          <cell r="D132" t="str">
            <v>0001</v>
          </cell>
          <cell r="E132" t="str">
            <v>本部</v>
          </cell>
          <cell r="F132" t="str">
            <v>1009</v>
          </cell>
          <cell r="G132" t="str">
            <v>海外事務所</v>
          </cell>
          <cell r="H132" t="str">
            <v>100903</v>
          </cell>
          <cell r="I132" t="str">
            <v>ハノイ事務所</v>
          </cell>
          <cell r="J132">
            <v>401</v>
          </cell>
          <cell r="K132" t="str">
            <v>海外事務所長</v>
          </cell>
          <cell r="L132" t="str">
            <v>0001100903401</v>
          </cell>
        </row>
        <row r="133">
          <cell r="B133" t="str">
            <v>10243</v>
          </cell>
          <cell r="C133" t="str">
            <v>吉岡　治</v>
          </cell>
          <cell r="D133" t="str">
            <v>0001</v>
          </cell>
          <cell r="E133" t="str">
            <v>本部</v>
          </cell>
          <cell r="F133" t="str">
            <v>1009</v>
          </cell>
          <cell r="G133" t="str">
            <v>海外事務所</v>
          </cell>
          <cell r="H133" t="str">
            <v>100904</v>
          </cell>
          <cell r="I133" t="str">
            <v>マニラ事務所</v>
          </cell>
          <cell r="J133">
            <v>401</v>
          </cell>
          <cell r="K133" t="str">
            <v>海外事務所長</v>
          </cell>
          <cell r="L133" t="str">
            <v>0001100904401</v>
          </cell>
        </row>
        <row r="134">
          <cell r="B134" t="str">
            <v>10189</v>
          </cell>
          <cell r="C134" t="str">
            <v>鈴木　裕典</v>
          </cell>
          <cell r="D134" t="str">
            <v>0001</v>
          </cell>
          <cell r="E134" t="str">
            <v>本部</v>
          </cell>
          <cell r="F134" t="str">
            <v>1009</v>
          </cell>
          <cell r="G134" t="str">
            <v>海外事務所</v>
          </cell>
          <cell r="H134" t="str">
            <v>100905</v>
          </cell>
          <cell r="I134" t="str">
            <v>ジャカルタ事務所</v>
          </cell>
          <cell r="J134">
            <v>401</v>
          </cell>
          <cell r="K134" t="str">
            <v>海外事務所長</v>
          </cell>
          <cell r="L134" t="str">
            <v>0001100905401</v>
          </cell>
        </row>
        <row r="135">
          <cell r="B135" t="str">
            <v>10222</v>
          </cell>
          <cell r="C135" t="str">
            <v>鈴木　保巳</v>
          </cell>
          <cell r="D135" t="str">
            <v>0001</v>
          </cell>
          <cell r="E135" t="str">
            <v>本部</v>
          </cell>
          <cell r="F135" t="str">
            <v>1009</v>
          </cell>
          <cell r="G135" t="str">
            <v>海外事務所</v>
          </cell>
          <cell r="H135" t="str">
            <v>100906</v>
          </cell>
          <cell r="I135" t="str">
            <v>ニューデリー事務所</v>
          </cell>
          <cell r="J135">
            <v>401</v>
          </cell>
          <cell r="K135" t="str">
            <v>海外事務所長</v>
          </cell>
          <cell r="L135" t="str">
            <v>0001100906401</v>
          </cell>
        </row>
        <row r="136">
          <cell r="B136" t="str">
            <v>10136</v>
          </cell>
          <cell r="C136" t="str">
            <v>原田　修</v>
          </cell>
          <cell r="D136" t="str">
            <v>0002</v>
          </cell>
          <cell r="E136" t="str">
            <v>支部</v>
          </cell>
          <cell r="F136" t="str">
            <v>1001</v>
          </cell>
          <cell r="G136" t="str">
            <v>ＴＫＣ</v>
          </cell>
          <cell r="H136" t="str">
            <v>100101</v>
          </cell>
          <cell r="I136" t="str">
            <v>会館Ｇ</v>
          </cell>
          <cell r="J136">
            <v>301</v>
          </cell>
          <cell r="K136" t="str">
            <v>部館室長</v>
          </cell>
          <cell r="L136" t="str">
            <v>0002100101301</v>
          </cell>
          <cell r="M136">
            <v>10136</v>
          </cell>
          <cell r="N136" t="str">
            <v>ＴＫＣ館長</v>
          </cell>
          <cell r="O136" t="str">
            <v>原田　修</v>
          </cell>
        </row>
        <row r="137">
          <cell r="B137" t="str">
            <v>10156</v>
          </cell>
          <cell r="C137" t="str">
            <v>川上　哲司</v>
          </cell>
          <cell r="D137" t="str">
            <v>0002</v>
          </cell>
          <cell r="E137" t="str">
            <v>支部</v>
          </cell>
          <cell r="F137" t="str">
            <v>1001</v>
          </cell>
          <cell r="G137" t="str">
            <v>ＴＫＣ</v>
          </cell>
          <cell r="H137" t="str">
            <v>100101</v>
          </cell>
          <cell r="I137" t="str">
            <v>会館Ｇ</v>
          </cell>
          <cell r="J137">
            <v>303</v>
          </cell>
          <cell r="K137" t="str">
            <v>グループ長</v>
          </cell>
          <cell r="L137" t="str">
            <v>0002100101303</v>
          </cell>
          <cell r="M137">
            <v>10136</v>
          </cell>
          <cell r="N137" t="str">
            <v>ＴＫＣ館長</v>
          </cell>
          <cell r="O137" t="str">
            <v>原田　修</v>
          </cell>
        </row>
        <row r="138">
          <cell r="B138" t="str">
            <v>10306</v>
          </cell>
          <cell r="C138" t="str">
            <v>手島　真子</v>
          </cell>
          <cell r="D138" t="str">
            <v>0002</v>
          </cell>
          <cell r="E138" t="str">
            <v>支部</v>
          </cell>
          <cell r="F138" t="str">
            <v>1001</v>
          </cell>
          <cell r="G138" t="str">
            <v>ＴＫＣ</v>
          </cell>
          <cell r="H138" t="str">
            <v>100101</v>
          </cell>
          <cell r="I138" t="str">
            <v>会館Ｇ</v>
          </cell>
          <cell r="J138">
            <v>501</v>
          </cell>
          <cell r="K138" t="str">
            <v>職員（非管理職）</v>
          </cell>
          <cell r="L138" t="str">
            <v>0002100101501</v>
          </cell>
          <cell r="M138">
            <v>10156</v>
          </cell>
          <cell r="N138" t="str">
            <v>ＴＫＣ会館Ｇ</v>
          </cell>
          <cell r="O138" t="str">
            <v>川上　哲司</v>
          </cell>
        </row>
        <row r="139">
          <cell r="B139" t="str">
            <v>10404</v>
          </cell>
          <cell r="C139" t="str">
            <v>田邉　信</v>
          </cell>
          <cell r="D139" t="str">
            <v>0002</v>
          </cell>
          <cell r="E139" t="str">
            <v>支部</v>
          </cell>
          <cell r="F139" t="str">
            <v>1001</v>
          </cell>
          <cell r="G139" t="str">
            <v>ＴＫＣ</v>
          </cell>
          <cell r="H139" t="str">
            <v>100101</v>
          </cell>
          <cell r="I139" t="str">
            <v>会館Ｇ</v>
          </cell>
          <cell r="J139">
            <v>501</v>
          </cell>
          <cell r="K139" t="str">
            <v>職員（非管理職）</v>
          </cell>
          <cell r="L139" t="str">
            <v>0002100101501</v>
          </cell>
          <cell r="M139">
            <v>10156</v>
          </cell>
          <cell r="N139" t="str">
            <v>ＴＫＣ会館Ｇ</v>
          </cell>
          <cell r="O139" t="str">
            <v>川上　哲司</v>
          </cell>
        </row>
        <row r="140">
          <cell r="B140" t="str">
            <v>10075</v>
          </cell>
          <cell r="C140" t="str">
            <v>眞山　静子</v>
          </cell>
          <cell r="D140" t="str">
            <v>0002</v>
          </cell>
          <cell r="E140" t="str">
            <v>支部</v>
          </cell>
          <cell r="F140" t="str">
            <v>1001</v>
          </cell>
          <cell r="G140" t="str">
            <v>ＴＫＣ</v>
          </cell>
          <cell r="H140" t="str">
            <v>100101</v>
          </cell>
          <cell r="I140" t="str">
            <v>会館Ｇ</v>
          </cell>
          <cell r="J140">
            <v>701</v>
          </cell>
          <cell r="K140" t="str">
            <v>シニアスタッフ</v>
          </cell>
          <cell r="L140" t="str">
            <v>0002100101701</v>
          </cell>
          <cell r="M140">
            <v>10156</v>
          </cell>
          <cell r="N140" t="str">
            <v>ＴＫＣ会館Ｇ</v>
          </cell>
          <cell r="O140" t="str">
            <v>川上　哲司</v>
          </cell>
        </row>
        <row r="141">
          <cell r="B141" t="str">
            <v>10384</v>
          </cell>
          <cell r="C141" t="str">
            <v>江口　幸一</v>
          </cell>
          <cell r="D141" t="str">
            <v>0002</v>
          </cell>
          <cell r="E141" t="str">
            <v>支部</v>
          </cell>
          <cell r="F141" t="str">
            <v>1001</v>
          </cell>
          <cell r="G141" t="str">
            <v>ＴＫＣ</v>
          </cell>
          <cell r="H141" t="str">
            <v>100102</v>
          </cell>
          <cell r="I141" t="str">
            <v>研修Ｇ</v>
          </cell>
          <cell r="J141">
            <v>303</v>
          </cell>
          <cell r="K141" t="str">
            <v>グループ長</v>
          </cell>
          <cell r="L141" t="str">
            <v>0002100102303</v>
          </cell>
          <cell r="M141">
            <v>10136</v>
          </cell>
          <cell r="N141" t="str">
            <v>ＴＫＣ館長</v>
          </cell>
          <cell r="O141" t="str">
            <v>原田　修</v>
          </cell>
        </row>
        <row r="142">
          <cell r="B142" t="str">
            <v>10207</v>
          </cell>
          <cell r="C142" t="str">
            <v>森下　秀重</v>
          </cell>
          <cell r="D142" t="str">
            <v>0002</v>
          </cell>
          <cell r="E142" t="str">
            <v>支部</v>
          </cell>
          <cell r="F142" t="str">
            <v>1001</v>
          </cell>
          <cell r="G142" t="str">
            <v>ＴＫＣ</v>
          </cell>
          <cell r="H142" t="str">
            <v>100102</v>
          </cell>
          <cell r="I142" t="str">
            <v>研修Ｇ</v>
          </cell>
          <cell r="J142">
            <v>501</v>
          </cell>
          <cell r="K142" t="str">
            <v>職員（非管理職）</v>
          </cell>
          <cell r="L142" t="str">
            <v>0002100102501</v>
          </cell>
          <cell r="M142">
            <v>10384</v>
          </cell>
          <cell r="N142" t="str">
            <v>ＴＫＣ研修Ｇ</v>
          </cell>
          <cell r="O142" t="str">
            <v>江口　幸一</v>
          </cell>
        </row>
        <row r="143">
          <cell r="B143" t="str">
            <v>10312</v>
          </cell>
          <cell r="C143" t="str">
            <v>林　真理子</v>
          </cell>
          <cell r="D143" t="str">
            <v>0002</v>
          </cell>
          <cell r="E143" t="str">
            <v>支部</v>
          </cell>
          <cell r="F143" t="str">
            <v>1001</v>
          </cell>
          <cell r="G143" t="str">
            <v>ＴＫＣ</v>
          </cell>
          <cell r="H143" t="str">
            <v>100102</v>
          </cell>
          <cell r="I143" t="str">
            <v>研修Ｇ</v>
          </cell>
          <cell r="J143">
            <v>501</v>
          </cell>
          <cell r="K143" t="str">
            <v>職員（非管理職）</v>
          </cell>
          <cell r="L143" t="str">
            <v>0002100102501</v>
          </cell>
          <cell r="M143">
            <v>10384</v>
          </cell>
          <cell r="N143" t="str">
            <v>ＴＫＣ研修Ｇ</v>
          </cell>
          <cell r="O143" t="str">
            <v>江口　幸一</v>
          </cell>
        </row>
        <row r="144">
          <cell r="B144" t="str">
            <v>10329</v>
          </cell>
          <cell r="C144" t="str">
            <v>古屋　浩</v>
          </cell>
          <cell r="D144" t="str">
            <v>0002</v>
          </cell>
          <cell r="E144" t="str">
            <v>支部</v>
          </cell>
          <cell r="F144" t="str">
            <v>1001</v>
          </cell>
          <cell r="G144" t="str">
            <v>ＴＫＣ</v>
          </cell>
          <cell r="H144" t="str">
            <v>100102</v>
          </cell>
          <cell r="I144" t="str">
            <v>研修Ｇ</v>
          </cell>
          <cell r="J144">
            <v>501</v>
          </cell>
          <cell r="K144" t="str">
            <v>職員（非管理職）</v>
          </cell>
          <cell r="L144" t="str">
            <v>0002100102501</v>
          </cell>
          <cell r="M144">
            <v>10384</v>
          </cell>
          <cell r="N144" t="str">
            <v>ＴＫＣ研修Ｇ</v>
          </cell>
          <cell r="O144" t="str">
            <v>江口　幸一</v>
          </cell>
        </row>
        <row r="145">
          <cell r="B145" t="str">
            <v>10381</v>
          </cell>
          <cell r="C145" t="str">
            <v>中村　翠</v>
          </cell>
          <cell r="D145" t="str">
            <v>0002</v>
          </cell>
          <cell r="E145" t="str">
            <v>支部</v>
          </cell>
          <cell r="F145" t="str">
            <v>1001</v>
          </cell>
          <cell r="G145" t="str">
            <v>ＴＫＣ</v>
          </cell>
          <cell r="H145" t="str">
            <v>100102</v>
          </cell>
          <cell r="I145" t="str">
            <v>研修Ｇ</v>
          </cell>
          <cell r="J145">
            <v>501</v>
          </cell>
          <cell r="K145" t="str">
            <v>職員（非管理職）</v>
          </cell>
          <cell r="L145" t="str">
            <v>0002100102501</v>
          </cell>
          <cell r="M145">
            <v>10384</v>
          </cell>
          <cell r="N145" t="str">
            <v>ＴＫＣ研修Ｇ</v>
          </cell>
          <cell r="O145" t="str">
            <v>江口　幸一</v>
          </cell>
        </row>
        <row r="146">
          <cell r="B146" t="str">
            <v>10386</v>
          </cell>
          <cell r="C146" t="str">
            <v>藁谷　靖昭</v>
          </cell>
          <cell r="D146" t="str">
            <v>0002</v>
          </cell>
          <cell r="E146" t="str">
            <v>支部</v>
          </cell>
          <cell r="F146" t="str">
            <v>1001</v>
          </cell>
          <cell r="G146" t="str">
            <v>ＴＫＣ</v>
          </cell>
          <cell r="H146" t="str">
            <v>100102</v>
          </cell>
          <cell r="I146" t="str">
            <v>研修Ｇ</v>
          </cell>
          <cell r="J146">
            <v>501</v>
          </cell>
          <cell r="K146" t="str">
            <v>職員（非管理職）</v>
          </cell>
          <cell r="L146" t="str">
            <v>0002100102501</v>
          </cell>
          <cell r="M146">
            <v>10384</v>
          </cell>
          <cell r="N146" t="str">
            <v>ＴＫＣ研修Ｇ</v>
          </cell>
          <cell r="O146" t="str">
            <v>江口　幸一</v>
          </cell>
        </row>
        <row r="147">
          <cell r="B147" t="str">
            <v>10407</v>
          </cell>
          <cell r="C147" t="str">
            <v>永井　慶子</v>
          </cell>
          <cell r="D147" t="str">
            <v>0002</v>
          </cell>
          <cell r="E147" t="str">
            <v>支部</v>
          </cell>
          <cell r="F147" t="str">
            <v>1001</v>
          </cell>
          <cell r="G147" t="str">
            <v>ＴＫＣ</v>
          </cell>
          <cell r="H147" t="str">
            <v>100102</v>
          </cell>
          <cell r="I147" t="str">
            <v>研修Ｇ</v>
          </cell>
          <cell r="J147">
            <v>501</v>
          </cell>
          <cell r="K147" t="str">
            <v>職員（非管理職）</v>
          </cell>
          <cell r="L147" t="str">
            <v>0002100102501</v>
          </cell>
          <cell r="M147">
            <v>10384</v>
          </cell>
          <cell r="N147" t="str">
            <v>ＴＫＣ研修Ｇ</v>
          </cell>
          <cell r="O147" t="str">
            <v>江口　幸一</v>
          </cell>
        </row>
        <row r="148">
          <cell r="B148" t="str">
            <v>10916</v>
          </cell>
          <cell r="C148" t="str">
            <v>飯塚　由希子</v>
          </cell>
          <cell r="D148" t="str">
            <v>0002</v>
          </cell>
          <cell r="E148" t="str">
            <v>支部</v>
          </cell>
          <cell r="F148" t="str">
            <v>1001</v>
          </cell>
          <cell r="G148" t="str">
            <v>ＴＫＣ</v>
          </cell>
          <cell r="H148" t="str">
            <v>100102</v>
          </cell>
          <cell r="I148" t="str">
            <v>研修Ｇ</v>
          </cell>
          <cell r="J148">
            <v>901</v>
          </cell>
          <cell r="K148" t="str">
            <v>有期契約職員</v>
          </cell>
          <cell r="L148" t="str">
            <v>0002100102901</v>
          </cell>
          <cell r="M148">
            <v>10384</v>
          </cell>
          <cell r="N148" t="str">
            <v>ＴＫＣ研修Ｇ</v>
          </cell>
          <cell r="O148" t="str">
            <v>江口　幸一</v>
          </cell>
        </row>
        <row r="149">
          <cell r="B149" t="str">
            <v>10137</v>
          </cell>
          <cell r="C149" t="str">
            <v>米田　裕之</v>
          </cell>
          <cell r="D149" t="str">
            <v>0002</v>
          </cell>
          <cell r="E149" t="str">
            <v>支部</v>
          </cell>
          <cell r="F149" t="str">
            <v>1002</v>
          </cell>
          <cell r="G149" t="str">
            <v>ＹＫＣ</v>
          </cell>
          <cell r="H149" t="str">
            <v>100201</v>
          </cell>
          <cell r="I149" t="str">
            <v>会館Ｇ</v>
          </cell>
          <cell r="J149">
            <v>301</v>
          </cell>
          <cell r="K149" t="str">
            <v>部館室長</v>
          </cell>
          <cell r="L149" t="str">
            <v>0002100201301</v>
          </cell>
          <cell r="M149">
            <v>10137</v>
          </cell>
          <cell r="N149" t="str">
            <v>ＹＫＣ館長</v>
          </cell>
          <cell r="O149" t="str">
            <v>米田　裕之</v>
          </cell>
        </row>
        <row r="150">
          <cell r="B150" t="str">
            <v>10133</v>
          </cell>
          <cell r="C150" t="str">
            <v>山本　栄子</v>
          </cell>
          <cell r="D150" t="str">
            <v>0002</v>
          </cell>
          <cell r="E150" t="str">
            <v>支部</v>
          </cell>
          <cell r="F150" t="str">
            <v>1002</v>
          </cell>
          <cell r="G150" t="str">
            <v>ＹＫＣ</v>
          </cell>
          <cell r="H150" t="str">
            <v>100201</v>
          </cell>
          <cell r="I150" t="str">
            <v>会館Ｇ</v>
          </cell>
          <cell r="J150">
            <v>303</v>
          </cell>
          <cell r="K150" t="str">
            <v>グループ長</v>
          </cell>
          <cell r="L150" t="str">
            <v>0002100201303</v>
          </cell>
          <cell r="M150">
            <v>10137</v>
          </cell>
          <cell r="N150" t="str">
            <v>ＹＫＣ館長</v>
          </cell>
          <cell r="O150" t="str">
            <v>米田　裕之</v>
          </cell>
        </row>
        <row r="151">
          <cell r="B151" t="str">
            <v>10232</v>
          </cell>
          <cell r="C151" t="str">
            <v>川島　伸介</v>
          </cell>
          <cell r="D151" t="str">
            <v>0002</v>
          </cell>
          <cell r="E151" t="str">
            <v>支部</v>
          </cell>
          <cell r="F151" t="str">
            <v>1002</v>
          </cell>
          <cell r="G151" t="str">
            <v>ＹＫＣ</v>
          </cell>
          <cell r="H151" t="str">
            <v>100201</v>
          </cell>
          <cell r="I151" t="str">
            <v>会館Ｇ</v>
          </cell>
          <cell r="J151">
            <v>501</v>
          </cell>
          <cell r="K151" t="str">
            <v>職員（非管理職）</v>
          </cell>
          <cell r="L151" t="str">
            <v>0002100201501</v>
          </cell>
          <cell r="M151">
            <v>10133</v>
          </cell>
          <cell r="N151" t="str">
            <v>ＹＫＣ会館Ｇ</v>
          </cell>
          <cell r="O151" t="str">
            <v>山本　栄子</v>
          </cell>
        </row>
        <row r="152">
          <cell r="B152" t="str">
            <v>10318</v>
          </cell>
          <cell r="C152" t="str">
            <v>梶原　亜依子</v>
          </cell>
          <cell r="D152" t="str">
            <v>0002</v>
          </cell>
          <cell r="E152" t="str">
            <v>支部</v>
          </cell>
          <cell r="F152" t="str">
            <v>1002</v>
          </cell>
          <cell r="G152" t="str">
            <v>ＹＫＣ</v>
          </cell>
          <cell r="H152" t="str">
            <v>100201</v>
          </cell>
          <cell r="I152" t="str">
            <v>会館Ｇ</v>
          </cell>
          <cell r="J152">
            <v>501</v>
          </cell>
          <cell r="K152" t="str">
            <v>職員（非管理職）</v>
          </cell>
          <cell r="L152" t="str">
            <v>0002100201501</v>
          </cell>
          <cell r="M152">
            <v>10133</v>
          </cell>
          <cell r="N152" t="str">
            <v>ＹＫＣ会館Ｇ</v>
          </cell>
          <cell r="O152" t="str">
            <v>山本　栄子</v>
          </cell>
        </row>
        <row r="153">
          <cell r="B153" t="str">
            <v>10363</v>
          </cell>
          <cell r="C153" t="str">
            <v>井上　修平</v>
          </cell>
          <cell r="D153" t="str">
            <v>0002</v>
          </cell>
          <cell r="E153" t="str">
            <v>支部</v>
          </cell>
          <cell r="F153" t="str">
            <v>1002</v>
          </cell>
          <cell r="G153" t="str">
            <v>ＹＫＣ</v>
          </cell>
          <cell r="H153" t="str">
            <v>100201</v>
          </cell>
          <cell r="I153" t="str">
            <v>会館Ｇ</v>
          </cell>
          <cell r="J153">
            <v>501</v>
          </cell>
          <cell r="K153" t="str">
            <v>職員（非管理職）</v>
          </cell>
          <cell r="L153" t="str">
            <v>0002100201501</v>
          </cell>
          <cell r="M153">
            <v>10133</v>
          </cell>
          <cell r="N153" t="str">
            <v>ＹＫＣ会館Ｇ</v>
          </cell>
          <cell r="O153" t="str">
            <v>山本　栄子</v>
          </cell>
        </row>
        <row r="154">
          <cell r="B154" t="str">
            <v>10374</v>
          </cell>
          <cell r="C154" t="str">
            <v>萩原　綾子</v>
          </cell>
          <cell r="D154" t="str">
            <v>0002</v>
          </cell>
          <cell r="E154" t="str">
            <v>支部</v>
          </cell>
          <cell r="F154" t="str">
            <v>1002</v>
          </cell>
          <cell r="G154" t="str">
            <v>ＹＫＣ</v>
          </cell>
          <cell r="H154" t="str">
            <v>100201</v>
          </cell>
          <cell r="I154" t="str">
            <v>会館Ｇ</v>
          </cell>
          <cell r="J154">
            <v>501</v>
          </cell>
          <cell r="K154" t="str">
            <v>職員（非管理職）</v>
          </cell>
          <cell r="L154" t="str">
            <v>0002100201501</v>
          </cell>
          <cell r="M154">
            <v>10133</v>
          </cell>
          <cell r="N154" t="str">
            <v>ＹＫＣ会館Ｇ</v>
          </cell>
          <cell r="O154" t="str">
            <v>山本　栄子</v>
          </cell>
        </row>
        <row r="155">
          <cell r="B155" t="str">
            <v>10279</v>
          </cell>
          <cell r="C155" t="str">
            <v>牧野　幾太郎</v>
          </cell>
          <cell r="D155" t="str">
            <v>0002</v>
          </cell>
          <cell r="E155" t="str">
            <v>支部</v>
          </cell>
          <cell r="F155" t="str">
            <v>1002</v>
          </cell>
          <cell r="G155" t="str">
            <v>ＹＫＣ</v>
          </cell>
          <cell r="H155" t="str">
            <v>100202</v>
          </cell>
          <cell r="I155" t="str">
            <v>研修Ｇ</v>
          </cell>
          <cell r="J155">
            <v>303</v>
          </cell>
          <cell r="K155" t="str">
            <v>グループ長</v>
          </cell>
          <cell r="L155" t="str">
            <v>0002100202303</v>
          </cell>
          <cell r="M155">
            <v>10137</v>
          </cell>
          <cell r="N155" t="str">
            <v>ＹＫＣ館長</v>
          </cell>
          <cell r="O155" t="str">
            <v>米田　裕之</v>
          </cell>
        </row>
        <row r="156">
          <cell r="B156" t="str">
            <v>10214</v>
          </cell>
          <cell r="C156" t="str">
            <v>金沢　功</v>
          </cell>
          <cell r="D156" t="str">
            <v>0002</v>
          </cell>
          <cell r="E156" t="str">
            <v>支部</v>
          </cell>
          <cell r="F156" t="str">
            <v>1002</v>
          </cell>
          <cell r="G156" t="str">
            <v>ＹＫＣ</v>
          </cell>
          <cell r="H156" t="str">
            <v>100202</v>
          </cell>
          <cell r="I156" t="str">
            <v>研修Ｇ</v>
          </cell>
          <cell r="J156">
            <v>305</v>
          </cell>
          <cell r="K156" t="str">
            <v>グループ長補佐</v>
          </cell>
          <cell r="L156" t="str">
            <v>0002100202305</v>
          </cell>
          <cell r="M156">
            <v>10279</v>
          </cell>
          <cell r="N156" t="str">
            <v>ＹＫＣ研修Ｇ</v>
          </cell>
          <cell r="O156" t="str">
            <v>牧野　幾太郎</v>
          </cell>
        </row>
        <row r="157">
          <cell r="B157" t="str">
            <v>10223</v>
          </cell>
          <cell r="C157" t="str">
            <v>泉　昭人</v>
          </cell>
          <cell r="D157" t="str">
            <v>0002</v>
          </cell>
          <cell r="E157" t="str">
            <v>支部</v>
          </cell>
          <cell r="F157" t="str">
            <v>1002</v>
          </cell>
          <cell r="G157" t="str">
            <v>ＹＫＣ</v>
          </cell>
          <cell r="H157" t="str">
            <v>100202</v>
          </cell>
          <cell r="I157" t="str">
            <v>研修Ｇ</v>
          </cell>
          <cell r="J157">
            <v>305</v>
          </cell>
          <cell r="K157" t="str">
            <v>グループ長補佐</v>
          </cell>
          <cell r="L157" t="str">
            <v>0002100202305</v>
          </cell>
          <cell r="M157">
            <v>10279</v>
          </cell>
          <cell r="N157" t="str">
            <v>ＹＫＣ研修Ｇ</v>
          </cell>
          <cell r="O157" t="str">
            <v>牧野　幾太郎</v>
          </cell>
        </row>
        <row r="158">
          <cell r="B158" t="str">
            <v>10132</v>
          </cell>
          <cell r="C158" t="str">
            <v>岡野　三郎</v>
          </cell>
          <cell r="D158" t="str">
            <v>0002</v>
          </cell>
          <cell r="E158" t="str">
            <v>支部</v>
          </cell>
          <cell r="F158" t="str">
            <v>1002</v>
          </cell>
          <cell r="G158" t="str">
            <v>ＹＫＣ</v>
          </cell>
          <cell r="H158" t="str">
            <v>100202</v>
          </cell>
          <cell r="I158" t="str">
            <v>研修Ｇ</v>
          </cell>
          <cell r="J158">
            <v>501</v>
          </cell>
          <cell r="K158" t="str">
            <v>職員（非管理職）</v>
          </cell>
          <cell r="L158" t="str">
            <v>0002100202501</v>
          </cell>
          <cell r="M158">
            <v>10279</v>
          </cell>
          <cell r="N158" t="str">
            <v>ＹＫＣ研修Ｇ</v>
          </cell>
          <cell r="O158" t="str">
            <v>牧野　幾太郎</v>
          </cell>
        </row>
        <row r="159">
          <cell r="B159" t="str">
            <v>10150</v>
          </cell>
          <cell r="C159" t="str">
            <v>井上　優</v>
          </cell>
          <cell r="D159" t="str">
            <v>0002</v>
          </cell>
          <cell r="E159" t="str">
            <v>支部</v>
          </cell>
          <cell r="F159" t="str">
            <v>1002</v>
          </cell>
          <cell r="G159" t="str">
            <v>ＹＫＣ</v>
          </cell>
          <cell r="H159" t="str">
            <v>100202</v>
          </cell>
          <cell r="I159" t="str">
            <v>研修Ｇ</v>
          </cell>
          <cell r="J159">
            <v>501</v>
          </cell>
          <cell r="K159" t="str">
            <v>職員（非管理職）</v>
          </cell>
          <cell r="L159" t="str">
            <v>0002100202501</v>
          </cell>
          <cell r="M159">
            <v>10279</v>
          </cell>
          <cell r="N159" t="str">
            <v>ＹＫＣ研修Ｇ</v>
          </cell>
          <cell r="O159" t="str">
            <v>牧野　幾太郎</v>
          </cell>
        </row>
        <row r="160">
          <cell r="B160" t="str">
            <v>10252</v>
          </cell>
          <cell r="C160" t="str">
            <v>大滝　明泰</v>
          </cell>
          <cell r="D160" t="str">
            <v>0002</v>
          </cell>
          <cell r="E160" t="str">
            <v>支部</v>
          </cell>
          <cell r="F160" t="str">
            <v>1002</v>
          </cell>
          <cell r="G160" t="str">
            <v>ＹＫＣ</v>
          </cell>
          <cell r="H160" t="str">
            <v>100202</v>
          </cell>
          <cell r="I160" t="str">
            <v>研修Ｇ</v>
          </cell>
          <cell r="J160">
            <v>501</v>
          </cell>
          <cell r="K160" t="str">
            <v>職員（非管理職）</v>
          </cell>
          <cell r="L160" t="str">
            <v>0002100202501</v>
          </cell>
          <cell r="M160">
            <v>10279</v>
          </cell>
          <cell r="N160" t="str">
            <v>ＹＫＣ研修Ｇ</v>
          </cell>
          <cell r="O160" t="str">
            <v>牧野　幾太郎</v>
          </cell>
        </row>
        <row r="161">
          <cell r="B161" t="str">
            <v>10294</v>
          </cell>
          <cell r="C161" t="str">
            <v>助川　美穂</v>
          </cell>
          <cell r="D161" t="str">
            <v>0002</v>
          </cell>
          <cell r="E161" t="str">
            <v>支部</v>
          </cell>
          <cell r="F161" t="str">
            <v>1002</v>
          </cell>
          <cell r="G161" t="str">
            <v>ＹＫＣ</v>
          </cell>
          <cell r="H161" t="str">
            <v>100202</v>
          </cell>
          <cell r="I161" t="str">
            <v>研修Ｇ</v>
          </cell>
          <cell r="J161">
            <v>501</v>
          </cell>
          <cell r="K161" t="str">
            <v>職員（非管理職）</v>
          </cell>
          <cell r="L161" t="str">
            <v>0002100202501</v>
          </cell>
          <cell r="M161">
            <v>10279</v>
          </cell>
          <cell r="N161" t="str">
            <v>ＹＫＣ研修Ｇ</v>
          </cell>
          <cell r="O161" t="str">
            <v>牧野　幾太郎</v>
          </cell>
        </row>
        <row r="162">
          <cell r="B162" t="str">
            <v>10316</v>
          </cell>
          <cell r="C162" t="str">
            <v>梶原　翼</v>
          </cell>
          <cell r="D162" t="str">
            <v>0002</v>
          </cell>
          <cell r="E162" t="str">
            <v>支部</v>
          </cell>
          <cell r="F162" t="str">
            <v>1002</v>
          </cell>
          <cell r="G162" t="str">
            <v>ＹＫＣ</v>
          </cell>
          <cell r="H162" t="str">
            <v>100202</v>
          </cell>
          <cell r="I162" t="str">
            <v>研修Ｇ</v>
          </cell>
          <cell r="J162">
            <v>501</v>
          </cell>
          <cell r="K162" t="str">
            <v>職員（非管理職）</v>
          </cell>
          <cell r="L162" t="str">
            <v>0002100202501</v>
          </cell>
          <cell r="M162">
            <v>10279</v>
          </cell>
          <cell r="N162" t="str">
            <v>ＹＫＣ研修Ｇ</v>
          </cell>
          <cell r="O162" t="str">
            <v>牧野　幾太郎</v>
          </cell>
        </row>
        <row r="163">
          <cell r="B163" t="str">
            <v>10346</v>
          </cell>
          <cell r="C163" t="str">
            <v>齋藤　香</v>
          </cell>
          <cell r="D163" t="str">
            <v>0002</v>
          </cell>
          <cell r="E163" t="str">
            <v>支部</v>
          </cell>
          <cell r="F163" t="str">
            <v>1002</v>
          </cell>
          <cell r="G163" t="str">
            <v>ＹＫＣ</v>
          </cell>
          <cell r="H163" t="str">
            <v>100202</v>
          </cell>
          <cell r="I163" t="str">
            <v>研修Ｇ</v>
          </cell>
          <cell r="J163">
            <v>501</v>
          </cell>
          <cell r="K163" t="str">
            <v>職員（非管理職）</v>
          </cell>
          <cell r="L163" t="str">
            <v>0002100202501</v>
          </cell>
          <cell r="M163">
            <v>10279</v>
          </cell>
          <cell r="N163" t="str">
            <v>ＹＫＣ研修Ｇ</v>
          </cell>
          <cell r="O163" t="str">
            <v>牧野　幾太郎</v>
          </cell>
        </row>
        <row r="164">
          <cell r="B164" t="str">
            <v>10368</v>
          </cell>
          <cell r="C164" t="str">
            <v>井手　遊</v>
          </cell>
          <cell r="D164" t="str">
            <v>0002</v>
          </cell>
          <cell r="E164" t="str">
            <v>支部</v>
          </cell>
          <cell r="F164" t="str">
            <v>1002</v>
          </cell>
          <cell r="G164" t="str">
            <v>ＹＫＣ</v>
          </cell>
          <cell r="H164" t="str">
            <v>100202</v>
          </cell>
          <cell r="I164" t="str">
            <v>研修Ｇ</v>
          </cell>
          <cell r="J164">
            <v>501</v>
          </cell>
          <cell r="K164" t="str">
            <v>職員（非管理職）</v>
          </cell>
          <cell r="L164" t="str">
            <v>0002100202501</v>
          </cell>
          <cell r="M164">
            <v>10279</v>
          </cell>
          <cell r="N164" t="str">
            <v>ＹＫＣ研修Ｇ</v>
          </cell>
          <cell r="O164" t="str">
            <v>牧野　幾太郎</v>
          </cell>
        </row>
        <row r="165">
          <cell r="B165" t="str">
            <v>10375</v>
          </cell>
          <cell r="C165" t="str">
            <v>長谷　麻里子</v>
          </cell>
          <cell r="D165" t="str">
            <v>0002</v>
          </cell>
          <cell r="E165" t="str">
            <v>支部</v>
          </cell>
          <cell r="F165" t="str">
            <v>1002</v>
          </cell>
          <cell r="G165" t="str">
            <v>ＹＫＣ</v>
          </cell>
          <cell r="H165" t="str">
            <v>100202</v>
          </cell>
          <cell r="I165" t="str">
            <v>研修Ｇ</v>
          </cell>
          <cell r="J165">
            <v>501</v>
          </cell>
          <cell r="K165" t="str">
            <v>職員（非管理職）</v>
          </cell>
          <cell r="L165" t="str">
            <v>0002100202501</v>
          </cell>
          <cell r="M165">
            <v>10279</v>
          </cell>
          <cell r="N165" t="str">
            <v>ＹＫＣ研修Ｇ</v>
          </cell>
          <cell r="O165" t="str">
            <v>牧野　幾太郎</v>
          </cell>
        </row>
        <row r="166">
          <cell r="B166" t="str">
            <v>10400</v>
          </cell>
          <cell r="C166" t="str">
            <v>田中　勇人</v>
          </cell>
          <cell r="D166" t="str">
            <v>0002</v>
          </cell>
          <cell r="E166" t="str">
            <v>支部</v>
          </cell>
          <cell r="F166" t="str">
            <v>1002</v>
          </cell>
          <cell r="G166" t="str">
            <v>ＹＫＣ</v>
          </cell>
          <cell r="H166" t="str">
            <v>100202</v>
          </cell>
          <cell r="I166" t="str">
            <v>研修Ｇ</v>
          </cell>
          <cell r="J166">
            <v>501</v>
          </cell>
          <cell r="K166" t="str">
            <v>職員（非管理職）</v>
          </cell>
          <cell r="L166" t="str">
            <v>0002100202501</v>
          </cell>
          <cell r="M166">
            <v>10279</v>
          </cell>
          <cell r="N166" t="str">
            <v>ＹＫＣ研修Ｇ</v>
          </cell>
          <cell r="O166" t="str">
            <v>牧野　幾太郎</v>
          </cell>
        </row>
        <row r="167">
          <cell r="B167" t="str">
            <v>10405</v>
          </cell>
          <cell r="C167" t="str">
            <v>宮田　花子</v>
          </cell>
          <cell r="D167" t="str">
            <v>0002</v>
          </cell>
          <cell r="E167" t="str">
            <v>支部</v>
          </cell>
          <cell r="F167" t="str">
            <v>1002</v>
          </cell>
          <cell r="G167" t="str">
            <v>ＹＫＣ</v>
          </cell>
          <cell r="H167" t="str">
            <v>100202</v>
          </cell>
          <cell r="I167" t="str">
            <v>研修Ｇ</v>
          </cell>
          <cell r="J167">
            <v>501</v>
          </cell>
          <cell r="K167" t="str">
            <v>職員（非管理職）</v>
          </cell>
          <cell r="L167" t="str">
            <v>0002100202501</v>
          </cell>
          <cell r="M167">
            <v>10279</v>
          </cell>
          <cell r="N167" t="str">
            <v>ＹＫＣ研修Ｇ</v>
          </cell>
          <cell r="O167" t="str">
            <v>牧野　幾太郎</v>
          </cell>
        </row>
        <row r="168">
          <cell r="B168" t="str">
            <v>10910</v>
          </cell>
          <cell r="C168" t="str">
            <v>伊藤　潤一</v>
          </cell>
          <cell r="D168" t="str">
            <v>0002</v>
          </cell>
          <cell r="E168" t="str">
            <v>支部</v>
          </cell>
          <cell r="F168" t="str">
            <v>1002</v>
          </cell>
          <cell r="G168" t="str">
            <v>ＹＫＣ</v>
          </cell>
          <cell r="H168" t="str">
            <v>100202</v>
          </cell>
          <cell r="I168" t="str">
            <v>研修Ｇ</v>
          </cell>
          <cell r="J168">
            <v>901</v>
          </cell>
          <cell r="K168" t="str">
            <v>有期契約職員</v>
          </cell>
          <cell r="L168" t="str">
            <v>0002100202901</v>
          </cell>
          <cell r="M168">
            <v>10279</v>
          </cell>
          <cell r="N168" t="str">
            <v>ＹＫＣ研修Ｇ</v>
          </cell>
          <cell r="O168" t="str">
            <v>牧野　幾太郎</v>
          </cell>
        </row>
        <row r="169">
          <cell r="B169" t="str">
            <v>10912</v>
          </cell>
          <cell r="C169" t="str">
            <v>野上　由美子</v>
          </cell>
          <cell r="D169" t="str">
            <v>0002</v>
          </cell>
          <cell r="E169" t="str">
            <v>支部</v>
          </cell>
          <cell r="F169" t="str">
            <v>1002</v>
          </cell>
          <cell r="G169" t="str">
            <v>ＹＫＣ</v>
          </cell>
          <cell r="H169" t="str">
            <v>100202</v>
          </cell>
          <cell r="I169" t="str">
            <v>研修Ｇ</v>
          </cell>
          <cell r="J169">
            <v>901</v>
          </cell>
          <cell r="K169" t="str">
            <v>有期契約職員</v>
          </cell>
          <cell r="L169" t="str">
            <v>0002100202901</v>
          </cell>
          <cell r="M169">
            <v>10279</v>
          </cell>
          <cell r="N169" t="str">
            <v>ＹＫＣ研修Ｇ</v>
          </cell>
          <cell r="O169" t="str">
            <v>牧野　幾太郎</v>
          </cell>
        </row>
        <row r="170">
          <cell r="B170" t="str">
            <v>10109</v>
          </cell>
          <cell r="C170" t="str">
            <v>永脇　博夫</v>
          </cell>
          <cell r="D170" t="str">
            <v>0002</v>
          </cell>
          <cell r="E170" t="str">
            <v>支部</v>
          </cell>
          <cell r="F170" t="str">
            <v>1003</v>
          </cell>
          <cell r="G170" t="str">
            <v>ＫＫＣ</v>
          </cell>
          <cell r="H170" t="str">
            <v>100301</v>
          </cell>
          <cell r="I170" t="str">
            <v>会館Ｇ</v>
          </cell>
          <cell r="J170">
            <v>302</v>
          </cell>
          <cell r="K170" t="str">
            <v>次長</v>
          </cell>
          <cell r="L170" t="str">
            <v>0002100301302</v>
          </cell>
          <cell r="M170">
            <v>10135</v>
          </cell>
          <cell r="N170" t="str">
            <v>ＫＫＣ会館Ｇ</v>
          </cell>
          <cell r="O170" t="str">
            <v>関本　隆</v>
          </cell>
        </row>
        <row r="171">
          <cell r="B171" t="str">
            <v>10135</v>
          </cell>
          <cell r="C171" t="str">
            <v>関本　隆</v>
          </cell>
          <cell r="D171" t="str">
            <v>0002</v>
          </cell>
          <cell r="E171" t="str">
            <v>支部</v>
          </cell>
          <cell r="F171" t="str">
            <v>1003</v>
          </cell>
          <cell r="G171" t="str">
            <v>ＫＫＣ</v>
          </cell>
          <cell r="H171" t="str">
            <v>100301</v>
          </cell>
          <cell r="I171" t="str">
            <v>会館Ｇ</v>
          </cell>
          <cell r="J171">
            <v>303</v>
          </cell>
          <cell r="K171" t="str">
            <v>グループ長</v>
          </cell>
          <cell r="L171" t="str">
            <v>0002100301303</v>
          </cell>
          <cell r="M171">
            <v>10082</v>
          </cell>
          <cell r="N171" t="str">
            <v>ＫＫＣ館長</v>
          </cell>
          <cell r="O171" t="str">
            <v>吉原　秀男</v>
          </cell>
        </row>
        <row r="172">
          <cell r="B172" t="str">
            <v>10118</v>
          </cell>
          <cell r="C172" t="str">
            <v>沖　元子</v>
          </cell>
          <cell r="D172" t="str">
            <v>0002</v>
          </cell>
          <cell r="E172" t="str">
            <v>支部</v>
          </cell>
          <cell r="F172" t="str">
            <v>1003</v>
          </cell>
          <cell r="G172" t="str">
            <v>ＫＫＣ</v>
          </cell>
          <cell r="H172" t="str">
            <v>100301</v>
          </cell>
          <cell r="I172" t="str">
            <v>会館Ｇ</v>
          </cell>
          <cell r="J172">
            <v>501</v>
          </cell>
          <cell r="K172" t="str">
            <v>職員（非管理職）</v>
          </cell>
          <cell r="L172" t="str">
            <v>0002100301501</v>
          </cell>
          <cell r="M172">
            <v>10135</v>
          </cell>
          <cell r="N172" t="str">
            <v>ＫＫＣ会館Ｇ</v>
          </cell>
          <cell r="O172" t="str">
            <v>関本　隆</v>
          </cell>
        </row>
        <row r="173">
          <cell r="B173" t="str">
            <v>10227</v>
          </cell>
          <cell r="C173" t="str">
            <v>名嘉　孝男</v>
          </cell>
          <cell r="D173" t="str">
            <v>0002</v>
          </cell>
          <cell r="E173" t="str">
            <v>支部</v>
          </cell>
          <cell r="F173" t="str">
            <v>1003</v>
          </cell>
          <cell r="G173" t="str">
            <v>ＫＫＣ</v>
          </cell>
          <cell r="H173" t="str">
            <v>100301</v>
          </cell>
          <cell r="I173" t="str">
            <v>会館Ｇ</v>
          </cell>
          <cell r="J173">
            <v>501</v>
          </cell>
          <cell r="K173" t="str">
            <v>職員（非管理職）</v>
          </cell>
          <cell r="L173" t="str">
            <v>0002100301501</v>
          </cell>
          <cell r="M173">
            <v>10135</v>
          </cell>
          <cell r="N173" t="str">
            <v>ＫＫＣ会館Ｇ</v>
          </cell>
          <cell r="O173" t="str">
            <v>関本　隆</v>
          </cell>
        </row>
        <row r="174">
          <cell r="B174" t="str">
            <v>10301</v>
          </cell>
          <cell r="C174" t="str">
            <v>古庄　秀行</v>
          </cell>
          <cell r="D174" t="str">
            <v>0002</v>
          </cell>
          <cell r="E174" t="str">
            <v>支部</v>
          </cell>
          <cell r="F174" t="str">
            <v>1003</v>
          </cell>
          <cell r="G174" t="str">
            <v>ＫＫＣ</v>
          </cell>
          <cell r="H174" t="str">
            <v>100301</v>
          </cell>
          <cell r="I174" t="str">
            <v>会館Ｇ</v>
          </cell>
          <cell r="J174">
            <v>501</v>
          </cell>
          <cell r="K174" t="str">
            <v>職員（非管理職）</v>
          </cell>
          <cell r="L174" t="str">
            <v>0002100301501</v>
          </cell>
          <cell r="M174">
            <v>10135</v>
          </cell>
          <cell r="N174" t="str">
            <v>ＫＫＣ会館Ｇ</v>
          </cell>
          <cell r="O174" t="str">
            <v>関本　隆</v>
          </cell>
        </row>
        <row r="175">
          <cell r="B175" t="str">
            <v>10328</v>
          </cell>
          <cell r="C175" t="str">
            <v>今井　美名子</v>
          </cell>
          <cell r="D175" t="str">
            <v>0002</v>
          </cell>
          <cell r="E175" t="str">
            <v>支部</v>
          </cell>
          <cell r="F175" t="str">
            <v>1003</v>
          </cell>
          <cell r="G175" t="str">
            <v>ＫＫＣ</v>
          </cell>
          <cell r="H175" t="str">
            <v>100301</v>
          </cell>
          <cell r="I175" t="str">
            <v>会館Ｇ</v>
          </cell>
          <cell r="J175">
            <v>501</v>
          </cell>
          <cell r="K175" t="str">
            <v>職員（非管理職）</v>
          </cell>
          <cell r="L175" t="str">
            <v>0002100301501</v>
          </cell>
          <cell r="M175">
            <v>10135</v>
          </cell>
          <cell r="N175" t="str">
            <v>ＫＫＣ会館Ｇ</v>
          </cell>
          <cell r="O175" t="str">
            <v>関本　隆</v>
          </cell>
        </row>
        <row r="176">
          <cell r="B176" t="str">
            <v>10160</v>
          </cell>
          <cell r="C176" t="str">
            <v>横沢　眞樹子</v>
          </cell>
          <cell r="D176" t="str">
            <v>0002</v>
          </cell>
          <cell r="E176" t="str">
            <v>支部</v>
          </cell>
          <cell r="F176" t="str">
            <v>1003</v>
          </cell>
          <cell r="G176" t="str">
            <v>ＫＫＣ</v>
          </cell>
          <cell r="H176" t="str">
            <v>100302</v>
          </cell>
          <cell r="I176" t="str">
            <v>研修Ｇ</v>
          </cell>
          <cell r="J176">
            <v>303</v>
          </cell>
          <cell r="K176" t="str">
            <v>グループ長</v>
          </cell>
          <cell r="L176" t="str">
            <v>0002100302303</v>
          </cell>
          <cell r="M176">
            <v>10082</v>
          </cell>
          <cell r="N176" t="str">
            <v>ＫＫＣ館長</v>
          </cell>
          <cell r="O176" t="str">
            <v>吉原　秀男</v>
          </cell>
        </row>
        <row r="177">
          <cell r="B177" t="str">
            <v>10273</v>
          </cell>
          <cell r="C177" t="str">
            <v>濃野　承次</v>
          </cell>
          <cell r="D177" t="str">
            <v>0002</v>
          </cell>
          <cell r="E177" t="str">
            <v>支部</v>
          </cell>
          <cell r="F177" t="str">
            <v>1003</v>
          </cell>
          <cell r="G177" t="str">
            <v>ＫＫＣ</v>
          </cell>
          <cell r="H177" t="str">
            <v>100302</v>
          </cell>
          <cell r="I177" t="str">
            <v>研修Ｇ</v>
          </cell>
          <cell r="J177">
            <v>305</v>
          </cell>
          <cell r="K177" t="str">
            <v>グループ長補佐</v>
          </cell>
          <cell r="L177" t="str">
            <v>0002100302305</v>
          </cell>
          <cell r="M177">
            <v>10160</v>
          </cell>
          <cell r="N177" t="str">
            <v>ＫＫＣ研修Ｇ</v>
          </cell>
          <cell r="O177" t="str">
            <v>横沢　眞樹子</v>
          </cell>
        </row>
        <row r="178">
          <cell r="B178" t="str">
            <v>10128</v>
          </cell>
          <cell r="C178" t="str">
            <v>岩崎　直子</v>
          </cell>
          <cell r="D178" t="str">
            <v>0002</v>
          </cell>
          <cell r="E178" t="str">
            <v>支部</v>
          </cell>
          <cell r="F178" t="str">
            <v>1003</v>
          </cell>
          <cell r="G178" t="str">
            <v>ＫＫＣ</v>
          </cell>
          <cell r="H178" t="str">
            <v>100302</v>
          </cell>
          <cell r="I178" t="str">
            <v>研修Ｇ</v>
          </cell>
          <cell r="J178">
            <v>501</v>
          </cell>
          <cell r="K178" t="str">
            <v>職員（非管理職）</v>
          </cell>
          <cell r="L178" t="str">
            <v>0002100302501</v>
          </cell>
          <cell r="M178">
            <v>10160</v>
          </cell>
          <cell r="N178" t="str">
            <v>ＫＫＣ研修Ｇ</v>
          </cell>
          <cell r="O178" t="str">
            <v>横沢　眞樹子</v>
          </cell>
        </row>
        <row r="179">
          <cell r="B179" t="str">
            <v>10217</v>
          </cell>
          <cell r="C179" t="str">
            <v>矢島　康江</v>
          </cell>
          <cell r="D179" t="str">
            <v>0002</v>
          </cell>
          <cell r="E179" t="str">
            <v>支部</v>
          </cell>
          <cell r="F179" t="str">
            <v>1003</v>
          </cell>
          <cell r="G179" t="str">
            <v>ＫＫＣ</v>
          </cell>
          <cell r="H179" t="str">
            <v>100302</v>
          </cell>
          <cell r="I179" t="str">
            <v>研修Ｇ</v>
          </cell>
          <cell r="J179">
            <v>501</v>
          </cell>
          <cell r="K179" t="str">
            <v>職員（非管理職）</v>
          </cell>
          <cell r="L179" t="str">
            <v>0002100302501</v>
          </cell>
          <cell r="M179">
            <v>10160</v>
          </cell>
          <cell r="N179" t="str">
            <v>ＫＫＣ研修Ｇ</v>
          </cell>
          <cell r="O179" t="str">
            <v>横沢　眞樹子</v>
          </cell>
        </row>
        <row r="180">
          <cell r="B180" t="str">
            <v>10299</v>
          </cell>
          <cell r="C180" t="str">
            <v>三田　由紀子</v>
          </cell>
          <cell r="D180" t="str">
            <v>0002</v>
          </cell>
          <cell r="E180" t="str">
            <v>支部</v>
          </cell>
          <cell r="F180" t="str">
            <v>1003</v>
          </cell>
          <cell r="G180" t="str">
            <v>ＫＫＣ</v>
          </cell>
          <cell r="H180" t="str">
            <v>100302</v>
          </cell>
          <cell r="I180" t="str">
            <v>研修Ｇ</v>
          </cell>
          <cell r="J180">
            <v>501</v>
          </cell>
          <cell r="K180" t="str">
            <v>職員（非管理職）</v>
          </cell>
          <cell r="L180" t="str">
            <v>0002100302501</v>
          </cell>
          <cell r="M180">
            <v>10160</v>
          </cell>
          <cell r="N180" t="str">
            <v>ＫＫＣ研修Ｇ</v>
          </cell>
          <cell r="O180" t="str">
            <v>横沢　眞樹子</v>
          </cell>
        </row>
        <row r="181">
          <cell r="B181" t="str">
            <v>10330</v>
          </cell>
          <cell r="C181" t="str">
            <v>飯田　真弓</v>
          </cell>
          <cell r="D181" t="str">
            <v>0002</v>
          </cell>
          <cell r="E181" t="str">
            <v>支部</v>
          </cell>
          <cell r="F181" t="str">
            <v>1003</v>
          </cell>
          <cell r="G181" t="str">
            <v>ＫＫＣ</v>
          </cell>
          <cell r="H181" t="str">
            <v>100302</v>
          </cell>
          <cell r="I181" t="str">
            <v>研修Ｇ</v>
          </cell>
          <cell r="J181">
            <v>501</v>
          </cell>
          <cell r="K181" t="str">
            <v>職員（非管理職）</v>
          </cell>
          <cell r="L181" t="str">
            <v>0002100302501</v>
          </cell>
          <cell r="M181">
            <v>10160</v>
          </cell>
          <cell r="N181" t="str">
            <v>ＫＫＣ研修Ｇ</v>
          </cell>
          <cell r="O181" t="str">
            <v>横沢　眞樹子</v>
          </cell>
        </row>
        <row r="182">
          <cell r="B182" t="str">
            <v>10342</v>
          </cell>
          <cell r="C182" t="str">
            <v>首藤　尚治</v>
          </cell>
          <cell r="D182" t="str">
            <v>0002</v>
          </cell>
          <cell r="E182" t="str">
            <v>支部</v>
          </cell>
          <cell r="F182" t="str">
            <v>1003</v>
          </cell>
          <cell r="G182" t="str">
            <v>ＫＫＣ</v>
          </cell>
          <cell r="H182" t="str">
            <v>100302</v>
          </cell>
          <cell r="I182" t="str">
            <v>研修Ｇ</v>
          </cell>
          <cell r="J182">
            <v>501</v>
          </cell>
          <cell r="K182" t="str">
            <v>職員（非管理職）</v>
          </cell>
          <cell r="L182" t="str">
            <v>0002100302501</v>
          </cell>
          <cell r="M182">
            <v>10160</v>
          </cell>
          <cell r="N182" t="str">
            <v>ＫＫＣ研修Ｇ</v>
          </cell>
          <cell r="O182" t="str">
            <v>横沢　眞樹子</v>
          </cell>
        </row>
        <row r="183">
          <cell r="B183" t="str">
            <v>10360</v>
          </cell>
          <cell r="C183" t="str">
            <v>酒井　さや子</v>
          </cell>
          <cell r="D183" t="str">
            <v>0002</v>
          </cell>
          <cell r="E183" t="str">
            <v>支部</v>
          </cell>
          <cell r="F183" t="str">
            <v>1003</v>
          </cell>
          <cell r="G183" t="str">
            <v>ＫＫＣ</v>
          </cell>
          <cell r="H183" t="str">
            <v>100302</v>
          </cell>
          <cell r="I183" t="str">
            <v>研修Ｇ</v>
          </cell>
          <cell r="J183">
            <v>501</v>
          </cell>
          <cell r="K183" t="str">
            <v>職員（非管理職）</v>
          </cell>
          <cell r="L183" t="str">
            <v>0002100302501</v>
          </cell>
          <cell r="M183">
            <v>10160</v>
          </cell>
          <cell r="N183" t="str">
            <v>ＫＫＣ研修Ｇ</v>
          </cell>
          <cell r="O183" t="str">
            <v>横沢　眞樹子</v>
          </cell>
        </row>
        <row r="184">
          <cell r="B184" t="str">
            <v>10377</v>
          </cell>
          <cell r="C184" t="str">
            <v>竹内　祐輔</v>
          </cell>
          <cell r="D184" t="str">
            <v>0002</v>
          </cell>
          <cell r="E184" t="str">
            <v>支部</v>
          </cell>
          <cell r="F184" t="str">
            <v>1003</v>
          </cell>
          <cell r="G184" t="str">
            <v>ＫＫＣ</v>
          </cell>
          <cell r="H184" t="str">
            <v>100302</v>
          </cell>
          <cell r="I184" t="str">
            <v>研修Ｇ</v>
          </cell>
          <cell r="J184">
            <v>501</v>
          </cell>
          <cell r="K184" t="str">
            <v>職員（非管理職）</v>
          </cell>
          <cell r="L184" t="str">
            <v>0002100302501</v>
          </cell>
          <cell r="M184">
            <v>10160</v>
          </cell>
          <cell r="N184" t="str">
            <v>ＫＫＣ研修Ｇ</v>
          </cell>
          <cell r="O184" t="str">
            <v>横沢　眞樹子</v>
          </cell>
        </row>
        <row r="185">
          <cell r="B185" t="str">
            <v>10382</v>
          </cell>
          <cell r="C185" t="str">
            <v>吉竹　和宏</v>
          </cell>
          <cell r="D185" t="str">
            <v>0002</v>
          </cell>
          <cell r="E185" t="str">
            <v>支部</v>
          </cell>
          <cell r="F185" t="str">
            <v>1003</v>
          </cell>
          <cell r="G185" t="str">
            <v>ＫＫＣ</v>
          </cell>
          <cell r="H185" t="str">
            <v>100302</v>
          </cell>
          <cell r="I185" t="str">
            <v>研修Ｇ</v>
          </cell>
          <cell r="J185">
            <v>501</v>
          </cell>
          <cell r="K185" t="str">
            <v>職員（非管理職）</v>
          </cell>
          <cell r="L185" t="str">
            <v>0002100302501</v>
          </cell>
          <cell r="M185">
            <v>10160</v>
          </cell>
          <cell r="N185" t="str">
            <v>ＫＫＣ研修Ｇ</v>
          </cell>
          <cell r="O185" t="str">
            <v>横沢　眞樹子</v>
          </cell>
        </row>
        <row r="186">
          <cell r="B186" t="str">
            <v>10393</v>
          </cell>
          <cell r="C186" t="str">
            <v>戸梶　輝子</v>
          </cell>
          <cell r="D186" t="str">
            <v>0002</v>
          </cell>
          <cell r="E186" t="str">
            <v>支部</v>
          </cell>
          <cell r="F186" t="str">
            <v>1003</v>
          </cell>
          <cell r="G186" t="str">
            <v>ＫＫＣ</v>
          </cell>
          <cell r="H186" t="str">
            <v>100302</v>
          </cell>
          <cell r="I186" t="str">
            <v>研修Ｇ</v>
          </cell>
          <cell r="J186">
            <v>501</v>
          </cell>
          <cell r="K186" t="str">
            <v>職員（非管理職）</v>
          </cell>
          <cell r="L186" t="str">
            <v>0002100302501</v>
          </cell>
          <cell r="M186">
            <v>10160</v>
          </cell>
          <cell r="N186" t="str">
            <v>ＫＫＣ研修Ｇ</v>
          </cell>
          <cell r="O186" t="str">
            <v>横沢　眞樹子</v>
          </cell>
        </row>
        <row r="187">
          <cell r="B187" t="str">
            <v>10398</v>
          </cell>
          <cell r="C187" t="str">
            <v>豊原　杏梨</v>
          </cell>
          <cell r="D187" t="str">
            <v>0002</v>
          </cell>
          <cell r="E187" t="str">
            <v>支部</v>
          </cell>
          <cell r="F187" t="str">
            <v>1003</v>
          </cell>
          <cell r="G187" t="str">
            <v>ＫＫＣ</v>
          </cell>
          <cell r="H187" t="str">
            <v>100302</v>
          </cell>
          <cell r="I187" t="str">
            <v>研修Ｇ</v>
          </cell>
          <cell r="J187">
            <v>501</v>
          </cell>
          <cell r="K187" t="str">
            <v>職員（非管理職）</v>
          </cell>
          <cell r="L187" t="str">
            <v>0002100302501</v>
          </cell>
          <cell r="M187">
            <v>10160</v>
          </cell>
          <cell r="N187" t="str">
            <v>ＫＫＣ研修Ｇ</v>
          </cell>
          <cell r="O187" t="str">
            <v>横沢　眞樹子</v>
          </cell>
        </row>
        <row r="188">
          <cell r="B188" t="str">
            <v>10402</v>
          </cell>
          <cell r="C188" t="str">
            <v>和田　恭子</v>
          </cell>
          <cell r="D188" t="str">
            <v>0002</v>
          </cell>
          <cell r="E188" t="str">
            <v>支部</v>
          </cell>
          <cell r="F188" t="str">
            <v>1003</v>
          </cell>
          <cell r="G188" t="str">
            <v>ＫＫＣ</v>
          </cell>
          <cell r="H188" t="str">
            <v>100302</v>
          </cell>
          <cell r="I188" t="str">
            <v>研修Ｇ</v>
          </cell>
          <cell r="J188">
            <v>501</v>
          </cell>
          <cell r="K188" t="str">
            <v>職員（非管理職）</v>
          </cell>
          <cell r="L188" t="str">
            <v>0002100302501</v>
          </cell>
          <cell r="M188">
            <v>10160</v>
          </cell>
          <cell r="N188" t="str">
            <v>ＫＫＣ研修Ｇ</v>
          </cell>
          <cell r="O188" t="str">
            <v>横沢　眞樹子</v>
          </cell>
        </row>
        <row r="189">
          <cell r="B189" t="str">
            <v>10114</v>
          </cell>
          <cell r="C189" t="str">
            <v>新宅　誠三郎</v>
          </cell>
          <cell r="D189" t="str">
            <v>0002</v>
          </cell>
          <cell r="E189" t="str">
            <v>支部</v>
          </cell>
          <cell r="F189" t="str">
            <v>1004</v>
          </cell>
          <cell r="G189" t="str">
            <v>ＣＫＣ</v>
          </cell>
          <cell r="H189" t="str">
            <v>100401</v>
          </cell>
          <cell r="I189" t="str">
            <v>会館Ｇ</v>
          </cell>
          <cell r="J189">
            <v>301</v>
          </cell>
          <cell r="K189" t="str">
            <v>部館室長</v>
          </cell>
          <cell r="L189" t="str">
            <v>0002100401301</v>
          </cell>
          <cell r="M189">
            <v>10114</v>
          </cell>
          <cell r="N189" t="str">
            <v>ＣＫＣ館長</v>
          </cell>
          <cell r="O189" t="str">
            <v>新宅　誠三郎</v>
          </cell>
        </row>
        <row r="190">
          <cell r="B190" t="str">
            <v>10148</v>
          </cell>
          <cell r="C190" t="str">
            <v>三輪　直</v>
          </cell>
          <cell r="D190" t="str">
            <v>0002</v>
          </cell>
          <cell r="E190" t="str">
            <v>支部</v>
          </cell>
          <cell r="F190" t="str">
            <v>1004</v>
          </cell>
          <cell r="G190" t="str">
            <v>ＣＫＣ</v>
          </cell>
          <cell r="H190" t="str">
            <v>100401</v>
          </cell>
          <cell r="I190" t="str">
            <v>会館Ｇ</v>
          </cell>
          <cell r="J190">
            <v>301</v>
          </cell>
          <cell r="K190" t="str">
            <v>部館室長</v>
          </cell>
          <cell r="L190" t="str">
            <v>0002100401301</v>
          </cell>
          <cell r="M190">
            <v>10148</v>
          </cell>
          <cell r="N190" t="str">
            <v>ＣＫＣ館長</v>
          </cell>
          <cell r="O190" t="str">
            <v>三輪　直</v>
          </cell>
        </row>
        <row r="191">
          <cell r="B191" t="str">
            <v>10146</v>
          </cell>
          <cell r="C191" t="str">
            <v>大塚　光義</v>
          </cell>
          <cell r="D191" t="str">
            <v>0002</v>
          </cell>
          <cell r="E191" t="str">
            <v>支部</v>
          </cell>
          <cell r="F191" t="str">
            <v>1004</v>
          </cell>
          <cell r="G191" t="str">
            <v>ＣＫＣ</v>
          </cell>
          <cell r="H191" t="str">
            <v>100401</v>
          </cell>
          <cell r="I191" t="str">
            <v>会館Ｇ</v>
          </cell>
          <cell r="J191">
            <v>501</v>
          </cell>
          <cell r="K191" t="str">
            <v>職員（非管理職）</v>
          </cell>
          <cell r="L191" t="str">
            <v>0002100401501</v>
          </cell>
          <cell r="M191">
            <v>10148</v>
          </cell>
          <cell r="N191" t="str">
            <v>ＣＫＣ会館Ｇ</v>
          </cell>
          <cell r="O191" t="str">
            <v>三輪　直</v>
          </cell>
        </row>
        <row r="192">
          <cell r="B192" t="str">
            <v>10155</v>
          </cell>
          <cell r="C192" t="str">
            <v>渋谷　園枝</v>
          </cell>
          <cell r="D192" t="str">
            <v>0002</v>
          </cell>
          <cell r="E192" t="str">
            <v>支部</v>
          </cell>
          <cell r="F192" t="str">
            <v>1004</v>
          </cell>
          <cell r="G192" t="str">
            <v>ＣＫＣ</v>
          </cell>
          <cell r="H192" t="str">
            <v>100401</v>
          </cell>
          <cell r="I192" t="str">
            <v>会館Ｇ</v>
          </cell>
          <cell r="J192">
            <v>501</v>
          </cell>
          <cell r="K192" t="str">
            <v>職員（非管理職）</v>
          </cell>
          <cell r="L192" t="str">
            <v>0002100401501</v>
          </cell>
          <cell r="M192">
            <v>10148</v>
          </cell>
          <cell r="N192" t="str">
            <v>ＣＫＣ会館Ｇ</v>
          </cell>
          <cell r="O192" t="str">
            <v>三輪　直</v>
          </cell>
        </row>
        <row r="193">
          <cell r="B193" t="str">
            <v>10224</v>
          </cell>
          <cell r="C193" t="str">
            <v>大野　達也</v>
          </cell>
          <cell r="D193" t="str">
            <v>0002</v>
          </cell>
          <cell r="E193" t="str">
            <v>支部</v>
          </cell>
          <cell r="F193" t="str">
            <v>1004</v>
          </cell>
          <cell r="G193" t="str">
            <v>ＣＫＣ</v>
          </cell>
          <cell r="H193" t="str">
            <v>100401</v>
          </cell>
          <cell r="I193" t="str">
            <v>会館Ｇ</v>
          </cell>
          <cell r="J193">
            <v>501</v>
          </cell>
          <cell r="K193" t="str">
            <v>職員（非管理職）</v>
          </cell>
          <cell r="L193" t="str">
            <v>0002100401501</v>
          </cell>
          <cell r="M193">
            <v>10148</v>
          </cell>
          <cell r="N193" t="str">
            <v>ＣＫＣ会館Ｇ</v>
          </cell>
          <cell r="O193" t="str">
            <v>三輪　直</v>
          </cell>
        </row>
        <row r="194">
          <cell r="B194" t="str">
            <v>10219</v>
          </cell>
          <cell r="C194" t="str">
            <v>多賀　寿江</v>
          </cell>
          <cell r="D194" t="str">
            <v>0002</v>
          </cell>
          <cell r="E194" t="str">
            <v>支部</v>
          </cell>
          <cell r="F194" t="str">
            <v>1004</v>
          </cell>
          <cell r="G194" t="str">
            <v>ＣＫＣ</v>
          </cell>
          <cell r="H194" t="str">
            <v>100402</v>
          </cell>
          <cell r="I194" t="str">
            <v>研修Ｇ</v>
          </cell>
          <cell r="J194">
            <v>303</v>
          </cell>
          <cell r="K194" t="str">
            <v>グループ長</v>
          </cell>
          <cell r="L194" t="str">
            <v>0002100402303</v>
          </cell>
          <cell r="M194">
            <v>10114</v>
          </cell>
          <cell r="N194" t="str">
            <v>ＣＫＣ館長</v>
          </cell>
          <cell r="O194" t="str">
            <v>新宅　誠三郎</v>
          </cell>
        </row>
        <row r="195">
          <cell r="B195" t="str">
            <v>10182</v>
          </cell>
          <cell r="C195" t="str">
            <v>名波　澄人</v>
          </cell>
          <cell r="D195" t="str">
            <v>0002</v>
          </cell>
          <cell r="E195" t="str">
            <v>支部</v>
          </cell>
          <cell r="F195" t="str">
            <v>1004</v>
          </cell>
          <cell r="G195" t="str">
            <v>ＣＫＣ</v>
          </cell>
          <cell r="H195" t="str">
            <v>100402</v>
          </cell>
          <cell r="I195" t="str">
            <v>研修Ｇ</v>
          </cell>
          <cell r="J195">
            <v>501</v>
          </cell>
          <cell r="K195" t="str">
            <v>職員（非管理職）</v>
          </cell>
          <cell r="L195" t="str">
            <v>0002100402501</v>
          </cell>
          <cell r="M195">
            <v>10219</v>
          </cell>
          <cell r="N195" t="str">
            <v>ＣＫＣ研修Ｇ</v>
          </cell>
          <cell r="O195" t="str">
            <v>多賀　寿江</v>
          </cell>
        </row>
        <row r="196">
          <cell r="B196" t="str">
            <v>10336</v>
          </cell>
          <cell r="C196" t="str">
            <v>吉田　ひとみ</v>
          </cell>
          <cell r="D196" t="str">
            <v>0002</v>
          </cell>
          <cell r="E196" t="str">
            <v>支部</v>
          </cell>
          <cell r="F196" t="str">
            <v>1004</v>
          </cell>
          <cell r="G196" t="str">
            <v>ＣＫＣ</v>
          </cell>
          <cell r="H196" t="str">
            <v>100402</v>
          </cell>
          <cell r="I196" t="str">
            <v>研修Ｇ</v>
          </cell>
          <cell r="J196">
            <v>501</v>
          </cell>
          <cell r="K196" t="str">
            <v>職員（非管理職）</v>
          </cell>
          <cell r="L196" t="str">
            <v>0002100402501</v>
          </cell>
          <cell r="M196">
            <v>10219</v>
          </cell>
          <cell r="N196" t="str">
            <v>ＣＫＣ研修Ｇ</v>
          </cell>
          <cell r="O196" t="str">
            <v>多賀　寿江</v>
          </cell>
        </row>
        <row r="197">
          <cell r="B197" t="str">
            <v>10351</v>
          </cell>
          <cell r="C197" t="str">
            <v>宮寺　宏明</v>
          </cell>
          <cell r="D197" t="str">
            <v>0002</v>
          </cell>
          <cell r="E197" t="str">
            <v>支部</v>
          </cell>
          <cell r="F197" t="str">
            <v>1004</v>
          </cell>
          <cell r="G197" t="str">
            <v>ＣＫＣ</v>
          </cell>
          <cell r="H197" t="str">
            <v>100402</v>
          </cell>
          <cell r="I197" t="str">
            <v>研修Ｇ</v>
          </cell>
          <cell r="J197">
            <v>501</v>
          </cell>
          <cell r="K197" t="str">
            <v>職員（非管理職）</v>
          </cell>
          <cell r="L197" t="str">
            <v>0002100402501</v>
          </cell>
          <cell r="M197">
            <v>10219</v>
          </cell>
          <cell r="N197" t="str">
            <v>ＣＫＣ研修Ｇ</v>
          </cell>
          <cell r="O197" t="str">
            <v>多賀　寿江</v>
          </cell>
        </row>
        <row r="198">
          <cell r="B198" t="str">
            <v>10397</v>
          </cell>
          <cell r="C198" t="str">
            <v>徳山　朋美</v>
          </cell>
          <cell r="D198" t="str">
            <v>0002</v>
          </cell>
          <cell r="E198" t="str">
            <v>支部</v>
          </cell>
          <cell r="F198" t="str">
            <v>1004</v>
          </cell>
          <cell r="G198" t="str">
            <v>ＣＫＣ</v>
          </cell>
          <cell r="H198" t="str">
            <v>100402</v>
          </cell>
          <cell r="I198" t="str">
            <v>研修Ｇ</v>
          </cell>
          <cell r="J198">
            <v>501</v>
          </cell>
          <cell r="K198" t="str">
            <v>職員（非管理職）</v>
          </cell>
          <cell r="L198" t="str">
            <v>0002100402501</v>
          </cell>
          <cell r="M198">
            <v>10219</v>
          </cell>
          <cell r="N198" t="str">
            <v>ＣＫＣ研修Ｇ</v>
          </cell>
          <cell r="O198" t="str">
            <v>多賀　寿江</v>
          </cell>
        </row>
        <row r="199">
          <cell r="B199" t="str">
            <v>10401</v>
          </cell>
          <cell r="C199" t="str">
            <v>髭　晃子</v>
          </cell>
          <cell r="D199" t="str">
            <v>0002</v>
          </cell>
          <cell r="E199" t="str">
            <v>支部</v>
          </cell>
          <cell r="F199" t="str">
            <v>1004</v>
          </cell>
          <cell r="G199" t="str">
            <v>ＣＫＣ</v>
          </cell>
          <cell r="H199" t="str">
            <v>100402</v>
          </cell>
          <cell r="I199" t="str">
            <v>研修Ｇ</v>
          </cell>
          <cell r="J199">
            <v>501</v>
          </cell>
          <cell r="K199" t="str">
            <v>職員（非管理職）</v>
          </cell>
          <cell r="L199" t="str">
            <v>0002100402501</v>
          </cell>
          <cell r="M199">
            <v>10219</v>
          </cell>
          <cell r="N199" t="str">
            <v>ＣＫＣ研修Ｇ</v>
          </cell>
          <cell r="O199" t="str">
            <v>多賀　寿江</v>
          </cell>
        </row>
        <row r="200">
          <cell r="B200" t="str">
            <v>10403</v>
          </cell>
          <cell r="C200" t="str">
            <v>斎藤　裕</v>
          </cell>
          <cell r="D200" t="str">
            <v>0002</v>
          </cell>
          <cell r="E200" t="str">
            <v>支部</v>
          </cell>
          <cell r="F200" t="str">
            <v>1004</v>
          </cell>
          <cell r="G200" t="str">
            <v>ＣＫＣ</v>
          </cell>
          <cell r="H200" t="str">
            <v>100402</v>
          </cell>
          <cell r="I200" t="str">
            <v>研修Ｇ</v>
          </cell>
          <cell r="J200">
            <v>501</v>
          </cell>
          <cell r="K200" t="str">
            <v>職員（非管理職）</v>
          </cell>
          <cell r="L200" t="str">
            <v>0002100402501</v>
          </cell>
          <cell r="M200">
            <v>10219</v>
          </cell>
          <cell r="N200" t="str">
            <v>ＣＫＣ研修Ｇ</v>
          </cell>
          <cell r="O200" t="str">
            <v>多賀　寿江</v>
          </cell>
        </row>
        <row r="201">
          <cell r="B201" t="str">
            <v>10406</v>
          </cell>
          <cell r="C201" t="str">
            <v>小田川　裕香子</v>
          </cell>
          <cell r="D201" t="str">
            <v>0002</v>
          </cell>
          <cell r="E201" t="str">
            <v>支部</v>
          </cell>
          <cell r="F201" t="str">
            <v>1004</v>
          </cell>
          <cell r="G201" t="str">
            <v>ＣＫＣ</v>
          </cell>
          <cell r="H201" t="str">
            <v>100402</v>
          </cell>
          <cell r="I201" t="str">
            <v>研修Ｇ</v>
          </cell>
          <cell r="J201">
            <v>501</v>
          </cell>
          <cell r="K201" t="str">
            <v>職員（非管理職）</v>
          </cell>
          <cell r="L201" t="str">
            <v>0002100402501</v>
          </cell>
          <cell r="M201">
            <v>10219</v>
          </cell>
          <cell r="N201" t="str">
            <v>ＣＫＣ研修Ｇ</v>
          </cell>
          <cell r="O201" t="str">
            <v>多賀　寿江</v>
          </cell>
        </row>
        <row r="202">
          <cell r="B202" t="str">
            <v>10922</v>
          </cell>
          <cell r="C202" t="str">
            <v>久野　元</v>
          </cell>
          <cell r="D202" t="str">
            <v>0002</v>
          </cell>
          <cell r="E202" t="str">
            <v>支部</v>
          </cell>
          <cell r="F202" t="str">
            <v>1004</v>
          </cell>
          <cell r="G202" t="str">
            <v>ＣＫＣ</v>
          </cell>
          <cell r="H202" t="str">
            <v>100402</v>
          </cell>
          <cell r="I202" t="str">
            <v>研修Ｇ</v>
          </cell>
          <cell r="J202">
            <v>601</v>
          </cell>
          <cell r="K202" t="str">
            <v>臨時職員</v>
          </cell>
          <cell r="L202" t="str">
            <v>0002100402601</v>
          </cell>
          <cell r="M202">
            <v>10219</v>
          </cell>
          <cell r="N202" t="str">
            <v>ＣＫＣ研修Ｇ</v>
          </cell>
          <cell r="O202" t="str">
            <v>多賀　寿江</v>
          </cell>
        </row>
        <row r="203">
          <cell r="B203" t="str">
            <v>10115</v>
          </cell>
          <cell r="C203" t="str">
            <v>谷口　秀一</v>
          </cell>
          <cell r="D203" t="str">
            <v>0002</v>
          </cell>
          <cell r="E203" t="str">
            <v>支部</v>
          </cell>
          <cell r="F203" t="str">
            <v>1004</v>
          </cell>
          <cell r="G203" t="str">
            <v>ＣＫＣ</v>
          </cell>
          <cell r="H203" t="str">
            <v>100402</v>
          </cell>
          <cell r="I203" t="str">
            <v>研修Ｇ</v>
          </cell>
          <cell r="J203">
            <v>901</v>
          </cell>
          <cell r="K203" t="str">
            <v>有期契約職員</v>
          </cell>
          <cell r="L203" t="str">
            <v>0002100402901</v>
          </cell>
          <cell r="M203">
            <v>10219</v>
          </cell>
          <cell r="N203" t="str">
            <v>ＣＫＣ研修Ｇ</v>
          </cell>
          <cell r="O203" t="str">
            <v>多賀　寿江</v>
          </cell>
        </row>
        <row r="204">
          <cell r="B204" t="str">
            <v>10913</v>
          </cell>
          <cell r="C204" t="str">
            <v>信原　志穂</v>
          </cell>
          <cell r="D204" t="str">
            <v>0002</v>
          </cell>
          <cell r="E204" t="str">
            <v>支部</v>
          </cell>
          <cell r="F204" t="str">
            <v>1004</v>
          </cell>
          <cell r="G204" t="str">
            <v>ＣＫＣ</v>
          </cell>
          <cell r="H204" t="str">
            <v>100402</v>
          </cell>
          <cell r="I204" t="str">
            <v>研修Ｇ</v>
          </cell>
          <cell r="J204">
            <v>901</v>
          </cell>
          <cell r="K204" t="str">
            <v>有期契約職員</v>
          </cell>
          <cell r="L204" t="str">
            <v>0002100402901</v>
          </cell>
          <cell r="M204">
            <v>10219</v>
          </cell>
          <cell r="N204" t="str">
            <v>ＣＫＣ研修Ｇ</v>
          </cell>
          <cell r="O204" t="str">
            <v>多賀　寿江</v>
          </cell>
        </row>
      </sheetData>
      <sheetData sheetId="5">
        <row r="1">
          <cell r="E1" t="str">
            <v>↓ここに出力されます。</v>
          </cell>
        </row>
        <row r="2">
          <cell r="E2" t="str">
            <v>育成支援（受入）</v>
          </cell>
        </row>
        <row r="3">
          <cell r="E3" t="str">
            <v>育成支援（海研）</v>
          </cell>
        </row>
        <row r="4">
          <cell r="E4" t="str">
            <v>育成支援（遠隔）</v>
          </cell>
        </row>
        <row r="5">
          <cell r="E5" t="str">
            <v>中小</v>
          </cell>
        </row>
        <row r="6">
          <cell r="E6" t="str">
            <v>連携事業（マレーシア）</v>
          </cell>
        </row>
        <row r="7">
          <cell r="E7" t="str">
            <v>連携事業（タイ）</v>
          </cell>
        </row>
        <row r="8">
          <cell r="E8" t="str">
            <v>円滑化</v>
          </cell>
        </row>
        <row r="9">
          <cell r="E9" t="str">
            <v>外財</v>
          </cell>
        </row>
        <row r="10">
          <cell r="E10" t="str">
            <v>人財</v>
          </cell>
        </row>
        <row r="11">
          <cell r="E11" t="str">
            <v>日機連</v>
          </cell>
        </row>
        <row r="12">
          <cell r="E12" t="str">
            <v>中東</v>
          </cell>
        </row>
        <row r="13">
          <cell r="E13" t="str">
            <v>ＮＥＤＯ省エネ</v>
          </cell>
        </row>
        <row r="14">
          <cell r="E14" t="str">
            <v>省エネ</v>
          </cell>
        </row>
        <row r="15">
          <cell r="E15" t="str">
            <v>食品産業</v>
          </cell>
        </row>
        <row r="16">
          <cell r="E16" t="str">
            <v>比ＥＰＡ</v>
          </cell>
        </row>
        <row r="17">
          <cell r="E17" t="str">
            <v>新規事業</v>
          </cell>
        </row>
        <row r="18">
          <cell r="E18" t="str">
            <v>センター運営（Ｔ）</v>
          </cell>
        </row>
        <row r="19">
          <cell r="E19" t="str">
            <v>センター運営（Ｙ）</v>
          </cell>
        </row>
        <row r="20">
          <cell r="E20" t="str">
            <v>センター運営（Ｋ）</v>
          </cell>
        </row>
        <row r="21">
          <cell r="E21" t="str">
            <v>センター運営（Ｃ）</v>
          </cell>
        </row>
        <row r="22">
          <cell r="E22" t="str">
            <v>管理費</v>
          </cell>
        </row>
        <row r="23">
          <cell r="E23" t="str">
            <v>開発費</v>
          </cell>
        </row>
        <row r="24">
          <cell r="E24" t="str">
            <v>事業管理</v>
          </cell>
        </row>
      </sheetData>
      <sheetData sheetId="6">
        <row r="2">
          <cell r="B2" t="str">
            <v>該当者コード</v>
          </cell>
        </row>
      </sheetData>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マイル本俸・等級・号俸"/>
      <sheetName val="スマイル学歴情報"/>
      <sheetName val="OBIC７給与csv本俸・諸手当"/>
      <sheetName val="OBIC７全職員リスト"/>
      <sheetName val="H24賞与月数"/>
      <sheetName val="給与適用試算【AOTS出身職員】本俸12%割戻方式"/>
      <sheetName val="コード"/>
      <sheetName val="月給増減率の分布（賞与除く年額）"/>
      <sheetName val="年収増減額の分布（賞与除く）"/>
      <sheetName val="賞与月数の分布（H24年度"/>
      <sheetName val="数値分布（集計） (2)"/>
      <sheetName val="所定労働H増加分インパクト"/>
      <sheetName val="不利益分布（月額）"/>
      <sheetName val="ＪＯＤＣ本俸表(H24.06～)"/>
      <sheetName val="移行格付案（旧AOTS)"/>
    </sheetNames>
    <sheetDataSet>
      <sheetData sheetId="0"/>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1">
          <cell r="I1" t="str">
            <v>1等級</v>
          </cell>
        </row>
        <row r="2">
          <cell r="I2" t="str">
            <v>2等級</v>
          </cell>
        </row>
        <row r="3">
          <cell r="I3" t="str">
            <v>3等級</v>
          </cell>
        </row>
        <row r="4">
          <cell r="I4" t="str">
            <v>4等級</v>
          </cell>
        </row>
        <row r="5">
          <cell r="I5" t="str">
            <v>5等級</v>
          </cell>
        </row>
        <row r="6">
          <cell r="I6" t="str">
            <v>6等級</v>
          </cell>
        </row>
        <row r="7">
          <cell r="I7" t="str">
            <v>役員</v>
          </cell>
        </row>
        <row r="8">
          <cell r="I8" t="str">
            <v>その他</v>
          </cell>
        </row>
      </sheetData>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ダミー"/>
      <sheetName val="操作手順"/>
      <sheetName val="基データ貼付（日報データcsv）"/>
      <sheetName val="集計データ修正（複数個人）就業１"/>
      <sheetName val="従事日誌用所属・役職データ"/>
      <sheetName val="入力規則"/>
      <sheetName val="メニュー"/>
      <sheetName val="業務日誌様式"/>
    </sheetNames>
    <sheetDataSet>
      <sheetData sheetId="0"/>
      <sheetData sheetId="1"/>
      <sheetData sheetId="2"/>
      <sheetData sheetId="3"/>
      <sheetData sheetId="4">
        <row r="2">
          <cell r="B2" t="str">
            <v>10024</v>
          </cell>
        </row>
      </sheetData>
      <sheetData sheetId="5">
        <row r="1">
          <cell r="E1" t="str">
            <v>↓ここに出力されます。</v>
          </cell>
        </row>
      </sheetData>
      <sheetData sheetId="6">
        <row r="2">
          <cell r="B2" t="str">
            <v>該当者コード</v>
          </cell>
        </row>
        <row r="3">
          <cell r="B3">
            <v>10253</v>
          </cell>
        </row>
        <row r="4">
          <cell r="B4">
            <v>10288</v>
          </cell>
        </row>
        <row r="5">
          <cell r="B5">
            <v>10255</v>
          </cell>
        </row>
        <row r="6">
          <cell r="B6">
            <v>10334</v>
          </cell>
        </row>
        <row r="7">
          <cell r="B7">
            <v>10161</v>
          </cell>
        </row>
        <row r="8">
          <cell r="B8">
            <v>10268</v>
          </cell>
        </row>
        <row r="9">
          <cell r="B9">
            <v>10385</v>
          </cell>
        </row>
        <row r="10">
          <cell r="B10">
            <v>10168</v>
          </cell>
        </row>
        <row r="11">
          <cell r="B11">
            <v>10239</v>
          </cell>
        </row>
        <row r="12">
          <cell r="B12">
            <v>10264</v>
          </cell>
        </row>
        <row r="13">
          <cell r="B13">
            <v>10281</v>
          </cell>
        </row>
        <row r="14">
          <cell r="B14">
            <v>10313</v>
          </cell>
        </row>
        <row r="15">
          <cell r="B15">
            <v>10323</v>
          </cell>
        </row>
        <row r="16">
          <cell r="B16">
            <v>10341</v>
          </cell>
        </row>
        <row r="17">
          <cell r="B17">
            <v>10345</v>
          </cell>
        </row>
        <row r="18">
          <cell r="B18">
            <v>10394</v>
          </cell>
        </row>
      </sheetData>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質問票"/>
      <sheetName val="000000"/>
      <sheetName val="集計表"/>
      <sheetName val="報告書"/>
      <sheetName val="入力データ"/>
      <sheetName val="S2様式【A,B】"/>
      <sheetName val="S2様式【C】"/>
      <sheetName val="S2経過反省表"/>
      <sheetName val="S2評価の考え方"/>
      <sheetName val="1軸"/>
      <sheetName val="7軸"/>
      <sheetName val="11軸"/>
      <sheetName val="2軸"/>
      <sheetName val="6軸"/>
      <sheetName val="12軸"/>
      <sheetName val="海外部品"/>
      <sheetName val="#REF!"/>
      <sheetName val="台数シュミレーション"/>
      <sheetName val="旧96下"/>
      <sheetName val="安着"/>
      <sheetName val="安着連絡"/>
      <sheetName val="リコンファーム"/>
      <sheetName val="Sheet1"/>
      <sheetName val="名前"/>
      <sheetName val="（分野）"/>
    </sheetNames>
    <sheetDataSet>
      <sheetData sheetId="0" refreshError="1">
        <row r="1">
          <cell r="A1" t="str">
            <v>EVALUATION QUESTIONNAIRE</v>
          </cell>
        </row>
        <row r="2">
          <cell r="A2" t="str">
            <v>(Please submit this questionnaire to your course coordinator on March 15.)</v>
          </cell>
        </row>
        <row r="4">
          <cell r="B4" t="str">
            <v>01-ASCM</v>
          </cell>
        </row>
        <row r="5">
          <cell r="B5" t="str">
            <v>The Program on Corporate Management for the ASEAN Food Industry</v>
          </cell>
        </row>
        <row r="7">
          <cell r="B7" t="str">
            <v>4 March to 15 March ,2002</v>
          </cell>
          <cell r="C7" t="str">
            <v>2002年3月4日～3月15日</v>
          </cell>
          <cell r="E7" t="str">
            <v>2Ｗ</v>
          </cell>
        </row>
        <row r="9">
          <cell r="A9" t="str">
            <v xml:space="preserve">NAME : </v>
          </cell>
          <cell r="C9" t="str">
            <v>TRAINEE NUMBER :</v>
          </cell>
        </row>
        <row r="11">
          <cell r="A11" t="str">
            <v>COUNTRY:</v>
          </cell>
        </row>
        <row r="13">
          <cell r="A13" t="str">
            <v>BUSINESS FIELD:</v>
          </cell>
        </row>
        <row r="15">
          <cell r="A15" t="str">
            <v>LEVEL OF POSITION:</v>
          </cell>
        </row>
        <row r="17">
          <cell r="A17" t="str">
            <v>NUMBER OF EMPLOYEES:</v>
          </cell>
        </row>
        <row r="26">
          <cell r="A26" t="str">
            <v xml:space="preserve"> </v>
          </cell>
        </row>
        <row r="34">
          <cell r="A34" t="str">
            <v>1-1. Please write down your evaluation of the lectures.</v>
          </cell>
        </row>
        <row r="36">
          <cell r="A36" t="str">
            <v xml:space="preserve">  (1) Level of interest in the subject</v>
          </cell>
        </row>
        <row r="37">
          <cell r="A37" t="str">
            <v xml:space="preserve">  (2) Degree of your understanding of the lecture</v>
          </cell>
        </row>
        <row r="38">
          <cell r="A38" t="str">
            <v xml:space="preserve">  (3) Usefulness to your company or organization</v>
          </cell>
        </row>
        <row r="39">
          <cell r="A39" t="str">
            <v>＊Please write down any comments you have on the good / bad points of the lectures.</v>
          </cell>
        </row>
        <row r="41">
          <cell r="A41" t="str">
            <v>No.</v>
          </cell>
          <cell r="B41" t="str">
            <v>Subject</v>
          </cell>
          <cell r="C41" t="str">
            <v>Level of 
interest</v>
          </cell>
          <cell r="D41" t="str">
            <v>Degree of  understanding</v>
          </cell>
          <cell r="E41" t="str">
            <v>Usefulness</v>
          </cell>
        </row>
        <row r="42">
          <cell r="A42" t="str">
            <v>1-1-1</v>
          </cell>
          <cell r="B42" t="str">
            <v>Management Strategy</v>
          </cell>
          <cell r="C42" t="str">
            <v>A B C D E</v>
          </cell>
          <cell r="D42" t="str">
            <v>A B C D E</v>
          </cell>
          <cell r="E42" t="str">
            <v>A B C D E</v>
          </cell>
        </row>
        <row r="43">
          <cell r="B43" t="str">
            <v>Mr.Toshihiko KOJIMA (Mar.4)</v>
          </cell>
        </row>
        <row r="44">
          <cell r="A44" t="str">
            <v>Comments:</v>
          </cell>
        </row>
        <row r="45">
          <cell r="A45" t="str">
            <v>1-1-2</v>
          </cell>
          <cell r="B45" t="str">
            <v>Quality Control of the Food Industry①</v>
          </cell>
          <cell r="C45" t="str">
            <v>A B C D E</v>
          </cell>
          <cell r="D45" t="str">
            <v>A B C D E</v>
          </cell>
          <cell r="E45" t="str">
            <v>A B C D E</v>
          </cell>
        </row>
        <row r="46">
          <cell r="B46" t="str">
            <v>Mr.Osamu TANNO (Mar.6)</v>
          </cell>
        </row>
        <row r="47">
          <cell r="A47" t="str">
            <v>Comments:</v>
          </cell>
        </row>
        <row r="48">
          <cell r="A48" t="str">
            <v>1-1-3</v>
          </cell>
          <cell r="B48" t="str">
            <v>Quality Control of the Food Industry②</v>
          </cell>
          <cell r="C48" t="str">
            <v>A B C D E</v>
          </cell>
          <cell r="D48" t="str">
            <v>A B C D E</v>
          </cell>
          <cell r="E48" t="str">
            <v>A B C D E</v>
          </cell>
        </row>
        <row r="49">
          <cell r="B49" t="str">
            <v>Mr.Osamu TANNO (Mar.6)</v>
          </cell>
        </row>
        <row r="50">
          <cell r="A50" t="str">
            <v>Comments:</v>
          </cell>
        </row>
        <row r="51">
          <cell r="A51" t="str">
            <v>1-1-4</v>
          </cell>
          <cell r="B51" t="str">
            <v>Keypoints of KAIZEN Activities</v>
          </cell>
          <cell r="C51" t="str">
            <v>A B C D E</v>
          </cell>
          <cell r="D51" t="str">
            <v>A B C D E</v>
          </cell>
          <cell r="E51" t="str">
            <v>A B C D E</v>
          </cell>
        </row>
        <row r="52">
          <cell r="B52" t="str">
            <v>Mr.Momoharu IIJIMA (Mar.7))</v>
          </cell>
        </row>
        <row r="53">
          <cell r="A53" t="str">
            <v>Comments:</v>
          </cell>
        </row>
        <row r="54">
          <cell r="A54" t="str">
            <v>1-1-5</v>
          </cell>
          <cell r="B54" t="str">
            <v>The Recent Tendency of the Japanese Food Market and Characteristics</v>
          </cell>
          <cell r="C54" t="str">
            <v>A B C D E</v>
          </cell>
          <cell r="D54" t="str">
            <v>A B C D E</v>
          </cell>
          <cell r="E54" t="str">
            <v>A B C D E</v>
          </cell>
        </row>
        <row r="55">
          <cell r="B55" t="str">
            <v>Mr.Yasuyuki SEI (Mar.8)</v>
          </cell>
        </row>
        <row r="56">
          <cell r="A56" t="str">
            <v>Comments:</v>
          </cell>
        </row>
        <row r="57">
          <cell r="A57" t="str">
            <v>1-1-6</v>
          </cell>
          <cell r="B57" t="str">
            <v>Marketing and Sales Promotion</v>
          </cell>
          <cell r="C57" t="str">
            <v>A B C D E</v>
          </cell>
          <cell r="D57" t="str">
            <v>A B C D E</v>
          </cell>
          <cell r="E57" t="str">
            <v>A B C D E</v>
          </cell>
        </row>
        <row r="58">
          <cell r="B58" t="str">
            <v>Mr.Yoshizo IGA (Mar.11)</v>
          </cell>
        </row>
        <row r="59">
          <cell r="A59" t="str">
            <v>Comments:</v>
          </cell>
        </row>
        <row r="60">
          <cell r="A60" t="str">
            <v>1-1-7</v>
          </cell>
          <cell r="C60" t="str">
            <v>A B C D E</v>
          </cell>
          <cell r="D60" t="str">
            <v>A B C D E</v>
          </cell>
          <cell r="E60" t="str">
            <v>A B C D E</v>
          </cell>
        </row>
        <row r="62">
          <cell r="A62" t="str">
            <v>Comments:</v>
          </cell>
        </row>
        <row r="63">
          <cell r="A63" t="str">
            <v>1-1-8</v>
          </cell>
          <cell r="B63" t="str">
            <v>Malti-Machine Handling Design</v>
          </cell>
          <cell r="C63" t="str">
            <v>A B C D E</v>
          </cell>
          <cell r="D63" t="str">
            <v>A B C D E</v>
          </cell>
          <cell r="E63" t="str">
            <v>A B C D E</v>
          </cell>
        </row>
        <row r="64">
          <cell r="B64" t="str">
            <v>Mr.Momoharu IIJIMA (Oct.31)</v>
          </cell>
        </row>
        <row r="65">
          <cell r="A65" t="str">
            <v>Comments:</v>
          </cell>
        </row>
        <row r="66">
          <cell r="A66" t="str">
            <v>1-1-9</v>
          </cell>
          <cell r="B66" t="str">
            <v>Line Balancing Type Process</v>
          </cell>
          <cell r="C66" t="str">
            <v>A B C D E</v>
          </cell>
          <cell r="D66" t="str">
            <v>A B C D E</v>
          </cell>
          <cell r="E66" t="str">
            <v>A B C D E</v>
          </cell>
        </row>
        <row r="67">
          <cell r="B67" t="str">
            <v>Mr.Momoharu IIJIMA (Oct.31)</v>
          </cell>
        </row>
        <row r="68">
          <cell r="A68" t="str">
            <v>Comments:</v>
          </cell>
        </row>
        <row r="69">
          <cell r="A69" t="str">
            <v>1-1-10</v>
          </cell>
          <cell r="B69" t="str">
            <v>Applied Analysis Using Pareto Diagram</v>
          </cell>
          <cell r="C69" t="str">
            <v>A B C D E</v>
          </cell>
          <cell r="D69" t="str">
            <v>A B C D E</v>
          </cell>
          <cell r="E69" t="str">
            <v>A B C D E</v>
          </cell>
        </row>
        <row r="70">
          <cell r="B70" t="str">
            <v>Mr.Shoji AMAI (Nov.1)</v>
          </cell>
        </row>
        <row r="71">
          <cell r="A71" t="str">
            <v>Comments:</v>
          </cell>
        </row>
        <row r="72">
          <cell r="A72" t="str">
            <v>1-1-11</v>
          </cell>
          <cell r="B72" t="str">
            <v>Affinity Diagram Method And Converting Ploblems</v>
          </cell>
          <cell r="C72" t="str">
            <v>A B C D E</v>
          </cell>
          <cell r="D72" t="str">
            <v>A B C D E</v>
          </cell>
          <cell r="E72" t="str">
            <v>A B C D E</v>
          </cell>
        </row>
        <row r="73">
          <cell r="B73" t="str">
            <v>Mr.Shoji AMAI (Nov.1)</v>
          </cell>
        </row>
        <row r="74">
          <cell r="A74" t="str">
            <v>Comments:</v>
          </cell>
        </row>
        <row r="75">
          <cell r="A75" t="str">
            <v>1-1-12</v>
          </cell>
          <cell r="B75" t="str">
            <v>Case Study of IE</v>
          </cell>
          <cell r="C75" t="str">
            <v>A B C D E</v>
          </cell>
          <cell r="D75" t="str">
            <v>A B C D E</v>
          </cell>
          <cell r="E75" t="str">
            <v>A B C D E</v>
          </cell>
        </row>
        <row r="76">
          <cell r="B76" t="str">
            <v>Mr.Shigenobu WADA, Mr.Shoji AMAI (Nov.2)</v>
          </cell>
        </row>
        <row r="77">
          <cell r="A77" t="str">
            <v>Comments:</v>
          </cell>
        </row>
        <row r="78">
          <cell r="A78" t="str">
            <v>1-1-13</v>
          </cell>
          <cell r="B78" t="str">
            <v>Applied Analysis Using Histograms</v>
          </cell>
          <cell r="C78" t="str">
            <v>A B C D E</v>
          </cell>
          <cell r="D78" t="str">
            <v>A B C D E</v>
          </cell>
          <cell r="E78" t="str">
            <v>A B C D E</v>
          </cell>
        </row>
        <row r="79">
          <cell r="B79" t="str">
            <v>Mr.Eiichi ISHII (Nov.5)</v>
          </cell>
        </row>
        <row r="80">
          <cell r="A80" t="str">
            <v>Comments:</v>
          </cell>
        </row>
        <row r="81">
          <cell r="A81" t="str">
            <v>1-1-14</v>
          </cell>
          <cell r="B81" t="str">
            <v>Applied Analysis Using Control Charts</v>
          </cell>
          <cell r="C81" t="str">
            <v>A B C D E</v>
          </cell>
          <cell r="D81" t="str">
            <v>A B C D E</v>
          </cell>
          <cell r="E81" t="str">
            <v>A B C D E</v>
          </cell>
        </row>
        <row r="82">
          <cell r="B82" t="str">
            <v>Mr.Eiichi ISHII (Nov.5)</v>
          </cell>
        </row>
        <row r="83">
          <cell r="A83" t="str">
            <v>Comments:</v>
          </cell>
        </row>
        <row r="84">
          <cell r="A84" t="str">
            <v>1-1-15</v>
          </cell>
          <cell r="B84" t="str">
            <v>Case study of QC</v>
          </cell>
          <cell r="C84" t="str">
            <v>A B C D E</v>
          </cell>
          <cell r="D84" t="str">
            <v>A B C D E</v>
          </cell>
          <cell r="E84" t="str">
            <v>A B C D E</v>
          </cell>
        </row>
        <row r="85">
          <cell r="B85" t="str">
            <v>Mr.Shigenobu WADA, Mr.Shoji AMAI (Nov.6)</v>
          </cell>
        </row>
        <row r="86">
          <cell r="A86" t="str">
            <v>Comments:</v>
          </cell>
        </row>
        <row r="87">
          <cell r="A87" t="str">
            <v>1-1-16</v>
          </cell>
          <cell r="B87" t="str">
            <v>Implementation of JIT Production System</v>
          </cell>
          <cell r="C87" t="str">
            <v>A B C D E</v>
          </cell>
          <cell r="D87" t="str">
            <v>A B C D E</v>
          </cell>
          <cell r="E87" t="str">
            <v>A B C D E</v>
          </cell>
        </row>
        <row r="88">
          <cell r="B88" t="str">
            <v>Mr.Noriyuki OKAZAKI (Nov.7)</v>
          </cell>
        </row>
        <row r="89">
          <cell r="A89" t="str">
            <v>Comments:</v>
          </cell>
        </row>
        <row r="90">
          <cell r="A90" t="str">
            <v>1-1-17</v>
          </cell>
          <cell r="B90" t="str">
            <v>IN-Plant Exercise</v>
          </cell>
          <cell r="C90" t="str">
            <v>A B C D E</v>
          </cell>
          <cell r="D90" t="str">
            <v>A B C D E</v>
          </cell>
          <cell r="E90" t="str">
            <v>A B C D E</v>
          </cell>
        </row>
        <row r="91">
          <cell r="B91" t="str">
            <v>Mr.WADA, Mr.IIJIMA, Mr.AMAI (Nov.12)</v>
          </cell>
        </row>
        <row r="92">
          <cell r="A92" t="str">
            <v>Comments:</v>
          </cell>
        </row>
        <row r="93">
          <cell r="A93" t="str">
            <v>1-1-18</v>
          </cell>
          <cell r="C93" t="str">
            <v>A B C D E</v>
          </cell>
          <cell r="D93" t="str">
            <v>A B C D E</v>
          </cell>
        </row>
        <row r="95">
          <cell r="A95" t="str">
            <v>Comments:</v>
          </cell>
        </row>
        <row r="96">
          <cell r="A96" t="str">
            <v>1-1-19</v>
          </cell>
          <cell r="C96" t="str">
            <v>A B C D E</v>
          </cell>
          <cell r="D96" t="str">
            <v>A B C D E</v>
          </cell>
        </row>
        <row r="98">
          <cell r="A98" t="str">
            <v>Comments:</v>
          </cell>
        </row>
        <row r="99">
          <cell r="A99" t="str">
            <v>1-1-20</v>
          </cell>
          <cell r="C99" t="str">
            <v>A B C D E</v>
          </cell>
          <cell r="D99" t="str">
            <v>A B C D E</v>
          </cell>
        </row>
        <row r="101">
          <cell r="A101" t="str">
            <v>Comments:</v>
          </cell>
        </row>
        <row r="106">
          <cell r="A106" t="str">
            <v>1-2. Please write down your evaluation of visits.</v>
          </cell>
        </row>
        <row r="108">
          <cell r="A108" t="str">
            <v xml:space="preserve">  (1) Level of interest in the visit</v>
          </cell>
        </row>
        <row r="109">
          <cell r="A109" t="str">
            <v xml:space="preserve">  (2) Informativeness</v>
          </cell>
        </row>
        <row r="112">
          <cell r="A112" t="str">
            <v>No.</v>
          </cell>
          <cell r="B112" t="str">
            <v>Subject</v>
          </cell>
          <cell r="D112" t="str">
            <v>Level of 
interest</v>
          </cell>
          <cell r="E112" t="str">
            <v>Informative-
ness</v>
          </cell>
        </row>
        <row r="113">
          <cell r="A113" t="str">
            <v>1-2-1</v>
          </cell>
          <cell r="B113" t="str">
            <v>Glicopia Kobe (Mar.5)</v>
          </cell>
          <cell r="D113" t="str">
            <v>A B C D E</v>
          </cell>
          <cell r="E113" t="str">
            <v>A B C D E</v>
          </cell>
        </row>
        <row r="114">
          <cell r="A114" t="str">
            <v>Comments:</v>
          </cell>
        </row>
        <row r="115">
          <cell r="A115" t="str">
            <v>1-2-2</v>
          </cell>
          <cell r="B115" t="str">
            <v>Itami Kanetetsu Food Corporation (Mar.6)</v>
          </cell>
          <cell r="D115" t="str">
            <v>A B C D E</v>
          </cell>
          <cell r="E115" t="str">
            <v>A B C D E</v>
          </cell>
        </row>
        <row r="116">
          <cell r="A116" t="str">
            <v>Comments:</v>
          </cell>
        </row>
        <row r="117">
          <cell r="A117" t="str">
            <v>1-2-3</v>
          </cell>
          <cell r="B117" t="str">
            <v>Kink Coca-Cola Bottling Co.,Ltd. (Mar.7)</v>
          </cell>
          <cell r="D117" t="str">
            <v>A B C D E</v>
          </cell>
          <cell r="E117" t="str">
            <v>A B C D E</v>
          </cell>
        </row>
        <row r="118">
          <cell r="A118" t="str">
            <v>Comments:</v>
          </cell>
        </row>
        <row r="119">
          <cell r="A119" t="str">
            <v>1-2-4</v>
          </cell>
          <cell r="B119" t="str">
            <v>World Trade Center Osaka (Mar.8)</v>
          </cell>
        </row>
        <row r="120">
          <cell r="A120" t="str">
            <v>Comments:</v>
          </cell>
        </row>
        <row r="121">
          <cell r="A121" t="str">
            <v>1-2-5</v>
          </cell>
          <cell r="B121" t="str">
            <v>Coop KOBE (Mar.11)</v>
          </cell>
        </row>
        <row r="122">
          <cell r="A122" t="str">
            <v>Comments:</v>
          </cell>
        </row>
        <row r="123">
          <cell r="A123" t="str">
            <v>1-2-6</v>
          </cell>
          <cell r="B123" t="str">
            <v>Hoteres Japan (Mar.12)</v>
          </cell>
          <cell r="D123" t="str">
            <v>A B C D E</v>
          </cell>
          <cell r="E123" t="str">
            <v>A B C D E</v>
          </cell>
        </row>
        <row r="124">
          <cell r="A124" t="str">
            <v>Comments:</v>
          </cell>
        </row>
        <row r="125">
          <cell r="A125" t="str">
            <v>1-2-7</v>
          </cell>
          <cell r="B125" t="str">
            <v>Foodex Japan (Mar.13)</v>
          </cell>
          <cell r="D125" t="str">
            <v>A B C D E</v>
          </cell>
          <cell r="E125" t="str">
            <v>A B C D E</v>
          </cell>
        </row>
        <row r="126">
          <cell r="A126" t="str">
            <v>Comments:</v>
          </cell>
        </row>
        <row r="127">
          <cell r="A127" t="str">
            <v>1-2-8</v>
          </cell>
          <cell r="B127" t="str">
            <v>kewpie Corporation (Mar.14)</v>
          </cell>
          <cell r="D127" t="str">
            <v>A B C D E</v>
          </cell>
          <cell r="E127" t="str">
            <v>A B C D E</v>
          </cell>
        </row>
        <row r="128">
          <cell r="A128" t="str">
            <v>Comments:</v>
          </cell>
        </row>
        <row r="129">
          <cell r="A129" t="str">
            <v>1-2-9</v>
          </cell>
          <cell r="D129" t="str">
            <v>A B C D E</v>
          </cell>
          <cell r="E129" t="str">
            <v>A B C D E</v>
          </cell>
        </row>
        <row r="130">
          <cell r="A130" t="str">
            <v>Comments:</v>
          </cell>
        </row>
        <row r="131">
          <cell r="A131" t="str">
            <v>1-2-10</v>
          </cell>
          <cell r="D131" t="str">
            <v>A B C D E</v>
          </cell>
          <cell r="E131" t="str">
            <v>A B C D E</v>
          </cell>
        </row>
        <row r="132">
          <cell r="A132" t="str">
            <v>Comments:</v>
          </cell>
        </row>
        <row r="134">
          <cell r="A134" t="str">
            <v>1-3. Please write down your evaluation of the Group Work, Presentation.</v>
          </cell>
        </row>
        <row r="136">
          <cell r="A136" t="str">
            <v>No.</v>
          </cell>
          <cell r="B136" t="str">
            <v>Subject</v>
          </cell>
          <cell r="C136" t="str">
            <v>Overall arrangement of the group work</v>
          </cell>
          <cell r="D136" t="str">
            <v>Usefulness of comments and advice given by commentators</v>
          </cell>
          <cell r="E136" t="str">
            <v>Informative-ness of group work</v>
          </cell>
        </row>
        <row r="137">
          <cell r="A137" t="str">
            <v>1-3-1</v>
          </cell>
          <cell r="B137" t="str">
            <v>Group Presentation (Mar.15)</v>
          </cell>
          <cell r="C137" t="str">
            <v>A B C D E</v>
          </cell>
          <cell r="D137" t="str">
            <v>A B C D E</v>
          </cell>
          <cell r="E137" t="str">
            <v>A B C D E</v>
          </cell>
        </row>
        <row r="138">
          <cell r="A138" t="str">
            <v>Comments:</v>
          </cell>
        </row>
        <row r="139">
          <cell r="A139" t="str">
            <v>1-3-2</v>
          </cell>
          <cell r="C139" t="str">
            <v>A B C D E</v>
          </cell>
          <cell r="D139" t="str">
            <v>A B C D E</v>
          </cell>
          <cell r="E139" t="str">
            <v>A B C D E</v>
          </cell>
        </row>
        <row r="140">
          <cell r="A140" t="str">
            <v>Comments:</v>
          </cell>
        </row>
        <row r="141">
          <cell r="A141" t="str">
            <v>1-3-3</v>
          </cell>
          <cell r="C141" t="str">
            <v>A B C D E</v>
          </cell>
          <cell r="D141" t="str">
            <v>A B C D E</v>
          </cell>
          <cell r="E141" t="str">
            <v>A B C D E</v>
          </cell>
        </row>
        <row r="142">
          <cell r="A142" t="str">
            <v>Comments:</v>
          </cell>
        </row>
        <row r="143">
          <cell r="A143" t="str">
            <v>1-3-4</v>
          </cell>
          <cell r="C143" t="str">
            <v>A B C D E</v>
          </cell>
          <cell r="D143" t="str">
            <v>A B C D E</v>
          </cell>
          <cell r="E143" t="str">
            <v>A B C D E</v>
          </cell>
        </row>
        <row r="144">
          <cell r="A144" t="str">
            <v>Comments:</v>
          </cell>
        </row>
        <row r="145">
          <cell r="A145" t="str">
            <v>1-3-5</v>
          </cell>
          <cell r="C145" t="str">
            <v>A B C D E</v>
          </cell>
          <cell r="D145" t="str">
            <v>A B C D E</v>
          </cell>
          <cell r="E145" t="str">
            <v>A B C D E</v>
          </cell>
        </row>
        <row r="146">
          <cell r="A146" t="str">
            <v>Comments:</v>
          </cell>
        </row>
        <row r="147">
          <cell r="A147" t="str">
            <v>1-4. Please write down your comments on Study Tour.</v>
          </cell>
        </row>
        <row r="150">
          <cell r="A150" t="str">
            <v xml:space="preserve">2-1. Please write down your comments on the course design, curriculum, </v>
          </cell>
        </row>
        <row r="151">
          <cell r="A151" t="str">
            <v xml:space="preserve">        and training method, etc.</v>
          </cell>
        </row>
        <row r="157">
          <cell r="A157" t="str">
            <v>2-2. Please write down your evaluation of the interpreters.</v>
          </cell>
        </row>
        <row r="164">
          <cell r="A164" t="str">
            <v>2-3. Please write down your evaluation of AOTS Course Coordinator:</v>
          </cell>
        </row>
        <row r="172">
          <cell r="A172" t="str">
            <v>2-4. Please write down your evaluation of life in the Kenshu Center, i.e.,</v>
          </cell>
        </row>
        <row r="174">
          <cell r="A174" t="str">
            <v xml:space="preserve">        facilities, services ( cafeteria, reception, etc. ).</v>
          </cell>
        </row>
      </sheetData>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BS総括表 (詳細)"/>
      <sheetName val="１BS総括表 (3つわけ詳細) (3)"/>
      <sheetName val="１BS総括表 (詳細) (2)"/>
      <sheetName val="損益ベース総括表案 (all公益)作業中"/>
      <sheetName val="★管理費配賦★"/>
      <sheetName val="★ｾﾝﾀ費用配賦事業別宿泊数"/>
      <sheetName val="×損益ベース総括表案 (all公益)"/>
      <sheetName val="表紙"/>
      <sheetName val="監事承認頁"/>
      <sheetName val="目次"/>
      <sheetName val="ＦＳ表紙"/>
      <sheetName val="１BS総括表"/>
      <sheetName val="２PL総括表"/>
      <sheetName val="３BS一般会計"/>
      <sheetName val="４PL一般会計"/>
      <sheetName val="５注記一般会計"/>
      <sheetName val="６BS特別会計"/>
      <sheetName val="７PL特別会計"/>
      <sheetName val="８注記特別会計"/>
      <sheetName val="９目録"/>
      <sheetName val="１０CF"/>
      <sheetName val="収支表紙"/>
      <sheetName val="１収支総括"/>
      <sheetName val="●１収支総括 (投資活動センタ)"/>
      <sheetName val="●収支総括(事業会計独立型)"/>
      <sheetName val="２収支一般"/>
      <sheetName val="３収支注記"/>
      <sheetName val="４収支特別"/>
      <sheetName val="５事業別"/>
      <sheetName val="６管理"/>
      <sheetName val="付表特定"/>
      <sheetName val="付表他"/>
      <sheetName val="→以下使わない"/>
      <sheetName val="★CF精算表"/>
      <sheetName val="★CF調整項目"/>
      <sheetName val="総括別書式"/>
      <sheetName val="一般別書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1)申請書(概要)"/>
      <sheetName val="2)申請書"/>
      <sheetName val="2)申告書"/>
      <sheetName val="3)要請書"/>
      <sheetName val="4)指導計画書"/>
      <sheetName val="4-2)指導スケジュール"/>
      <sheetName val="5)同意書及び経歴書"/>
      <sheetName val="6)注意点"/>
      <sheetName val="6)健康診断書"/>
      <sheetName val="6)問診表"/>
      <sheetName val="個人情報保護方針"/>
      <sheetName val="設定"/>
    </sheetNames>
    <sheetDataSet>
      <sheetData sheetId="0"/>
      <sheetData sheetId="1">
        <row r="12">
          <cell r="H12" t="str">
            <v>KTX株式会社</v>
          </cell>
        </row>
      </sheetData>
      <sheetData sheetId="2">
        <row r="10">
          <cell r="O10" t="str">
            <v>KTX株式会社</v>
          </cell>
        </row>
        <row r="57">
          <cell r="K57" t="str">
            <v>KTX CORPORATION</v>
          </cell>
        </row>
      </sheetData>
      <sheetData sheetId="3"/>
      <sheetData sheetId="4">
        <row r="69">
          <cell r="D69">
            <v>87.5</v>
          </cell>
          <cell r="T69">
            <v>100</v>
          </cell>
          <cell r="X69"/>
          <cell r="AB69"/>
        </row>
        <row r="70">
          <cell r="D70">
            <v>10</v>
          </cell>
          <cell r="T70"/>
          <cell r="X70"/>
          <cell r="AB70">
            <v>100</v>
          </cell>
        </row>
        <row r="74">
          <cell r="D74">
            <v>2.5</v>
          </cell>
          <cell r="T74"/>
          <cell r="X74">
            <v>100</v>
          </cell>
          <cell r="AB74"/>
        </row>
      </sheetData>
      <sheetData sheetId="5">
        <row r="5">
          <cell r="K5" t="str">
            <v>自動車用高精度射出成形部品の製造効率化及びEV車用部品製造に関する指導</v>
          </cell>
        </row>
      </sheetData>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用（提出用）"/>
      <sheetName val="単価説明"/>
      <sheetName val="データ"/>
    </sheetNames>
    <sheetDataSet>
      <sheetData sheetId="0"/>
      <sheetData sheetId="1">
        <row r="3">
          <cell r="M3">
            <v>200</v>
          </cell>
        </row>
      </sheetData>
      <sheetData sheetId="2">
        <row r="5">
          <cell r="A5">
            <v>6</v>
          </cell>
          <cell r="B5">
            <v>900</v>
          </cell>
        </row>
        <row r="6">
          <cell r="A6">
            <v>7</v>
          </cell>
          <cell r="B6">
            <v>970</v>
          </cell>
        </row>
        <row r="7">
          <cell r="A7">
            <v>8</v>
          </cell>
          <cell r="B7">
            <v>1030</v>
          </cell>
        </row>
        <row r="8">
          <cell r="A8">
            <v>9</v>
          </cell>
          <cell r="B8">
            <v>1110</v>
          </cell>
        </row>
        <row r="9">
          <cell r="A9">
            <v>10</v>
          </cell>
          <cell r="B9">
            <v>1170</v>
          </cell>
        </row>
        <row r="10">
          <cell r="A10">
            <v>11</v>
          </cell>
          <cell r="B10">
            <v>1230</v>
          </cell>
        </row>
        <row r="11">
          <cell r="A11">
            <v>12</v>
          </cell>
          <cell r="B11">
            <v>1300</v>
          </cell>
        </row>
        <row r="12">
          <cell r="A12">
            <v>13</v>
          </cell>
          <cell r="B12">
            <v>1380</v>
          </cell>
        </row>
        <row r="13">
          <cell r="A13">
            <v>14</v>
          </cell>
          <cell r="B13">
            <v>1440</v>
          </cell>
        </row>
        <row r="14">
          <cell r="A14">
            <v>15</v>
          </cell>
          <cell r="B14">
            <v>1510</v>
          </cell>
        </row>
        <row r="15">
          <cell r="A15">
            <v>16</v>
          </cell>
          <cell r="B15">
            <v>1600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手順★"/>
      <sheetName val="1.csvデータ貼付（推定）給与ＣＳＶ1803"/>
      <sheetName val="2.csvデータ貼付（実①給与社保実績集計201407"/>
      <sheetName val="3.csvデータ貼付（賞与集計表　賞与社保実績集計）夏賞与"/>
      <sheetName val="4.csvデータ貼付（賞与集計表　賞与社保実績集計） 冬賞与"/>
      <sheetName val="5.実績集計（給与）"/>
      <sheetName val="6.実績集計（夏賞与）"/>
      <sheetName val="7.実績集計（冬賞与）"/>
      <sheetName val="9.変動数値入力"/>
      <sheetName val="10.職員別推定（給与・賞与・社保・拠出金）"/>
      <sheetName val="10.1推定値算出"/>
      <sheetName val="11.役職別集計"/>
      <sheetName val="11.2役職別集計（休職者分)"/>
      <sheetName val="変更履歴"/>
      <sheetName val="国外給"/>
      <sheetName val="17.事業別割合按分 （推定）"/>
      <sheetName val="18.事業別割合按分（海外推定）"/>
      <sheetName val="19.事業別集計表"/>
      <sheetName val="20.海外事務所実績推定"/>
      <sheetName val="事業費目別集計表"/>
    </sheetNames>
    <sheetDataSet>
      <sheetData sheetId="0"/>
      <sheetData sheetId="1"/>
      <sheetData sheetId="2"/>
      <sheetData sheetId="3"/>
      <sheetData sheetId="4"/>
      <sheetData sheetId="5"/>
      <sheetData sheetId="6"/>
      <sheetData sheetId="7"/>
      <sheetData sheetId="8"/>
      <sheetData sheetId="9">
        <row r="4">
          <cell r="CW4">
            <v>10145</v>
          </cell>
          <cell r="CX4" t="str">
            <v>蛭川　泰夫</v>
          </cell>
          <cell r="CY4">
            <v>0</v>
          </cell>
          <cell r="CZ4">
            <v>0</v>
          </cell>
          <cell r="DA4">
            <v>0</v>
          </cell>
          <cell r="DB4">
            <v>0</v>
          </cell>
          <cell r="DC4">
            <v>0</v>
          </cell>
        </row>
        <row r="5">
          <cell r="CW5">
            <v>10411</v>
          </cell>
          <cell r="CX5" t="str">
            <v>藤木　昌彦</v>
          </cell>
          <cell r="CY5">
            <v>0</v>
          </cell>
          <cell r="CZ5">
            <v>9</v>
          </cell>
          <cell r="DA5">
            <v>3</v>
          </cell>
          <cell r="DB5">
            <v>6</v>
          </cell>
          <cell r="DC5">
            <v>9</v>
          </cell>
        </row>
        <row r="6">
          <cell r="CW6">
            <v>10426</v>
          </cell>
          <cell r="CX6" t="str">
            <v>矢島　肇</v>
          </cell>
          <cell r="CY6">
            <v>0</v>
          </cell>
          <cell r="CZ6">
            <v>9</v>
          </cell>
          <cell r="DA6">
            <v>3</v>
          </cell>
          <cell r="DB6">
            <v>6</v>
          </cell>
          <cell r="DC6">
            <v>9</v>
          </cell>
        </row>
        <row r="7">
          <cell r="CW7">
            <v>10939</v>
          </cell>
          <cell r="CX7" t="str">
            <v>田中　道代</v>
          </cell>
          <cell r="CY7">
            <v>353472</v>
          </cell>
          <cell r="CZ7">
            <v>9</v>
          </cell>
          <cell r="DA7">
            <v>3</v>
          </cell>
          <cell r="DB7">
            <v>6</v>
          </cell>
          <cell r="DC7">
            <v>9</v>
          </cell>
        </row>
        <row r="8">
          <cell r="CW8">
            <v>10940</v>
          </cell>
          <cell r="CX8" t="str">
            <v>鈴木　順子</v>
          </cell>
          <cell r="CY8">
            <v>353472</v>
          </cell>
          <cell r="CZ8">
            <v>9</v>
          </cell>
          <cell r="DA8">
            <v>3</v>
          </cell>
          <cell r="DB8">
            <v>6</v>
          </cell>
          <cell r="DC8">
            <v>9</v>
          </cell>
        </row>
        <row r="9">
          <cell r="CW9">
            <v>10942</v>
          </cell>
          <cell r="CX9" t="str">
            <v>小坂　由起子</v>
          </cell>
          <cell r="CY9">
            <v>353472</v>
          </cell>
          <cell r="CZ9">
            <v>9</v>
          </cell>
          <cell r="DA9">
            <v>3</v>
          </cell>
          <cell r="DB9">
            <v>6</v>
          </cell>
          <cell r="DC9">
            <v>9</v>
          </cell>
        </row>
        <row r="10">
          <cell r="CW10">
            <v>10409</v>
          </cell>
          <cell r="CX10" t="str">
            <v>小林　哲郎</v>
          </cell>
          <cell r="CY10">
            <v>0</v>
          </cell>
          <cell r="CZ10">
            <v>0</v>
          </cell>
          <cell r="DA10">
            <v>0</v>
          </cell>
          <cell r="DB10">
            <v>0</v>
          </cell>
          <cell r="DC10">
            <v>0</v>
          </cell>
        </row>
        <row r="11">
          <cell r="CW11">
            <v>10943</v>
          </cell>
          <cell r="CX11" t="str">
            <v>榎本　伸一</v>
          </cell>
          <cell r="CY11">
            <v>353472</v>
          </cell>
          <cell r="CZ11">
            <v>9</v>
          </cell>
          <cell r="DA11">
            <v>3</v>
          </cell>
          <cell r="DB11">
            <v>6</v>
          </cell>
          <cell r="DC11">
            <v>9</v>
          </cell>
        </row>
        <row r="12">
          <cell r="CW12">
            <v>10399</v>
          </cell>
          <cell r="CX12" t="str">
            <v>杉山　充</v>
          </cell>
          <cell r="CY12">
            <v>110000</v>
          </cell>
          <cell r="CZ12">
            <v>0</v>
          </cell>
          <cell r="DA12">
            <v>0</v>
          </cell>
          <cell r="DB12">
            <v>0</v>
          </cell>
          <cell r="DC12">
            <v>9</v>
          </cell>
        </row>
        <row r="13">
          <cell r="CW13">
            <v>91027</v>
          </cell>
          <cell r="CX13" t="str">
            <v>町野　令兒</v>
          </cell>
          <cell r="CY13">
            <v>0</v>
          </cell>
          <cell r="CZ13">
            <v>9</v>
          </cell>
          <cell r="DA13">
            <v>0</v>
          </cell>
          <cell r="DB13">
            <v>0</v>
          </cell>
          <cell r="DC13">
            <v>0</v>
          </cell>
        </row>
        <row r="14">
          <cell r="CW14">
            <v>10033</v>
          </cell>
          <cell r="CX14" t="str">
            <v>大濱　正俊</v>
          </cell>
          <cell r="CY14">
            <v>0</v>
          </cell>
          <cell r="CZ14">
            <v>3</v>
          </cell>
          <cell r="DA14">
            <v>3</v>
          </cell>
          <cell r="DB14">
            <v>0</v>
          </cell>
          <cell r="DC14">
            <v>3</v>
          </cell>
        </row>
        <row r="15">
          <cell r="CW15">
            <v>10234</v>
          </cell>
          <cell r="CX15" t="str">
            <v>土居　哲也</v>
          </cell>
          <cell r="CY15">
            <v>0</v>
          </cell>
          <cell r="CZ15">
            <v>0</v>
          </cell>
          <cell r="DA15">
            <v>0</v>
          </cell>
          <cell r="DB15">
            <v>0</v>
          </cell>
          <cell r="DC15">
            <v>0</v>
          </cell>
        </row>
        <row r="16">
          <cell r="CW16">
            <v>10199</v>
          </cell>
          <cell r="CX16" t="str">
            <v>高橋　隆一郎</v>
          </cell>
          <cell r="CY16">
            <v>0</v>
          </cell>
          <cell r="CZ16">
            <v>0</v>
          </cell>
          <cell r="DA16">
            <v>0</v>
          </cell>
          <cell r="DB16">
            <v>0</v>
          </cell>
          <cell r="DC16">
            <v>0</v>
          </cell>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様変更履歴"/>
      <sheetName val="OBIC7よりcsv貼付（給与csv2604)"/>
      <sheetName val="給与(4月-3月)"/>
      <sheetName val="海外給与"/>
      <sheetName val="OBIC7よりcsv貼付（賞与csv201)⇒"/>
      <sheetName val="夏賞与"/>
      <sheetName val="冬賞与"/>
      <sheetName val="TimePro集計データ修正csv⇒"/>
      <sheetName val="勤務4月-3月"/>
      <sheetName val="従事日誌データ"/>
      <sheetName val="基礎データ"/>
      <sheetName val="理論労働時間（展開用枠)"/>
      <sheetName val="理論労働時間 (時短)"/>
      <sheetName val="理論労働時間 (稟議用基礎)"/>
      <sheetName val="理論労働時間(バンコク事務所名越)"/>
      <sheetName val="理論労働時間(JKL)"/>
      <sheetName val="理論労働時間(ND三谷)"/>
      <sheetName val="理論労働時間(ND栗山)"/>
      <sheetName val="←理論労働時間シート"/>
      <sheetName val="従事者リスト"/>
      <sheetName val="給与集計表"/>
      <sheetName val="集計シート(事業1)"/>
      <sheetName val="労務費積算書"/>
      <sheetName val="稟議書"/>
      <sheetName val="従事日誌用役職・所属データ"/>
      <sheetName val="労務費単価計算書"/>
    </sheetNames>
    <sheetDataSet>
      <sheetData sheetId="0" refreshError="1"/>
      <sheetData sheetId="1" refreshError="1"/>
      <sheetData sheetId="2">
        <row r="6">
          <cell r="D6" t="str">
            <v>金子　和夫</v>
          </cell>
          <cell r="E6">
            <v>1001</v>
          </cell>
          <cell r="F6" t="str">
            <v>役員他</v>
          </cell>
          <cell r="G6">
            <v>100101</v>
          </cell>
          <cell r="H6" t="str">
            <v>役員</v>
          </cell>
          <cell r="I6">
            <v>1</v>
          </cell>
          <cell r="J6" t="str">
            <v>部門1</v>
          </cell>
          <cell r="K6">
            <v>1001</v>
          </cell>
          <cell r="L6" t="str">
            <v>部門1-1</v>
          </cell>
          <cell r="M6">
            <v>100101</v>
          </cell>
          <cell r="N6" t="str">
            <v>役員</v>
          </cell>
          <cell r="O6">
            <v>100</v>
          </cell>
          <cell r="P6">
            <v>0</v>
          </cell>
          <cell r="Q6">
            <v>980000</v>
          </cell>
          <cell r="R6">
            <v>0</v>
          </cell>
          <cell r="S6">
            <v>0</v>
          </cell>
          <cell r="T6">
            <v>0</v>
          </cell>
          <cell r="U6">
            <v>0</v>
          </cell>
          <cell r="V6">
            <v>0</v>
          </cell>
          <cell r="W6">
            <v>0</v>
          </cell>
          <cell r="X6">
            <v>0</v>
          </cell>
          <cell r="Y6">
            <v>0</v>
          </cell>
          <cell r="Z6">
            <v>980000</v>
          </cell>
          <cell r="AA6">
            <v>0</v>
          </cell>
          <cell r="AB6">
            <v>0</v>
          </cell>
          <cell r="AC6">
            <v>0</v>
          </cell>
          <cell r="AD6">
            <v>0</v>
          </cell>
          <cell r="AE6">
            <v>0</v>
          </cell>
          <cell r="AF6">
            <v>11700</v>
          </cell>
          <cell r="AG6">
            <v>0</v>
          </cell>
          <cell r="AH6">
            <v>0</v>
          </cell>
          <cell r="AI6">
            <v>0</v>
          </cell>
          <cell r="AJ6">
            <v>0</v>
          </cell>
          <cell r="AK6">
            <v>45310</v>
          </cell>
          <cell r="AL6">
            <v>0</v>
          </cell>
          <cell r="AM6">
            <v>54169.8</v>
          </cell>
          <cell r="AN6">
            <v>930</v>
          </cell>
          <cell r="AO6">
            <v>0</v>
          </cell>
          <cell r="AP6">
            <v>0</v>
          </cell>
          <cell r="AQ6">
            <v>1168100</v>
          </cell>
          <cell r="AR6">
            <v>0</v>
          </cell>
          <cell r="AS6">
            <v>0</v>
          </cell>
          <cell r="AT6">
            <v>0</v>
          </cell>
          <cell r="AU6">
            <v>0</v>
          </cell>
          <cell r="AV6">
            <v>0</v>
          </cell>
          <cell r="AW6">
            <v>0</v>
          </cell>
          <cell r="AX6">
            <v>0</v>
          </cell>
        </row>
        <row r="7">
          <cell r="D7" t="str">
            <v>沖　元子</v>
          </cell>
          <cell r="E7">
            <v>1007</v>
          </cell>
          <cell r="F7" t="str">
            <v>関西研修センター</v>
          </cell>
          <cell r="G7">
            <v>100701</v>
          </cell>
          <cell r="H7" t="str">
            <v>ＫＫＣＧ</v>
          </cell>
          <cell r="I7">
            <v>1</v>
          </cell>
          <cell r="J7" t="str">
            <v>部門1</v>
          </cell>
          <cell r="K7">
            <v>1001</v>
          </cell>
          <cell r="L7" t="str">
            <v>部門1-1</v>
          </cell>
          <cell r="M7">
            <v>100102</v>
          </cell>
          <cell r="N7" t="str">
            <v>一般職員</v>
          </cell>
          <cell r="O7">
            <v>700</v>
          </cell>
          <cell r="P7">
            <v>0</v>
          </cell>
          <cell r="Q7">
            <v>160000</v>
          </cell>
          <cell r="R7">
            <v>0</v>
          </cell>
          <cell r="S7">
            <v>0</v>
          </cell>
          <cell r="T7">
            <v>0</v>
          </cell>
          <cell r="U7">
            <v>0</v>
          </cell>
          <cell r="V7">
            <v>0</v>
          </cell>
          <cell r="W7">
            <v>0</v>
          </cell>
          <cell r="X7">
            <v>0</v>
          </cell>
          <cell r="Y7">
            <v>0</v>
          </cell>
          <cell r="Z7">
            <v>160000</v>
          </cell>
          <cell r="AA7">
            <v>0</v>
          </cell>
          <cell r="AB7">
            <v>0</v>
          </cell>
          <cell r="AC7">
            <v>0</v>
          </cell>
          <cell r="AD7">
            <v>0</v>
          </cell>
          <cell r="AE7">
            <v>0</v>
          </cell>
          <cell r="AF7">
            <v>17165</v>
          </cell>
          <cell r="AG7">
            <v>0</v>
          </cell>
          <cell r="AH7">
            <v>2666</v>
          </cell>
          <cell r="AI7">
            <v>6845</v>
          </cell>
          <cell r="AJ7">
            <v>0</v>
          </cell>
          <cell r="AK7">
            <v>8668</v>
          </cell>
          <cell r="AL7">
            <v>1210</v>
          </cell>
          <cell r="AM7">
            <v>19221.8</v>
          </cell>
          <cell r="AN7">
            <v>330</v>
          </cell>
          <cell r="AO7">
            <v>0</v>
          </cell>
          <cell r="AP7">
            <v>0</v>
          </cell>
          <cell r="AQ7">
            <v>186676</v>
          </cell>
          <cell r="AR7">
            <v>0</v>
          </cell>
          <cell r="AS7">
            <v>0</v>
          </cell>
          <cell r="AT7">
            <v>0</v>
          </cell>
          <cell r="AU7">
            <v>0</v>
          </cell>
          <cell r="AV7">
            <v>933</v>
          </cell>
          <cell r="AW7">
            <v>1587.126</v>
          </cell>
          <cell r="AX7">
            <v>380.81900000000002</v>
          </cell>
        </row>
        <row r="8">
          <cell r="D8" t="str">
            <v>井上　和一</v>
          </cell>
          <cell r="E8">
            <v>1006</v>
          </cell>
          <cell r="F8" t="str">
            <v>東京研修センター</v>
          </cell>
          <cell r="G8">
            <v>100601</v>
          </cell>
          <cell r="H8" t="str">
            <v>ＴＫＣＧ</v>
          </cell>
          <cell r="I8">
            <v>1</v>
          </cell>
          <cell r="J8" t="str">
            <v>部門1</v>
          </cell>
          <cell r="K8">
            <v>1001</v>
          </cell>
          <cell r="L8" t="str">
            <v>部門1-1</v>
          </cell>
          <cell r="M8">
            <v>100102</v>
          </cell>
          <cell r="N8" t="str">
            <v>一般職員</v>
          </cell>
          <cell r="O8">
            <v>700</v>
          </cell>
          <cell r="P8">
            <v>0</v>
          </cell>
          <cell r="Q8">
            <v>160000</v>
          </cell>
          <cell r="R8">
            <v>0</v>
          </cell>
          <cell r="S8">
            <v>0</v>
          </cell>
          <cell r="T8">
            <v>0</v>
          </cell>
          <cell r="U8">
            <v>0</v>
          </cell>
          <cell r="V8">
            <v>0</v>
          </cell>
          <cell r="W8">
            <v>0</v>
          </cell>
          <cell r="X8">
            <v>0</v>
          </cell>
          <cell r="Y8">
            <v>0</v>
          </cell>
          <cell r="Z8">
            <v>160000</v>
          </cell>
          <cell r="AA8">
            <v>0</v>
          </cell>
          <cell r="AB8">
            <v>0</v>
          </cell>
          <cell r="AC8">
            <v>0</v>
          </cell>
          <cell r="AD8">
            <v>0</v>
          </cell>
          <cell r="AE8">
            <v>0</v>
          </cell>
          <cell r="AF8">
            <v>19090</v>
          </cell>
          <cell r="AG8">
            <v>0</v>
          </cell>
          <cell r="AH8">
            <v>2666</v>
          </cell>
          <cell r="AI8">
            <v>53554</v>
          </cell>
          <cell r="AJ8">
            <v>0</v>
          </cell>
          <cell r="AK8">
            <v>7486</v>
          </cell>
          <cell r="AL8">
            <v>1045</v>
          </cell>
          <cell r="AM8">
            <v>16600.599999999999</v>
          </cell>
          <cell r="AN8">
            <v>285</v>
          </cell>
          <cell r="AO8">
            <v>0</v>
          </cell>
          <cell r="AP8">
            <v>0</v>
          </cell>
          <cell r="AQ8">
            <v>235310</v>
          </cell>
          <cell r="AR8">
            <v>7851</v>
          </cell>
          <cell r="AS8">
            <v>0</v>
          </cell>
          <cell r="AT8">
            <v>1530</v>
          </cell>
          <cell r="AU8">
            <v>0</v>
          </cell>
          <cell r="AV8">
            <v>0</v>
          </cell>
          <cell r="AW8">
            <v>0</v>
          </cell>
          <cell r="AX8">
            <v>480.0324</v>
          </cell>
        </row>
        <row r="9">
          <cell r="D9" t="str">
            <v>片岡　吉道</v>
          </cell>
          <cell r="E9">
            <v>1001</v>
          </cell>
          <cell r="F9" t="str">
            <v>役員他</v>
          </cell>
          <cell r="G9">
            <v>100101</v>
          </cell>
          <cell r="H9" t="str">
            <v>役員</v>
          </cell>
          <cell r="I9">
            <v>1</v>
          </cell>
          <cell r="J9" t="str">
            <v>部門1</v>
          </cell>
          <cell r="K9">
            <v>1001</v>
          </cell>
          <cell r="L9" t="str">
            <v>部門1-1</v>
          </cell>
          <cell r="M9">
            <v>100101</v>
          </cell>
          <cell r="N9" t="str">
            <v>役員</v>
          </cell>
          <cell r="O9">
            <v>100</v>
          </cell>
          <cell r="P9">
            <v>0</v>
          </cell>
          <cell r="Q9">
            <v>820000</v>
          </cell>
          <cell r="R9">
            <v>0</v>
          </cell>
          <cell r="S9">
            <v>0</v>
          </cell>
          <cell r="T9">
            <v>0</v>
          </cell>
          <cell r="U9">
            <v>0</v>
          </cell>
          <cell r="V9">
            <v>0</v>
          </cell>
          <cell r="W9">
            <v>0</v>
          </cell>
          <cell r="X9">
            <v>0</v>
          </cell>
          <cell r="Y9">
            <v>0</v>
          </cell>
          <cell r="Z9">
            <v>820000</v>
          </cell>
          <cell r="AA9">
            <v>0</v>
          </cell>
          <cell r="AB9">
            <v>0</v>
          </cell>
          <cell r="AC9">
            <v>0</v>
          </cell>
          <cell r="AD9">
            <v>0</v>
          </cell>
          <cell r="AE9">
            <v>0</v>
          </cell>
          <cell r="AF9">
            <v>31900</v>
          </cell>
          <cell r="AG9">
            <v>0</v>
          </cell>
          <cell r="AH9">
            <v>0</v>
          </cell>
          <cell r="AI9">
            <v>0</v>
          </cell>
          <cell r="AJ9">
            <v>0</v>
          </cell>
          <cell r="AK9">
            <v>38612</v>
          </cell>
          <cell r="AL9">
            <v>5390</v>
          </cell>
          <cell r="AM9">
            <v>54169.8</v>
          </cell>
          <cell r="AN9">
            <v>930</v>
          </cell>
          <cell r="AO9">
            <v>0</v>
          </cell>
          <cell r="AP9">
            <v>0</v>
          </cell>
          <cell r="AQ9">
            <v>999500</v>
          </cell>
          <cell r="AR9">
            <v>0</v>
          </cell>
          <cell r="AS9">
            <v>0</v>
          </cell>
          <cell r="AT9">
            <v>0</v>
          </cell>
          <cell r="AU9">
            <v>0</v>
          </cell>
          <cell r="AV9">
            <v>0</v>
          </cell>
          <cell r="AW9">
            <v>0</v>
          </cell>
          <cell r="AX9">
            <v>0</v>
          </cell>
        </row>
        <row r="10">
          <cell r="D10" t="str">
            <v>岩崎　直子</v>
          </cell>
          <cell r="E10">
            <v>1007</v>
          </cell>
          <cell r="F10" t="str">
            <v>関西研修センター</v>
          </cell>
          <cell r="G10">
            <v>100701</v>
          </cell>
          <cell r="H10" t="str">
            <v>ＫＫＣＧ</v>
          </cell>
          <cell r="I10">
            <v>1</v>
          </cell>
          <cell r="J10" t="str">
            <v>部門1</v>
          </cell>
          <cell r="K10">
            <v>1001</v>
          </cell>
          <cell r="L10" t="str">
            <v>部門1-1</v>
          </cell>
          <cell r="M10">
            <v>100102</v>
          </cell>
          <cell r="N10" t="str">
            <v>一般職員</v>
          </cell>
          <cell r="O10">
            <v>700</v>
          </cell>
          <cell r="P10">
            <v>0</v>
          </cell>
          <cell r="Q10">
            <v>160000</v>
          </cell>
          <cell r="R10">
            <v>0</v>
          </cell>
          <cell r="S10">
            <v>0</v>
          </cell>
          <cell r="T10">
            <v>0</v>
          </cell>
          <cell r="U10">
            <v>0</v>
          </cell>
          <cell r="V10">
            <v>0</v>
          </cell>
          <cell r="W10">
            <v>0</v>
          </cell>
          <cell r="X10">
            <v>0</v>
          </cell>
          <cell r="Y10">
            <v>0</v>
          </cell>
          <cell r="Z10">
            <v>160000</v>
          </cell>
          <cell r="AA10">
            <v>0</v>
          </cell>
          <cell r="AB10">
            <v>0</v>
          </cell>
          <cell r="AC10">
            <v>0</v>
          </cell>
          <cell r="AD10">
            <v>0</v>
          </cell>
          <cell r="AE10">
            <v>0</v>
          </cell>
          <cell r="AF10">
            <v>17015</v>
          </cell>
          <cell r="AG10">
            <v>0</v>
          </cell>
          <cell r="AH10">
            <v>0</v>
          </cell>
          <cell r="AI10">
            <v>46517</v>
          </cell>
          <cell r="AJ10">
            <v>0</v>
          </cell>
          <cell r="AK10">
            <v>23246</v>
          </cell>
          <cell r="AL10">
            <v>3245</v>
          </cell>
          <cell r="AM10">
            <v>51548.6</v>
          </cell>
          <cell r="AN10">
            <v>885</v>
          </cell>
          <cell r="AO10">
            <v>0</v>
          </cell>
          <cell r="AP10">
            <v>0</v>
          </cell>
          <cell r="AQ10">
            <v>223532</v>
          </cell>
          <cell r="AR10">
            <v>0</v>
          </cell>
          <cell r="AS10">
            <v>0</v>
          </cell>
          <cell r="AT10">
            <v>0</v>
          </cell>
          <cell r="AU10">
            <v>0</v>
          </cell>
          <cell r="AV10">
            <v>1117</v>
          </cell>
          <cell r="AW10">
            <v>1900.682</v>
          </cell>
          <cell r="AX10">
            <v>456.0052</v>
          </cell>
        </row>
        <row r="11">
          <cell r="D11" t="str">
            <v>山本　栄子</v>
          </cell>
          <cell r="E11">
            <v>1003</v>
          </cell>
          <cell r="F11" t="str">
            <v>研修業務部</v>
          </cell>
          <cell r="G11">
            <v>100304</v>
          </cell>
          <cell r="H11" t="str">
            <v>受入経理Ｇ</v>
          </cell>
          <cell r="I11">
            <v>1</v>
          </cell>
          <cell r="J11" t="str">
            <v>部門1</v>
          </cell>
          <cell r="K11">
            <v>1001</v>
          </cell>
          <cell r="L11" t="str">
            <v>部門1-1</v>
          </cell>
          <cell r="M11">
            <v>100102</v>
          </cell>
          <cell r="N11" t="str">
            <v>一般職員</v>
          </cell>
          <cell r="O11">
            <v>300</v>
          </cell>
          <cell r="P11">
            <v>410700</v>
          </cell>
          <cell r="Q11">
            <v>410700</v>
          </cell>
          <cell r="R11">
            <v>0</v>
          </cell>
          <cell r="S11">
            <v>0</v>
          </cell>
          <cell r="T11">
            <v>0</v>
          </cell>
          <cell r="U11">
            <v>0</v>
          </cell>
          <cell r="V11">
            <v>0</v>
          </cell>
          <cell r="W11">
            <v>0</v>
          </cell>
          <cell r="X11">
            <v>0</v>
          </cell>
          <cell r="Y11">
            <v>0</v>
          </cell>
          <cell r="Z11">
            <v>410700</v>
          </cell>
          <cell r="AA11">
            <v>75000</v>
          </cell>
          <cell r="AB11">
            <v>58284</v>
          </cell>
          <cell r="AC11">
            <v>0</v>
          </cell>
          <cell r="AD11">
            <v>0</v>
          </cell>
          <cell r="AE11">
            <v>0</v>
          </cell>
          <cell r="AF11">
            <v>30355</v>
          </cell>
          <cell r="AG11">
            <v>0</v>
          </cell>
          <cell r="AH11">
            <v>0</v>
          </cell>
          <cell r="AI11">
            <v>0</v>
          </cell>
          <cell r="AJ11">
            <v>0</v>
          </cell>
          <cell r="AK11">
            <v>22064</v>
          </cell>
          <cell r="AL11">
            <v>3080</v>
          </cell>
          <cell r="AM11">
            <v>48927.4</v>
          </cell>
          <cell r="AN11">
            <v>840</v>
          </cell>
          <cell r="AO11">
            <v>0</v>
          </cell>
          <cell r="AP11">
            <v>0</v>
          </cell>
          <cell r="AQ11">
            <v>574339</v>
          </cell>
          <cell r="AR11">
            <v>0</v>
          </cell>
          <cell r="AS11">
            <v>0</v>
          </cell>
          <cell r="AT11">
            <v>0</v>
          </cell>
          <cell r="AU11">
            <v>0</v>
          </cell>
          <cell r="AV11">
            <v>2871</v>
          </cell>
          <cell r="AW11">
            <v>4882.5765000000001</v>
          </cell>
          <cell r="AX11">
            <v>1171.6514999999999</v>
          </cell>
        </row>
        <row r="12">
          <cell r="D12" t="str">
            <v>児島　秀和</v>
          </cell>
          <cell r="E12">
            <v>1001</v>
          </cell>
          <cell r="F12" t="str">
            <v>産業推進部</v>
          </cell>
          <cell r="G12">
            <v>100101</v>
          </cell>
          <cell r="H12" t="str">
            <v>産業国際化・インフラＧ</v>
          </cell>
          <cell r="I12">
            <v>1</v>
          </cell>
          <cell r="J12" t="str">
            <v>部門1</v>
          </cell>
          <cell r="K12">
            <v>1001</v>
          </cell>
          <cell r="L12" t="str">
            <v>部門1-1</v>
          </cell>
          <cell r="M12">
            <v>100102</v>
          </cell>
          <cell r="N12" t="str">
            <v>一般職員</v>
          </cell>
          <cell r="O12">
            <v>700</v>
          </cell>
          <cell r="P12">
            <v>0</v>
          </cell>
          <cell r="Q12">
            <v>160000</v>
          </cell>
          <cell r="R12">
            <v>0</v>
          </cell>
          <cell r="S12">
            <v>0</v>
          </cell>
          <cell r="T12">
            <v>-688</v>
          </cell>
          <cell r="U12">
            <v>0</v>
          </cell>
          <cell r="V12">
            <v>-688</v>
          </cell>
          <cell r="W12">
            <v>0</v>
          </cell>
          <cell r="X12">
            <v>0</v>
          </cell>
          <cell r="Y12">
            <v>0</v>
          </cell>
          <cell r="Z12">
            <v>160000</v>
          </cell>
          <cell r="AA12">
            <v>0</v>
          </cell>
          <cell r="AB12">
            <v>0</v>
          </cell>
          <cell r="AC12">
            <v>0</v>
          </cell>
          <cell r="AD12">
            <v>0</v>
          </cell>
          <cell r="AE12">
            <v>0</v>
          </cell>
          <cell r="AF12">
            <v>9310</v>
          </cell>
          <cell r="AG12">
            <v>0</v>
          </cell>
          <cell r="AH12">
            <v>0</v>
          </cell>
          <cell r="AI12">
            <v>0</v>
          </cell>
          <cell r="AJ12">
            <v>0</v>
          </cell>
          <cell r="AK12">
            <v>6698</v>
          </cell>
          <cell r="AL12">
            <v>935</v>
          </cell>
          <cell r="AM12">
            <v>14853.8</v>
          </cell>
          <cell r="AN12">
            <v>255</v>
          </cell>
          <cell r="AO12">
            <v>0</v>
          </cell>
          <cell r="AP12">
            <v>0</v>
          </cell>
          <cell r="AQ12">
            <v>160360</v>
          </cell>
          <cell r="AR12">
            <v>0</v>
          </cell>
          <cell r="AS12">
            <v>0</v>
          </cell>
          <cell r="AT12">
            <v>0</v>
          </cell>
          <cell r="AU12">
            <v>0</v>
          </cell>
          <cell r="AV12">
            <v>801</v>
          </cell>
          <cell r="AW12">
            <v>1363.86</v>
          </cell>
          <cell r="AX12">
            <v>327.13440000000003</v>
          </cell>
        </row>
        <row r="13">
          <cell r="D13" t="str">
            <v>関本　隆</v>
          </cell>
          <cell r="E13">
            <v>1007</v>
          </cell>
          <cell r="F13" t="str">
            <v>関西研修センター</v>
          </cell>
          <cell r="G13">
            <v>100701</v>
          </cell>
          <cell r="H13" t="str">
            <v>ＫＫＣＧ</v>
          </cell>
          <cell r="I13">
            <v>1</v>
          </cell>
          <cell r="J13" t="str">
            <v>部門1</v>
          </cell>
          <cell r="K13">
            <v>1001</v>
          </cell>
          <cell r="L13" t="str">
            <v>部門1-1</v>
          </cell>
          <cell r="M13">
            <v>100102</v>
          </cell>
          <cell r="N13" t="str">
            <v>一般職員</v>
          </cell>
          <cell r="O13">
            <v>500</v>
          </cell>
          <cell r="P13">
            <v>380300</v>
          </cell>
          <cell r="Q13">
            <v>380300</v>
          </cell>
          <cell r="R13">
            <v>0</v>
          </cell>
          <cell r="S13">
            <v>0</v>
          </cell>
          <cell r="T13">
            <v>0</v>
          </cell>
          <cell r="U13">
            <v>0</v>
          </cell>
          <cell r="V13">
            <v>0</v>
          </cell>
          <cell r="W13">
            <v>0</v>
          </cell>
          <cell r="X13">
            <v>0</v>
          </cell>
          <cell r="Y13">
            <v>0</v>
          </cell>
          <cell r="Z13">
            <v>380300</v>
          </cell>
          <cell r="AA13">
            <v>0</v>
          </cell>
          <cell r="AB13">
            <v>47196</v>
          </cell>
          <cell r="AC13">
            <v>13000</v>
          </cell>
          <cell r="AD13">
            <v>0</v>
          </cell>
          <cell r="AE13">
            <v>0</v>
          </cell>
          <cell r="AF13">
            <v>28260</v>
          </cell>
          <cell r="AG13">
            <v>0</v>
          </cell>
          <cell r="AH13">
            <v>20500</v>
          </cell>
          <cell r="AI13">
            <v>15147</v>
          </cell>
          <cell r="AJ13">
            <v>0</v>
          </cell>
          <cell r="AK13">
            <v>20882</v>
          </cell>
          <cell r="AL13">
            <v>2915</v>
          </cell>
          <cell r="AM13">
            <v>46306.2</v>
          </cell>
          <cell r="AN13">
            <v>795</v>
          </cell>
          <cell r="AO13">
            <v>0</v>
          </cell>
          <cell r="AP13">
            <v>0</v>
          </cell>
          <cell r="AQ13">
            <v>504403</v>
          </cell>
          <cell r="AR13">
            <v>0</v>
          </cell>
          <cell r="AS13">
            <v>0</v>
          </cell>
          <cell r="AT13">
            <v>0</v>
          </cell>
          <cell r="AU13">
            <v>0</v>
          </cell>
          <cell r="AV13">
            <v>2522</v>
          </cell>
          <cell r="AW13">
            <v>4287.4404999999997</v>
          </cell>
          <cell r="AX13">
            <v>1028.9820999999999</v>
          </cell>
        </row>
        <row r="14">
          <cell r="D14" t="str">
            <v>米田　裕之</v>
          </cell>
          <cell r="E14">
            <v>1001</v>
          </cell>
          <cell r="F14" t="str">
            <v>役員他</v>
          </cell>
          <cell r="G14">
            <v>100101</v>
          </cell>
          <cell r="H14" t="str">
            <v>役員</v>
          </cell>
          <cell r="I14">
            <v>1</v>
          </cell>
          <cell r="J14" t="str">
            <v>部門1</v>
          </cell>
          <cell r="K14">
            <v>1001</v>
          </cell>
          <cell r="L14" t="str">
            <v>部門1-1</v>
          </cell>
          <cell r="M14">
            <v>100101</v>
          </cell>
          <cell r="N14" t="str">
            <v>役員</v>
          </cell>
          <cell r="O14">
            <v>100</v>
          </cell>
          <cell r="P14">
            <v>0</v>
          </cell>
          <cell r="Q14">
            <v>680000</v>
          </cell>
          <cell r="R14">
            <v>0</v>
          </cell>
          <cell r="S14">
            <v>0</v>
          </cell>
          <cell r="T14">
            <v>0</v>
          </cell>
          <cell r="U14">
            <v>0</v>
          </cell>
          <cell r="V14">
            <v>0</v>
          </cell>
          <cell r="W14">
            <v>0</v>
          </cell>
          <cell r="X14">
            <v>0</v>
          </cell>
          <cell r="Y14">
            <v>0</v>
          </cell>
          <cell r="Z14">
            <v>680000</v>
          </cell>
          <cell r="AA14">
            <v>0</v>
          </cell>
          <cell r="AB14">
            <v>0</v>
          </cell>
          <cell r="AC14">
            <v>0</v>
          </cell>
          <cell r="AD14">
            <v>0</v>
          </cell>
          <cell r="AE14">
            <v>0</v>
          </cell>
          <cell r="AF14">
            <v>31005</v>
          </cell>
          <cell r="AG14">
            <v>0</v>
          </cell>
          <cell r="AH14">
            <v>0</v>
          </cell>
          <cell r="AI14">
            <v>0</v>
          </cell>
          <cell r="AJ14">
            <v>0</v>
          </cell>
          <cell r="AK14">
            <v>32702</v>
          </cell>
          <cell r="AL14">
            <v>4565</v>
          </cell>
          <cell r="AM14">
            <v>54169.8</v>
          </cell>
          <cell r="AN14">
            <v>930</v>
          </cell>
          <cell r="AO14">
            <v>0</v>
          </cell>
          <cell r="AP14">
            <v>0</v>
          </cell>
          <cell r="AQ14">
            <v>833405</v>
          </cell>
          <cell r="AR14">
            <v>0</v>
          </cell>
          <cell r="AS14">
            <v>0</v>
          </cell>
          <cell r="AT14">
            <v>0</v>
          </cell>
          <cell r="AU14">
            <v>0</v>
          </cell>
          <cell r="AV14">
            <v>0</v>
          </cell>
          <cell r="AW14">
            <v>0</v>
          </cell>
          <cell r="AX14">
            <v>0</v>
          </cell>
        </row>
        <row r="15">
          <cell r="D15" t="str">
            <v>山崎　正弘</v>
          </cell>
          <cell r="E15">
            <v>1003</v>
          </cell>
          <cell r="F15" t="str">
            <v>研修業務部</v>
          </cell>
          <cell r="G15">
            <v>100303</v>
          </cell>
          <cell r="H15" t="str">
            <v>招聘業務Ｇ</v>
          </cell>
          <cell r="I15">
            <v>1</v>
          </cell>
          <cell r="J15" t="str">
            <v>部門1</v>
          </cell>
          <cell r="K15">
            <v>1001</v>
          </cell>
          <cell r="L15" t="str">
            <v>部門1-1</v>
          </cell>
          <cell r="M15">
            <v>100102</v>
          </cell>
          <cell r="N15" t="str">
            <v>一般職員</v>
          </cell>
          <cell r="O15">
            <v>500</v>
          </cell>
          <cell r="P15">
            <v>392600</v>
          </cell>
          <cell r="Q15">
            <v>392600</v>
          </cell>
          <cell r="R15">
            <v>0</v>
          </cell>
          <cell r="S15">
            <v>0</v>
          </cell>
          <cell r="T15">
            <v>0</v>
          </cell>
          <cell r="U15">
            <v>0</v>
          </cell>
          <cell r="V15">
            <v>0</v>
          </cell>
          <cell r="W15">
            <v>0</v>
          </cell>
          <cell r="X15">
            <v>0</v>
          </cell>
          <cell r="Y15">
            <v>0</v>
          </cell>
          <cell r="Z15">
            <v>392600</v>
          </cell>
          <cell r="AA15">
            <v>0</v>
          </cell>
          <cell r="AB15">
            <v>47112</v>
          </cell>
          <cell r="AC15">
            <v>0</v>
          </cell>
          <cell r="AD15">
            <v>21800</v>
          </cell>
          <cell r="AE15">
            <v>0</v>
          </cell>
          <cell r="AF15">
            <v>17980</v>
          </cell>
          <cell r="AG15">
            <v>0</v>
          </cell>
          <cell r="AH15">
            <v>9828</v>
          </cell>
          <cell r="AI15">
            <v>148727</v>
          </cell>
          <cell r="AJ15">
            <v>0</v>
          </cell>
          <cell r="AK15">
            <v>24428</v>
          </cell>
          <cell r="AL15">
            <v>3410</v>
          </cell>
          <cell r="AM15">
            <v>54169.8</v>
          </cell>
          <cell r="AN15">
            <v>930</v>
          </cell>
          <cell r="AO15">
            <v>0</v>
          </cell>
          <cell r="AP15">
            <v>0</v>
          </cell>
          <cell r="AQ15">
            <v>638047</v>
          </cell>
          <cell r="AR15">
            <v>22746</v>
          </cell>
          <cell r="AS15">
            <v>0</v>
          </cell>
          <cell r="AT15">
            <v>0</v>
          </cell>
          <cell r="AU15">
            <v>0</v>
          </cell>
          <cell r="AV15">
            <v>3190</v>
          </cell>
          <cell r="AW15">
            <v>5423.6345000000001</v>
          </cell>
          <cell r="AX15">
            <v>1301.6158</v>
          </cell>
        </row>
        <row r="16">
          <cell r="D16" t="str">
            <v>大塚　光義</v>
          </cell>
          <cell r="E16">
            <v>1006</v>
          </cell>
          <cell r="F16" t="str">
            <v>東京研修センター</v>
          </cell>
          <cell r="G16">
            <v>100601</v>
          </cell>
          <cell r="H16" t="str">
            <v>ＴＫＣＧ</v>
          </cell>
          <cell r="I16">
            <v>1</v>
          </cell>
          <cell r="J16" t="str">
            <v>部門1</v>
          </cell>
          <cell r="K16">
            <v>1001</v>
          </cell>
          <cell r="L16" t="str">
            <v>部門1-1</v>
          </cell>
          <cell r="M16">
            <v>100102</v>
          </cell>
          <cell r="N16" t="str">
            <v>一般職員</v>
          </cell>
          <cell r="O16">
            <v>500</v>
          </cell>
          <cell r="P16">
            <v>401800</v>
          </cell>
          <cell r="Q16">
            <v>401800</v>
          </cell>
          <cell r="R16">
            <v>0</v>
          </cell>
          <cell r="S16">
            <v>0</v>
          </cell>
          <cell r="T16">
            <v>0</v>
          </cell>
          <cell r="U16">
            <v>0</v>
          </cell>
          <cell r="V16">
            <v>0</v>
          </cell>
          <cell r="W16">
            <v>0</v>
          </cell>
          <cell r="X16">
            <v>0</v>
          </cell>
          <cell r="Y16">
            <v>0</v>
          </cell>
          <cell r="Z16">
            <v>401800</v>
          </cell>
          <cell r="AA16">
            <v>0</v>
          </cell>
          <cell r="AB16">
            <v>49776</v>
          </cell>
          <cell r="AC16">
            <v>13000</v>
          </cell>
          <cell r="AD16">
            <v>27000</v>
          </cell>
          <cell r="AE16">
            <v>35000</v>
          </cell>
          <cell r="AF16">
            <v>6840</v>
          </cell>
          <cell r="AG16">
            <v>0</v>
          </cell>
          <cell r="AH16">
            <v>15200</v>
          </cell>
          <cell r="AI16">
            <v>146784</v>
          </cell>
          <cell r="AJ16">
            <v>0</v>
          </cell>
          <cell r="AK16">
            <v>24428</v>
          </cell>
          <cell r="AL16">
            <v>3410</v>
          </cell>
          <cell r="AM16">
            <v>54169.8</v>
          </cell>
          <cell r="AN16">
            <v>930</v>
          </cell>
          <cell r="AO16">
            <v>0</v>
          </cell>
          <cell r="AP16">
            <v>0</v>
          </cell>
          <cell r="AQ16">
            <v>695400</v>
          </cell>
          <cell r="AR16">
            <v>13301</v>
          </cell>
          <cell r="AS16">
            <v>0</v>
          </cell>
          <cell r="AT16">
            <v>0</v>
          </cell>
          <cell r="AU16">
            <v>0</v>
          </cell>
          <cell r="AV16">
            <v>3477</v>
          </cell>
          <cell r="AW16">
            <v>5910.9</v>
          </cell>
          <cell r="AX16">
            <v>1418.616</v>
          </cell>
        </row>
        <row r="17">
          <cell r="D17" t="str">
            <v>三輪　直</v>
          </cell>
          <cell r="E17">
            <v>1006</v>
          </cell>
          <cell r="F17" t="str">
            <v>東京研修センター</v>
          </cell>
          <cell r="G17">
            <v>100601</v>
          </cell>
          <cell r="H17" t="str">
            <v>ＴＫＣＧ</v>
          </cell>
          <cell r="I17">
            <v>1</v>
          </cell>
          <cell r="J17" t="str">
            <v>部門1</v>
          </cell>
          <cell r="K17">
            <v>1001</v>
          </cell>
          <cell r="L17" t="str">
            <v>部門1-1</v>
          </cell>
          <cell r="M17">
            <v>100102</v>
          </cell>
          <cell r="N17" t="str">
            <v>一般職員</v>
          </cell>
          <cell r="O17">
            <v>300</v>
          </cell>
          <cell r="P17">
            <v>461300</v>
          </cell>
          <cell r="Q17">
            <v>461300</v>
          </cell>
          <cell r="R17">
            <v>0</v>
          </cell>
          <cell r="S17">
            <v>0</v>
          </cell>
          <cell r="T17">
            <v>0</v>
          </cell>
          <cell r="U17">
            <v>0</v>
          </cell>
          <cell r="V17">
            <v>0</v>
          </cell>
          <cell r="W17">
            <v>0</v>
          </cell>
          <cell r="X17">
            <v>0</v>
          </cell>
          <cell r="Y17">
            <v>0</v>
          </cell>
          <cell r="Z17">
            <v>461300</v>
          </cell>
          <cell r="AA17">
            <v>95000</v>
          </cell>
          <cell r="AB17">
            <v>69696</v>
          </cell>
          <cell r="AC17">
            <v>24500</v>
          </cell>
          <cell r="AD17">
            <v>27000</v>
          </cell>
          <cell r="AE17">
            <v>35000</v>
          </cell>
          <cell r="AF17">
            <v>13060</v>
          </cell>
          <cell r="AG17">
            <v>0</v>
          </cell>
          <cell r="AH17">
            <v>20050</v>
          </cell>
          <cell r="AI17">
            <v>0</v>
          </cell>
          <cell r="AJ17">
            <v>0</v>
          </cell>
          <cell r="AK17">
            <v>29550</v>
          </cell>
          <cell r="AL17">
            <v>4125</v>
          </cell>
          <cell r="AM17">
            <v>54169.8</v>
          </cell>
          <cell r="AN17">
            <v>930</v>
          </cell>
          <cell r="AO17">
            <v>0</v>
          </cell>
          <cell r="AP17">
            <v>0</v>
          </cell>
          <cell r="AQ17">
            <v>745606</v>
          </cell>
          <cell r="AR17">
            <v>0</v>
          </cell>
          <cell r="AS17">
            <v>0</v>
          </cell>
          <cell r="AT17">
            <v>0</v>
          </cell>
          <cell r="AU17">
            <v>0</v>
          </cell>
          <cell r="AV17">
            <v>3728</v>
          </cell>
          <cell r="AW17">
            <v>6337.6809999999996</v>
          </cell>
          <cell r="AX17">
            <v>1521.0362</v>
          </cell>
        </row>
        <row r="18">
          <cell r="D18" t="str">
            <v>井上　優</v>
          </cell>
          <cell r="E18">
            <v>1001</v>
          </cell>
          <cell r="F18" t="str">
            <v>産業推進部</v>
          </cell>
          <cell r="G18">
            <v>100101</v>
          </cell>
          <cell r="H18" t="str">
            <v>産業国際化・インフラＧ</v>
          </cell>
          <cell r="I18">
            <v>1</v>
          </cell>
          <cell r="J18" t="str">
            <v>部門1</v>
          </cell>
          <cell r="K18">
            <v>1001</v>
          </cell>
          <cell r="L18" t="str">
            <v>部門1-1</v>
          </cell>
          <cell r="M18">
            <v>100102</v>
          </cell>
          <cell r="N18" t="str">
            <v>一般職員</v>
          </cell>
          <cell r="O18">
            <v>500</v>
          </cell>
          <cell r="P18">
            <v>392600</v>
          </cell>
          <cell r="Q18">
            <v>392600</v>
          </cell>
          <cell r="R18">
            <v>0</v>
          </cell>
          <cell r="S18">
            <v>0</v>
          </cell>
          <cell r="T18">
            <v>0</v>
          </cell>
          <cell r="U18">
            <v>0</v>
          </cell>
          <cell r="V18">
            <v>0</v>
          </cell>
          <cell r="W18">
            <v>0</v>
          </cell>
          <cell r="X18">
            <v>0</v>
          </cell>
          <cell r="Y18">
            <v>0</v>
          </cell>
          <cell r="Z18">
            <v>392600</v>
          </cell>
          <cell r="AA18">
            <v>0</v>
          </cell>
          <cell r="AB18">
            <v>50052</v>
          </cell>
          <cell r="AC18">
            <v>24500</v>
          </cell>
          <cell r="AD18">
            <v>0</v>
          </cell>
          <cell r="AE18">
            <v>0</v>
          </cell>
          <cell r="AF18">
            <v>23325</v>
          </cell>
          <cell r="AG18">
            <v>0</v>
          </cell>
          <cell r="AH18">
            <v>18778</v>
          </cell>
          <cell r="AI18">
            <v>0</v>
          </cell>
          <cell r="AJ18">
            <v>0</v>
          </cell>
          <cell r="AK18">
            <v>20882</v>
          </cell>
          <cell r="AL18">
            <v>2915</v>
          </cell>
          <cell r="AM18">
            <v>46306.2</v>
          </cell>
          <cell r="AN18">
            <v>795</v>
          </cell>
          <cell r="AO18">
            <v>0</v>
          </cell>
          <cell r="AP18">
            <v>0</v>
          </cell>
          <cell r="AQ18">
            <v>509255</v>
          </cell>
          <cell r="AR18">
            <v>0</v>
          </cell>
          <cell r="AS18">
            <v>0</v>
          </cell>
          <cell r="AT18">
            <v>0</v>
          </cell>
          <cell r="AU18">
            <v>0</v>
          </cell>
          <cell r="AV18">
            <v>2546</v>
          </cell>
          <cell r="AW18">
            <v>4328.9425000000001</v>
          </cell>
          <cell r="AX18">
            <v>1038.8802000000001</v>
          </cell>
        </row>
        <row r="19">
          <cell r="D19" t="str">
            <v>田中　宏幸</v>
          </cell>
          <cell r="E19">
            <v>1003</v>
          </cell>
          <cell r="F19" t="str">
            <v>研修業務部</v>
          </cell>
          <cell r="G19">
            <v>100301</v>
          </cell>
          <cell r="H19" t="str">
            <v>受入業務Ｇ</v>
          </cell>
          <cell r="I19">
            <v>1</v>
          </cell>
          <cell r="J19" t="str">
            <v>部門1</v>
          </cell>
          <cell r="K19">
            <v>1001</v>
          </cell>
          <cell r="L19" t="str">
            <v>部門1-1</v>
          </cell>
          <cell r="M19">
            <v>100102</v>
          </cell>
          <cell r="N19" t="str">
            <v>一般職員</v>
          </cell>
          <cell r="O19">
            <v>300</v>
          </cell>
          <cell r="P19">
            <v>453400</v>
          </cell>
          <cell r="Q19">
            <v>453400</v>
          </cell>
          <cell r="R19">
            <v>0</v>
          </cell>
          <cell r="S19">
            <v>0</v>
          </cell>
          <cell r="T19">
            <v>0</v>
          </cell>
          <cell r="U19">
            <v>0</v>
          </cell>
          <cell r="V19">
            <v>0</v>
          </cell>
          <cell r="W19">
            <v>0</v>
          </cell>
          <cell r="X19">
            <v>0</v>
          </cell>
          <cell r="Y19">
            <v>0</v>
          </cell>
          <cell r="Z19">
            <v>453400</v>
          </cell>
          <cell r="AA19">
            <v>105000</v>
          </cell>
          <cell r="AB19">
            <v>70908</v>
          </cell>
          <cell r="AC19">
            <v>32500</v>
          </cell>
          <cell r="AD19">
            <v>0</v>
          </cell>
          <cell r="AE19">
            <v>0</v>
          </cell>
          <cell r="AF19">
            <v>18855</v>
          </cell>
          <cell r="AG19">
            <v>0</v>
          </cell>
          <cell r="AH19">
            <v>16400</v>
          </cell>
          <cell r="AI19">
            <v>0</v>
          </cell>
          <cell r="AJ19">
            <v>0</v>
          </cell>
          <cell r="AK19">
            <v>27974</v>
          </cell>
          <cell r="AL19">
            <v>3905</v>
          </cell>
          <cell r="AM19">
            <v>54169.8</v>
          </cell>
          <cell r="AN19">
            <v>930</v>
          </cell>
          <cell r="AO19">
            <v>0</v>
          </cell>
          <cell r="AP19">
            <v>0</v>
          </cell>
          <cell r="AQ19">
            <v>697063</v>
          </cell>
          <cell r="AR19">
            <v>0</v>
          </cell>
          <cell r="AS19">
            <v>0</v>
          </cell>
          <cell r="AT19">
            <v>0</v>
          </cell>
          <cell r="AU19">
            <v>0</v>
          </cell>
          <cell r="AV19">
            <v>3485</v>
          </cell>
          <cell r="AW19">
            <v>5925.3504999999996</v>
          </cell>
          <cell r="AX19">
            <v>1422.0084999999999</v>
          </cell>
        </row>
        <row r="20">
          <cell r="D20" t="str">
            <v>川上　哲司</v>
          </cell>
          <cell r="E20">
            <v>1003</v>
          </cell>
          <cell r="F20" t="str">
            <v>新国際協力事業部</v>
          </cell>
          <cell r="G20">
            <v>100301</v>
          </cell>
          <cell r="H20" t="str">
            <v>新国際協力事業Ｇ</v>
          </cell>
          <cell r="I20">
            <v>1</v>
          </cell>
          <cell r="J20" t="str">
            <v>部門1</v>
          </cell>
          <cell r="K20">
            <v>1001</v>
          </cell>
          <cell r="L20" t="str">
            <v>部門1-1</v>
          </cell>
          <cell r="M20">
            <v>100102</v>
          </cell>
          <cell r="N20" t="str">
            <v>一般職員</v>
          </cell>
          <cell r="O20">
            <v>300</v>
          </cell>
          <cell r="P20">
            <v>453400</v>
          </cell>
          <cell r="Q20">
            <v>453400</v>
          </cell>
          <cell r="R20">
            <v>0</v>
          </cell>
          <cell r="S20">
            <v>0</v>
          </cell>
          <cell r="T20">
            <v>0</v>
          </cell>
          <cell r="U20">
            <v>0</v>
          </cell>
          <cell r="V20">
            <v>0</v>
          </cell>
          <cell r="W20">
            <v>0</v>
          </cell>
          <cell r="X20">
            <v>0</v>
          </cell>
          <cell r="Y20">
            <v>0</v>
          </cell>
          <cell r="Z20">
            <v>453400</v>
          </cell>
          <cell r="AA20">
            <v>105000</v>
          </cell>
          <cell r="AB20">
            <v>68568</v>
          </cell>
          <cell r="AC20">
            <v>13000</v>
          </cell>
          <cell r="AD20">
            <v>0</v>
          </cell>
          <cell r="AE20">
            <v>0</v>
          </cell>
          <cell r="AF20">
            <v>8560</v>
          </cell>
          <cell r="AG20">
            <v>0</v>
          </cell>
          <cell r="AH20">
            <v>13400</v>
          </cell>
          <cell r="AI20">
            <v>0</v>
          </cell>
          <cell r="AJ20">
            <v>0</v>
          </cell>
          <cell r="AK20">
            <v>26792</v>
          </cell>
          <cell r="AL20">
            <v>3740</v>
          </cell>
          <cell r="AM20">
            <v>54169.8</v>
          </cell>
          <cell r="AN20">
            <v>930</v>
          </cell>
          <cell r="AO20">
            <v>0</v>
          </cell>
          <cell r="AP20">
            <v>0</v>
          </cell>
          <cell r="AQ20">
            <v>661928</v>
          </cell>
          <cell r="AR20">
            <v>0</v>
          </cell>
          <cell r="AS20">
            <v>0</v>
          </cell>
          <cell r="AT20">
            <v>0</v>
          </cell>
          <cell r="AU20">
            <v>0</v>
          </cell>
          <cell r="AV20">
            <v>3309</v>
          </cell>
          <cell r="AW20">
            <v>5627.0280000000002</v>
          </cell>
          <cell r="AX20">
            <v>1350.3331000000001</v>
          </cell>
        </row>
        <row r="21">
          <cell r="D21" t="str">
            <v>丸山　紀子</v>
          </cell>
          <cell r="E21">
            <v>1006</v>
          </cell>
          <cell r="F21" t="str">
            <v>東京研修センター</v>
          </cell>
          <cell r="G21">
            <v>100601</v>
          </cell>
          <cell r="H21" t="str">
            <v>ＴＫＣＧ</v>
          </cell>
          <cell r="I21">
            <v>1</v>
          </cell>
          <cell r="J21" t="str">
            <v>部門1</v>
          </cell>
          <cell r="K21">
            <v>1001</v>
          </cell>
          <cell r="L21" t="str">
            <v>部門1-1</v>
          </cell>
          <cell r="M21">
            <v>100102</v>
          </cell>
          <cell r="N21" t="str">
            <v>一般職員</v>
          </cell>
          <cell r="O21">
            <v>300</v>
          </cell>
          <cell r="P21">
            <v>447000</v>
          </cell>
          <cell r="Q21">
            <v>447000</v>
          </cell>
          <cell r="R21">
            <v>0</v>
          </cell>
          <cell r="S21">
            <v>0</v>
          </cell>
          <cell r="T21">
            <v>0</v>
          </cell>
          <cell r="U21">
            <v>0</v>
          </cell>
          <cell r="V21">
            <v>0</v>
          </cell>
          <cell r="W21">
            <v>0</v>
          </cell>
          <cell r="X21">
            <v>0</v>
          </cell>
          <cell r="Y21">
            <v>0</v>
          </cell>
          <cell r="Z21">
            <v>447000</v>
          </cell>
          <cell r="AA21">
            <v>105000</v>
          </cell>
          <cell r="AB21">
            <v>66240</v>
          </cell>
          <cell r="AC21">
            <v>0</v>
          </cell>
          <cell r="AD21">
            <v>0</v>
          </cell>
          <cell r="AE21">
            <v>0</v>
          </cell>
          <cell r="AF21">
            <v>7915</v>
          </cell>
          <cell r="AG21">
            <v>0</v>
          </cell>
          <cell r="AH21">
            <v>9900</v>
          </cell>
          <cell r="AI21">
            <v>0</v>
          </cell>
          <cell r="AJ21">
            <v>0</v>
          </cell>
          <cell r="AK21">
            <v>25610</v>
          </cell>
          <cell r="AL21">
            <v>3575</v>
          </cell>
          <cell r="AM21">
            <v>54169.8</v>
          </cell>
          <cell r="AN21">
            <v>930</v>
          </cell>
          <cell r="AO21">
            <v>0</v>
          </cell>
          <cell r="AP21">
            <v>0</v>
          </cell>
          <cell r="AQ21">
            <v>636055</v>
          </cell>
          <cell r="AR21">
            <v>0</v>
          </cell>
          <cell r="AS21">
            <v>0</v>
          </cell>
          <cell r="AT21">
            <v>0</v>
          </cell>
          <cell r="AU21">
            <v>0</v>
          </cell>
          <cell r="AV21">
            <v>3180</v>
          </cell>
          <cell r="AW21">
            <v>5406.7425000000003</v>
          </cell>
          <cell r="AX21">
            <v>1297.5522000000001</v>
          </cell>
        </row>
        <row r="22">
          <cell r="D22" t="str">
            <v>下大澤　祐二</v>
          </cell>
          <cell r="E22">
            <v>1001</v>
          </cell>
          <cell r="F22" t="str">
            <v>役員他</v>
          </cell>
          <cell r="G22">
            <v>100101</v>
          </cell>
          <cell r="H22" t="str">
            <v>役員</v>
          </cell>
          <cell r="I22">
            <v>1</v>
          </cell>
          <cell r="J22" t="str">
            <v>部門1</v>
          </cell>
          <cell r="K22">
            <v>1001</v>
          </cell>
          <cell r="L22" t="str">
            <v>部門1-1</v>
          </cell>
          <cell r="M22">
            <v>100101</v>
          </cell>
          <cell r="N22" t="str">
            <v>役員</v>
          </cell>
          <cell r="O22">
            <v>100</v>
          </cell>
          <cell r="P22">
            <v>0</v>
          </cell>
          <cell r="Q22">
            <v>680000</v>
          </cell>
          <cell r="R22">
            <v>0</v>
          </cell>
          <cell r="S22">
            <v>0</v>
          </cell>
          <cell r="T22">
            <v>0</v>
          </cell>
          <cell r="U22">
            <v>0</v>
          </cell>
          <cell r="V22">
            <v>0</v>
          </cell>
          <cell r="W22">
            <v>0</v>
          </cell>
          <cell r="X22">
            <v>0</v>
          </cell>
          <cell r="Y22">
            <v>0</v>
          </cell>
          <cell r="Z22">
            <v>680000</v>
          </cell>
          <cell r="AA22">
            <v>0</v>
          </cell>
          <cell r="AB22">
            <v>0</v>
          </cell>
          <cell r="AC22">
            <v>0</v>
          </cell>
          <cell r="AD22">
            <v>0</v>
          </cell>
          <cell r="AE22">
            <v>0</v>
          </cell>
          <cell r="AF22">
            <v>11120</v>
          </cell>
          <cell r="AG22">
            <v>0</v>
          </cell>
          <cell r="AH22">
            <v>0</v>
          </cell>
          <cell r="AI22">
            <v>0</v>
          </cell>
          <cell r="AJ22">
            <v>0</v>
          </cell>
          <cell r="AK22">
            <v>32702</v>
          </cell>
          <cell r="AL22">
            <v>4565</v>
          </cell>
          <cell r="AM22">
            <v>54169.8</v>
          </cell>
          <cell r="AN22">
            <v>930</v>
          </cell>
          <cell r="AO22">
            <v>0</v>
          </cell>
          <cell r="AP22">
            <v>0</v>
          </cell>
          <cell r="AQ22">
            <v>813520</v>
          </cell>
          <cell r="AR22">
            <v>0</v>
          </cell>
          <cell r="AS22">
            <v>0</v>
          </cell>
          <cell r="AT22">
            <v>0</v>
          </cell>
          <cell r="AU22">
            <v>0</v>
          </cell>
          <cell r="AV22">
            <v>0</v>
          </cell>
          <cell r="AW22">
            <v>0</v>
          </cell>
          <cell r="AX22">
            <v>0</v>
          </cell>
        </row>
        <row r="23">
          <cell r="D23" t="str">
            <v>田中　秀穂</v>
          </cell>
          <cell r="E23">
            <v>1001</v>
          </cell>
          <cell r="F23" t="str">
            <v>産業推進部</v>
          </cell>
          <cell r="G23">
            <v>100101</v>
          </cell>
          <cell r="H23" t="str">
            <v>産業国際化・インフラＧ</v>
          </cell>
          <cell r="I23">
            <v>1</v>
          </cell>
          <cell r="J23" t="str">
            <v>部門1</v>
          </cell>
          <cell r="K23">
            <v>1001</v>
          </cell>
          <cell r="L23" t="str">
            <v>部門1-1</v>
          </cell>
          <cell r="M23">
            <v>100102</v>
          </cell>
          <cell r="N23" t="str">
            <v>一般職員</v>
          </cell>
          <cell r="O23">
            <v>300</v>
          </cell>
          <cell r="P23">
            <v>451300</v>
          </cell>
          <cell r="Q23">
            <v>451300</v>
          </cell>
          <cell r="R23">
            <v>0</v>
          </cell>
          <cell r="S23">
            <v>0</v>
          </cell>
          <cell r="T23">
            <v>0</v>
          </cell>
          <cell r="U23">
            <v>0</v>
          </cell>
          <cell r="V23">
            <v>0</v>
          </cell>
          <cell r="W23">
            <v>0</v>
          </cell>
          <cell r="X23">
            <v>0</v>
          </cell>
          <cell r="Y23">
            <v>0</v>
          </cell>
          <cell r="Z23">
            <v>451300</v>
          </cell>
          <cell r="AA23">
            <v>105000</v>
          </cell>
          <cell r="AB23">
            <v>69096</v>
          </cell>
          <cell r="AC23">
            <v>19500</v>
          </cell>
          <cell r="AD23">
            <v>27000</v>
          </cell>
          <cell r="AE23">
            <v>0</v>
          </cell>
          <cell r="AF23">
            <v>10265</v>
          </cell>
          <cell r="AG23">
            <v>0</v>
          </cell>
          <cell r="AH23">
            <v>5000</v>
          </cell>
          <cell r="AI23">
            <v>0</v>
          </cell>
          <cell r="AJ23">
            <v>0</v>
          </cell>
          <cell r="AK23">
            <v>26792</v>
          </cell>
          <cell r="AL23">
            <v>3740</v>
          </cell>
          <cell r="AM23">
            <v>54169.8</v>
          </cell>
          <cell r="AN23">
            <v>930</v>
          </cell>
          <cell r="AO23">
            <v>0</v>
          </cell>
          <cell r="AP23">
            <v>0</v>
          </cell>
          <cell r="AQ23">
            <v>687161</v>
          </cell>
          <cell r="AR23">
            <v>0</v>
          </cell>
          <cell r="AS23">
            <v>0</v>
          </cell>
          <cell r="AT23">
            <v>0</v>
          </cell>
          <cell r="AU23">
            <v>0</v>
          </cell>
          <cell r="AV23">
            <v>3435</v>
          </cell>
          <cell r="AW23">
            <v>5841.6734999999999</v>
          </cell>
          <cell r="AX23">
            <v>1401.8083999999999</v>
          </cell>
        </row>
        <row r="24">
          <cell r="D24" t="str">
            <v>高橋　千賀子</v>
          </cell>
          <cell r="E24">
            <v>1003</v>
          </cell>
          <cell r="F24" t="str">
            <v>研修業務部</v>
          </cell>
          <cell r="G24">
            <v>100304</v>
          </cell>
          <cell r="H24" t="str">
            <v>受入経理Ｇ</v>
          </cell>
          <cell r="I24">
            <v>1</v>
          </cell>
          <cell r="J24" t="str">
            <v>部門1</v>
          </cell>
          <cell r="K24">
            <v>1001</v>
          </cell>
          <cell r="L24" t="str">
            <v>部門1-1</v>
          </cell>
          <cell r="M24">
            <v>100102</v>
          </cell>
          <cell r="N24" t="str">
            <v>一般職員</v>
          </cell>
          <cell r="O24">
            <v>300</v>
          </cell>
          <cell r="P24">
            <v>390200</v>
          </cell>
          <cell r="Q24">
            <v>390200</v>
          </cell>
          <cell r="R24">
            <v>0</v>
          </cell>
          <cell r="S24">
            <v>0</v>
          </cell>
          <cell r="T24">
            <v>0</v>
          </cell>
          <cell r="U24">
            <v>0</v>
          </cell>
          <cell r="V24">
            <v>0</v>
          </cell>
          <cell r="W24">
            <v>0</v>
          </cell>
          <cell r="X24">
            <v>0</v>
          </cell>
          <cell r="Y24">
            <v>0</v>
          </cell>
          <cell r="Z24">
            <v>390200</v>
          </cell>
          <cell r="AA24">
            <v>45000</v>
          </cell>
          <cell r="AB24">
            <v>54984</v>
          </cell>
          <cell r="AC24">
            <v>23000</v>
          </cell>
          <cell r="AD24">
            <v>0</v>
          </cell>
          <cell r="AE24">
            <v>0</v>
          </cell>
          <cell r="AF24">
            <v>14645</v>
          </cell>
          <cell r="AG24">
            <v>0</v>
          </cell>
          <cell r="AH24">
            <v>0</v>
          </cell>
          <cell r="AI24">
            <v>68736</v>
          </cell>
          <cell r="AJ24">
            <v>0</v>
          </cell>
          <cell r="AK24">
            <v>20882</v>
          </cell>
          <cell r="AL24">
            <v>2915</v>
          </cell>
          <cell r="AM24">
            <v>46306.2</v>
          </cell>
          <cell r="AN24">
            <v>795</v>
          </cell>
          <cell r="AO24">
            <v>0</v>
          </cell>
          <cell r="AP24">
            <v>0</v>
          </cell>
          <cell r="AQ24">
            <v>596565</v>
          </cell>
          <cell r="AR24">
            <v>0</v>
          </cell>
          <cell r="AS24">
            <v>0</v>
          </cell>
          <cell r="AT24">
            <v>0</v>
          </cell>
          <cell r="AU24">
            <v>0</v>
          </cell>
          <cell r="AV24">
            <v>2982</v>
          </cell>
          <cell r="AW24">
            <v>5071.6274999999996</v>
          </cell>
          <cell r="AX24">
            <v>1216.9926</v>
          </cell>
        </row>
        <row r="25">
          <cell r="D25" t="str">
            <v>ウィヤカーン　真理</v>
          </cell>
          <cell r="E25">
            <v>1006</v>
          </cell>
          <cell r="F25" t="str">
            <v>東京研修センター</v>
          </cell>
          <cell r="G25">
            <v>100601</v>
          </cell>
          <cell r="H25" t="str">
            <v>ＴＫＣＧ</v>
          </cell>
          <cell r="I25">
            <v>1</v>
          </cell>
          <cell r="J25" t="str">
            <v>部門1</v>
          </cell>
          <cell r="K25">
            <v>1001</v>
          </cell>
          <cell r="L25" t="str">
            <v>部門1-1</v>
          </cell>
          <cell r="M25">
            <v>100102</v>
          </cell>
          <cell r="N25" t="str">
            <v>一般職員</v>
          </cell>
          <cell r="O25">
            <v>500</v>
          </cell>
          <cell r="P25">
            <v>392600</v>
          </cell>
          <cell r="Q25">
            <v>392600</v>
          </cell>
          <cell r="R25">
            <v>0</v>
          </cell>
          <cell r="S25">
            <v>0</v>
          </cell>
          <cell r="T25">
            <v>0</v>
          </cell>
          <cell r="U25">
            <v>0</v>
          </cell>
          <cell r="V25">
            <v>0</v>
          </cell>
          <cell r="W25">
            <v>0</v>
          </cell>
          <cell r="X25">
            <v>0</v>
          </cell>
          <cell r="Y25">
            <v>0</v>
          </cell>
          <cell r="Z25">
            <v>392600</v>
          </cell>
          <cell r="AA25">
            <v>0</v>
          </cell>
          <cell r="AB25">
            <v>48492</v>
          </cell>
          <cell r="AC25">
            <v>11500</v>
          </cell>
          <cell r="AD25">
            <v>0</v>
          </cell>
          <cell r="AE25">
            <v>0</v>
          </cell>
          <cell r="AF25">
            <v>22700</v>
          </cell>
          <cell r="AG25">
            <v>0</v>
          </cell>
          <cell r="AH25">
            <v>15952</v>
          </cell>
          <cell r="AI25">
            <v>107408</v>
          </cell>
          <cell r="AJ25">
            <v>0</v>
          </cell>
          <cell r="AK25">
            <v>20882</v>
          </cell>
          <cell r="AL25">
            <v>2915</v>
          </cell>
          <cell r="AM25">
            <v>46306.2</v>
          </cell>
          <cell r="AN25">
            <v>795</v>
          </cell>
          <cell r="AO25">
            <v>0</v>
          </cell>
          <cell r="AP25">
            <v>0</v>
          </cell>
          <cell r="AQ25">
            <v>598652</v>
          </cell>
          <cell r="AR25">
            <v>9907</v>
          </cell>
          <cell r="AS25">
            <v>0</v>
          </cell>
          <cell r="AT25">
            <v>1146</v>
          </cell>
          <cell r="AU25">
            <v>0</v>
          </cell>
          <cell r="AV25">
            <v>2993</v>
          </cell>
          <cell r="AW25">
            <v>5088.8019999999997</v>
          </cell>
          <cell r="AX25">
            <v>1221.25</v>
          </cell>
        </row>
        <row r="26">
          <cell r="D26" t="str">
            <v>山口　千恵子</v>
          </cell>
          <cell r="E26">
            <v>1008</v>
          </cell>
          <cell r="F26" t="str">
            <v>HIDA総合研究所</v>
          </cell>
          <cell r="G26">
            <v>100801</v>
          </cell>
          <cell r="H26" t="str">
            <v>調査企画Ｇ</v>
          </cell>
          <cell r="I26">
            <v>1</v>
          </cell>
          <cell r="J26" t="str">
            <v>部門1</v>
          </cell>
          <cell r="K26">
            <v>1001</v>
          </cell>
          <cell r="L26" t="str">
            <v>部門1-1</v>
          </cell>
          <cell r="M26">
            <v>100102</v>
          </cell>
          <cell r="N26" t="str">
            <v>一般職員</v>
          </cell>
          <cell r="O26">
            <v>300</v>
          </cell>
          <cell r="P26">
            <v>451300</v>
          </cell>
          <cell r="Q26">
            <v>451300</v>
          </cell>
          <cell r="R26">
            <v>0</v>
          </cell>
          <cell r="S26">
            <v>0</v>
          </cell>
          <cell r="T26">
            <v>0</v>
          </cell>
          <cell r="U26">
            <v>0</v>
          </cell>
          <cell r="V26">
            <v>0</v>
          </cell>
          <cell r="W26">
            <v>0</v>
          </cell>
          <cell r="X26">
            <v>0</v>
          </cell>
          <cell r="Y26">
            <v>0</v>
          </cell>
          <cell r="Z26">
            <v>451300</v>
          </cell>
          <cell r="AA26">
            <v>105000</v>
          </cell>
          <cell r="AB26">
            <v>66756</v>
          </cell>
          <cell r="AC26">
            <v>0</v>
          </cell>
          <cell r="AD26">
            <v>27000</v>
          </cell>
          <cell r="AE26">
            <v>0</v>
          </cell>
          <cell r="AF26">
            <v>13210</v>
          </cell>
          <cell r="AG26">
            <v>0</v>
          </cell>
          <cell r="AH26">
            <v>0</v>
          </cell>
          <cell r="AI26">
            <v>0</v>
          </cell>
          <cell r="AJ26">
            <v>0</v>
          </cell>
          <cell r="AK26">
            <v>25610</v>
          </cell>
          <cell r="AL26">
            <v>3575</v>
          </cell>
          <cell r="AM26">
            <v>54169.8</v>
          </cell>
          <cell r="AN26">
            <v>930</v>
          </cell>
          <cell r="AO26">
            <v>0</v>
          </cell>
          <cell r="AP26">
            <v>0</v>
          </cell>
          <cell r="AQ26">
            <v>663266</v>
          </cell>
          <cell r="AR26">
            <v>0</v>
          </cell>
          <cell r="AS26">
            <v>0</v>
          </cell>
          <cell r="AT26">
            <v>0</v>
          </cell>
          <cell r="AU26">
            <v>0</v>
          </cell>
          <cell r="AV26">
            <v>3316</v>
          </cell>
          <cell r="AW26">
            <v>5638.0910000000003</v>
          </cell>
          <cell r="AX26">
            <v>1353.0626</v>
          </cell>
        </row>
        <row r="27">
          <cell r="D27" t="str">
            <v>名波　澄人</v>
          </cell>
          <cell r="E27">
            <v>1007</v>
          </cell>
          <cell r="F27" t="str">
            <v>関西研修センター</v>
          </cell>
          <cell r="G27">
            <v>100701</v>
          </cell>
          <cell r="H27" t="str">
            <v>ＫＫＣＧ</v>
          </cell>
          <cell r="I27">
            <v>1</v>
          </cell>
          <cell r="J27" t="str">
            <v>部門1</v>
          </cell>
          <cell r="K27">
            <v>1001</v>
          </cell>
          <cell r="L27" t="str">
            <v>部門1-1</v>
          </cell>
          <cell r="M27">
            <v>100102</v>
          </cell>
          <cell r="N27" t="str">
            <v>一般職員</v>
          </cell>
          <cell r="O27">
            <v>500</v>
          </cell>
          <cell r="P27">
            <v>385300</v>
          </cell>
          <cell r="Q27">
            <v>385300</v>
          </cell>
          <cell r="R27">
            <v>0</v>
          </cell>
          <cell r="S27">
            <v>0</v>
          </cell>
          <cell r="T27">
            <v>0</v>
          </cell>
          <cell r="U27">
            <v>0</v>
          </cell>
          <cell r="V27">
            <v>0</v>
          </cell>
          <cell r="W27">
            <v>0</v>
          </cell>
          <cell r="X27">
            <v>0</v>
          </cell>
          <cell r="Y27">
            <v>0</v>
          </cell>
          <cell r="Z27">
            <v>385300</v>
          </cell>
          <cell r="AA27">
            <v>0</v>
          </cell>
          <cell r="AB27">
            <v>47796</v>
          </cell>
          <cell r="AC27">
            <v>13000</v>
          </cell>
          <cell r="AD27">
            <v>27000</v>
          </cell>
          <cell r="AE27">
            <v>0</v>
          </cell>
          <cell r="AF27">
            <v>8390</v>
          </cell>
          <cell r="AG27">
            <v>0</v>
          </cell>
          <cell r="AH27">
            <v>10507</v>
          </cell>
          <cell r="AI27">
            <v>70196</v>
          </cell>
          <cell r="AJ27">
            <v>0</v>
          </cell>
          <cell r="AK27">
            <v>24428</v>
          </cell>
          <cell r="AL27">
            <v>3410</v>
          </cell>
          <cell r="AM27">
            <v>54169.8</v>
          </cell>
          <cell r="AN27">
            <v>930</v>
          </cell>
          <cell r="AO27">
            <v>0</v>
          </cell>
          <cell r="AP27">
            <v>0</v>
          </cell>
          <cell r="AQ27">
            <v>562189</v>
          </cell>
          <cell r="AR27">
            <v>0</v>
          </cell>
          <cell r="AS27">
            <v>0</v>
          </cell>
          <cell r="AT27">
            <v>0</v>
          </cell>
          <cell r="AU27">
            <v>3148</v>
          </cell>
          <cell r="AV27">
            <v>2810</v>
          </cell>
          <cell r="AW27">
            <v>4779.5514999999996</v>
          </cell>
          <cell r="AX27">
            <v>1146.8655000000001</v>
          </cell>
        </row>
        <row r="28">
          <cell r="D28" t="str">
            <v>宮本　真一</v>
          </cell>
          <cell r="E28">
            <v>1007</v>
          </cell>
          <cell r="F28" t="str">
            <v>関西研修センター</v>
          </cell>
          <cell r="G28">
            <v>100701</v>
          </cell>
          <cell r="H28" t="str">
            <v>ＫＫＣＧ</v>
          </cell>
          <cell r="I28">
            <v>1</v>
          </cell>
          <cell r="J28" t="str">
            <v>部門1</v>
          </cell>
          <cell r="K28">
            <v>1001</v>
          </cell>
          <cell r="L28" t="str">
            <v>部門1-1</v>
          </cell>
          <cell r="M28">
            <v>100102</v>
          </cell>
          <cell r="N28" t="str">
            <v>一般職員</v>
          </cell>
          <cell r="O28">
            <v>300</v>
          </cell>
          <cell r="P28">
            <v>447000</v>
          </cell>
          <cell r="Q28">
            <v>447000</v>
          </cell>
          <cell r="R28">
            <v>0</v>
          </cell>
          <cell r="S28">
            <v>0</v>
          </cell>
          <cell r="T28">
            <v>0</v>
          </cell>
          <cell r="U28">
            <v>0</v>
          </cell>
          <cell r="V28">
            <v>0</v>
          </cell>
          <cell r="W28">
            <v>0</v>
          </cell>
          <cell r="X28">
            <v>0</v>
          </cell>
          <cell r="Y28">
            <v>0</v>
          </cell>
          <cell r="Z28">
            <v>447000</v>
          </cell>
          <cell r="AA28">
            <v>105000</v>
          </cell>
          <cell r="AB28">
            <v>70140</v>
          </cell>
          <cell r="AC28">
            <v>32500</v>
          </cell>
          <cell r="AD28">
            <v>27000</v>
          </cell>
          <cell r="AE28">
            <v>41000</v>
          </cell>
          <cell r="AF28">
            <v>8390</v>
          </cell>
          <cell r="AG28">
            <v>0</v>
          </cell>
          <cell r="AH28">
            <v>17900</v>
          </cell>
          <cell r="AI28">
            <v>0</v>
          </cell>
          <cell r="AJ28">
            <v>0</v>
          </cell>
          <cell r="AK28">
            <v>29550</v>
          </cell>
          <cell r="AL28">
            <v>4125</v>
          </cell>
          <cell r="AM28">
            <v>54169.8</v>
          </cell>
          <cell r="AN28">
            <v>930</v>
          </cell>
          <cell r="AO28">
            <v>0</v>
          </cell>
          <cell r="AP28">
            <v>0</v>
          </cell>
          <cell r="AQ28">
            <v>748930</v>
          </cell>
          <cell r="AR28">
            <v>0</v>
          </cell>
          <cell r="AS28">
            <v>0</v>
          </cell>
          <cell r="AT28">
            <v>0</v>
          </cell>
          <cell r="AU28">
            <v>0</v>
          </cell>
          <cell r="AV28">
            <v>3744</v>
          </cell>
          <cell r="AW28">
            <v>6366.5550000000003</v>
          </cell>
          <cell r="AX28">
            <v>1527.8172</v>
          </cell>
        </row>
        <row r="29">
          <cell r="D29" t="str">
            <v>木戸　孝之</v>
          </cell>
          <cell r="E29">
            <v>1002</v>
          </cell>
          <cell r="F29" t="str">
            <v>派遣業務部</v>
          </cell>
          <cell r="G29">
            <v>100202</v>
          </cell>
          <cell r="H29" t="str">
            <v>庶務経理Ｇ</v>
          </cell>
          <cell r="I29">
            <v>1</v>
          </cell>
          <cell r="J29" t="str">
            <v>部門1</v>
          </cell>
          <cell r="K29">
            <v>1001</v>
          </cell>
          <cell r="L29" t="str">
            <v>部門1-1</v>
          </cell>
          <cell r="M29">
            <v>100102</v>
          </cell>
          <cell r="N29" t="str">
            <v>一般職員</v>
          </cell>
          <cell r="O29">
            <v>300</v>
          </cell>
          <cell r="P29">
            <v>421000</v>
          </cell>
          <cell r="Q29">
            <v>421000</v>
          </cell>
          <cell r="R29">
            <v>0</v>
          </cell>
          <cell r="S29">
            <v>0</v>
          </cell>
          <cell r="T29">
            <v>0</v>
          </cell>
          <cell r="U29">
            <v>0</v>
          </cell>
          <cell r="V29">
            <v>0</v>
          </cell>
          <cell r="W29">
            <v>0</v>
          </cell>
          <cell r="X29">
            <v>0</v>
          </cell>
          <cell r="Y29">
            <v>0</v>
          </cell>
          <cell r="Z29">
            <v>421000</v>
          </cell>
          <cell r="AA29">
            <v>75000</v>
          </cell>
          <cell r="AB29">
            <v>59520</v>
          </cell>
          <cell r="AC29">
            <v>0</v>
          </cell>
          <cell r="AD29">
            <v>0</v>
          </cell>
          <cell r="AE29">
            <v>0</v>
          </cell>
          <cell r="AF29">
            <v>15375</v>
          </cell>
          <cell r="AG29">
            <v>0</v>
          </cell>
          <cell r="AH29">
            <v>9900</v>
          </cell>
          <cell r="AI29">
            <v>0</v>
          </cell>
          <cell r="AJ29">
            <v>0</v>
          </cell>
          <cell r="AK29">
            <v>23246</v>
          </cell>
          <cell r="AL29">
            <v>3245</v>
          </cell>
          <cell r="AM29">
            <v>51548.6</v>
          </cell>
          <cell r="AN29">
            <v>885</v>
          </cell>
          <cell r="AO29">
            <v>0</v>
          </cell>
          <cell r="AP29">
            <v>0</v>
          </cell>
          <cell r="AQ29">
            <v>580795</v>
          </cell>
          <cell r="AR29">
            <v>0</v>
          </cell>
          <cell r="AS29">
            <v>0</v>
          </cell>
          <cell r="AT29">
            <v>0</v>
          </cell>
          <cell r="AU29">
            <v>0</v>
          </cell>
          <cell r="AV29">
            <v>2903</v>
          </cell>
          <cell r="AW29">
            <v>4937.7325000000001</v>
          </cell>
          <cell r="AX29">
            <v>1184.8217999999999</v>
          </cell>
        </row>
        <row r="30">
          <cell r="D30" t="str">
            <v>鈴木　裕典</v>
          </cell>
          <cell r="E30">
            <v>1004</v>
          </cell>
          <cell r="F30" t="str">
            <v>事業統括部</v>
          </cell>
          <cell r="G30">
            <v>100401</v>
          </cell>
          <cell r="H30" t="str">
            <v>事業統括Ｇ</v>
          </cell>
          <cell r="I30">
            <v>1</v>
          </cell>
          <cell r="J30" t="str">
            <v>部門1</v>
          </cell>
          <cell r="K30">
            <v>1001</v>
          </cell>
          <cell r="L30" t="str">
            <v>部門1-1</v>
          </cell>
          <cell r="M30">
            <v>100102</v>
          </cell>
          <cell r="N30" t="str">
            <v>一般職員</v>
          </cell>
          <cell r="O30">
            <v>500</v>
          </cell>
          <cell r="P30">
            <v>375300</v>
          </cell>
          <cell r="Q30">
            <v>375300</v>
          </cell>
          <cell r="R30">
            <v>0</v>
          </cell>
          <cell r="S30">
            <v>0</v>
          </cell>
          <cell r="T30">
            <v>0</v>
          </cell>
          <cell r="U30">
            <v>0</v>
          </cell>
          <cell r="V30">
            <v>0</v>
          </cell>
          <cell r="W30">
            <v>0</v>
          </cell>
          <cell r="X30">
            <v>0</v>
          </cell>
          <cell r="Y30">
            <v>0</v>
          </cell>
          <cell r="Z30">
            <v>375300</v>
          </cell>
          <cell r="AA30">
            <v>0</v>
          </cell>
          <cell r="AB30">
            <v>47136</v>
          </cell>
          <cell r="AC30">
            <v>17500</v>
          </cell>
          <cell r="AD30">
            <v>0</v>
          </cell>
          <cell r="AE30">
            <v>0</v>
          </cell>
          <cell r="AF30">
            <v>0</v>
          </cell>
          <cell r="AG30">
            <v>0</v>
          </cell>
          <cell r="AH30">
            <v>7564</v>
          </cell>
          <cell r="AI30">
            <v>42581</v>
          </cell>
          <cell r="AJ30">
            <v>0</v>
          </cell>
          <cell r="AK30">
            <v>19700</v>
          </cell>
          <cell r="AL30">
            <v>2750</v>
          </cell>
          <cell r="AM30">
            <v>43685</v>
          </cell>
          <cell r="AN30">
            <v>750</v>
          </cell>
          <cell r="AO30">
            <v>0</v>
          </cell>
          <cell r="AP30">
            <v>0</v>
          </cell>
          <cell r="AQ30">
            <v>490081</v>
          </cell>
          <cell r="AR30">
            <v>0</v>
          </cell>
          <cell r="AS30">
            <v>0</v>
          </cell>
          <cell r="AT30">
            <v>0</v>
          </cell>
          <cell r="AU30">
            <v>0</v>
          </cell>
          <cell r="AV30">
            <v>2450</v>
          </cell>
          <cell r="AW30">
            <v>4166.0934999999999</v>
          </cell>
          <cell r="AX30">
            <v>999.76520000000005</v>
          </cell>
        </row>
        <row r="31">
          <cell r="D31" t="str">
            <v>市川　健史</v>
          </cell>
          <cell r="E31">
            <v>1002</v>
          </cell>
          <cell r="F31" t="str">
            <v>派遣業務部</v>
          </cell>
          <cell r="G31">
            <v>100201</v>
          </cell>
          <cell r="H31" t="str">
            <v>派遣業務Ｇ</v>
          </cell>
          <cell r="I31">
            <v>1</v>
          </cell>
          <cell r="J31" t="str">
            <v>部門1</v>
          </cell>
          <cell r="K31">
            <v>1001</v>
          </cell>
          <cell r="L31" t="str">
            <v>部門1-1</v>
          </cell>
          <cell r="M31">
            <v>100102</v>
          </cell>
          <cell r="N31" t="str">
            <v>一般職員</v>
          </cell>
          <cell r="O31">
            <v>300</v>
          </cell>
          <cell r="P31">
            <v>457400</v>
          </cell>
          <cell r="Q31">
            <v>457400</v>
          </cell>
          <cell r="R31">
            <v>0</v>
          </cell>
          <cell r="S31">
            <v>0</v>
          </cell>
          <cell r="T31">
            <v>0</v>
          </cell>
          <cell r="U31">
            <v>0</v>
          </cell>
          <cell r="V31">
            <v>0</v>
          </cell>
          <cell r="W31">
            <v>0</v>
          </cell>
          <cell r="X31">
            <v>0</v>
          </cell>
          <cell r="Y31">
            <v>0</v>
          </cell>
          <cell r="Z31">
            <v>457400</v>
          </cell>
          <cell r="AA31">
            <v>105000</v>
          </cell>
          <cell r="AB31">
            <v>72588</v>
          </cell>
          <cell r="AC31">
            <v>42500</v>
          </cell>
          <cell r="AD31">
            <v>0</v>
          </cell>
          <cell r="AE31">
            <v>0</v>
          </cell>
          <cell r="AF31">
            <v>15375</v>
          </cell>
          <cell r="AG31">
            <v>0</v>
          </cell>
          <cell r="AH31">
            <v>7200</v>
          </cell>
          <cell r="AI31">
            <v>0</v>
          </cell>
          <cell r="AJ31">
            <v>0</v>
          </cell>
          <cell r="AK31">
            <v>24428</v>
          </cell>
          <cell r="AL31">
            <v>3410</v>
          </cell>
          <cell r="AM31">
            <v>54169.8</v>
          </cell>
          <cell r="AN31">
            <v>930</v>
          </cell>
          <cell r="AO31">
            <v>0</v>
          </cell>
          <cell r="AP31">
            <v>0</v>
          </cell>
          <cell r="AQ31">
            <v>700063</v>
          </cell>
          <cell r="AR31">
            <v>0</v>
          </cell>
          <cell r="AS31">
            <v>0</v>
          </cell>
          <cell r="AT31">
            <v>0</v>
          </cell>
          <cell r="AU31">
            <v>0</v>
          </cell>
          <cell r="AV31">
            <v>3500</v>
          </cell>
          <cell r="AW31">
            <v>5950.8504999999996</v>
          </cell>
          <cell r="AX31">
            <v>1428.1285</v>
          </cell>
        </row>
        <row r="32">
          <cell r="D32" t="str">
            <v>平野　貴昭</v>
          </cell>
          <cell r="E32">
            <v>1005</v>
          </cell>
          <cell r="F32" t="str">
            <v>総務企画部</v>
          </cell>
          <cell r="G32">
            <v>100502</v>
          </cell>
          <cell r="H32" t="str">
            <v>総務Ｇ</v>
          </cell>
          <cell r="I32">
            <v>1</v>
          </cell>
          <cell r="J32" t="str">
            <v>部門1</v>
          </cell>
          <cell r="K32">
            <v>1001</v>
          </cell>
          <cell r="L32" t="str">
            <v>部門1-1</v>
          </cell>
          <cell r="M32">
            <v>100102</v>
          </cell>
          <cell r="N32" t="str">
            <v>一般職員</v>
          </cell>
          <cell r="O32">
            <v>300</v>
          </cell>
          <cell r="P32">
            <v>455400</v>
          </cell>
          <cell r="Q32">
            <v>455400</v>
          </cell>
          <cell r="R32">
            <v>0</v>
          </cell>
          <cell r="S32">
            <v>0</v>
          </cell>
          <cell r="T32">
            <v>0</v>
          </cell>
          <cell r="U32">
            <v>0</v>
          </cell>
          <cell r="V32">
            <v>0</v>
          </cell>
          <cell r="W32">
            <v>0</v>
          </cell>
          <cell r="X32">
            <v>0</v>
          </cell>
          <cell r="Y32">
            <v>0</v>
          </cell>
          <cell r="Z32">
            <v>455400</v>
          </cell>
          <cell r="AA32">
            <v>105000</v>
          </cell>
          <cell r="AB32">
            <v>68808</v>
          </cell>
          <cell r="AC32">
            <v>13000</v>
          </cell>
          <cell r="AD32">
            <v>27000</v>
          </cell>
          <cell r="AE32">
            <v>0</v>
          </cell>
          <cell r="AF32">
            <v>16205</v>
          </cell>
          <cell r="AG32">
            <v>0</v>
          </cell>
          <cell r="AH32">
            <v>3500</v>
          </cell>
          <cell r="AI32">
            <v>0</v>
          </cell>
          <cell r="AJ32">
            <v>0</v>
          </cell>
          <cell r="AK32">
            <v>26792</v>
          </cell>
          <cell r="AL32">
            <v>3740</v>
          </cell>
          <cell r="AM32">
            <v>54169.8</v>
          </cell>
          <cell r="AN32">
            <v>930</v>
          </cell>
          <cell r="AO32">
            <v>0</v>
          </cell>
          <cell r="AP32">
            <v>0</v>
          </cell>
          <cell r="AQ32">
            <v>688913</v>
          </cell>
          <cell r="AR32">
            <v>0</v>
          </cell>
          <cell r="AS32">
            <v>0</v>
          </cell>
          <cell r="AT32">
            <v>0</v>
          </cell>
          <cell r="AU32">
            <v>0</v>
          </cell>
          <cell r="AV32">
            <v>3444</v>
          </cell>
          <cell r="AW32">
            <v>5856.3254999999999</v>
          </cell>
          <cell r="AX32">
            <v>1405.3824999999999</v>
          </cell>
        </row>
        <row r="33">
          <cell r="D33" t="str">
            <v>近藤　斉</v>
          </cell>
          <cell r="E33">
            <v>1004</v>
          </cell>
          <cell r="F33" t="str">
            <v>事業統括部</v>
          </cell>
          <cell r="G33">
            <v>100403</v>
          </cell>
          <cell r="H33" t="str">
            <v>管理システムＧ</v>
          </cell>
          <cell r="I33">
            <v>1</v>
          </cell>
          <cell r="J33" t="str">
            <v>部門1</v>
          </cell>
          <cell r="K33">
            <v>1001</v>
          </cell>
          <cell r="L33" t="str">
            <v>部門1-1</v>
          </cell>
          <cell r="M33">
            <v>100102</v>
          </cell>
          <cell r="N33" t="str">
            <v>一般職員</v>
          </cell>
          <cell r="O33">
            <v>300</v>
          </cell>
          <cell r="P33">
            <v>393500</v>
          </cell>
          <cell r="Q33">
            <v>393500</v>
          </cell>
          <cell r="R33">
            <v>0</v>
          </cell>
          <cell r="S33">
            <v>0</v>
          </cell>
          <cell r="T33">
            <v>0</v>
          </cell>
          <cell r="U33">
            <v>0</v>
          </cell>
          <cell r="V33">
            <v>0</v>
          </cell>
          <cell r="W33">
            <v>0</v>
          </cell>
          <cell r="X33">
            <v>0</v>
          </cell>
          <cell r="Y33">
            <v>0</v>
          </cell>
          <cell r="Z33">
            <v>393500</v>
          </cell>
          <cell r="AA33">
            <v>75000</v>
          </cell>
          <cell r="AB33">
            <v>62100</v>
          </cell>
          <cell r="AC33">
            <v>49000</v>
          </cell>
          <cell r="AD33">
            <v>0</v>
          </cell>
          <cell r="AE33">
            <v>0</v>
          </cell>
          <cell r="AF33">
            <v>23820</v>
          </cell>
          <cell r="AG33">
            <v>0</v>
          </cell>
          <cell r="AH33">
            <v>4500</v>
          </cell>
          <cell r="AI33">
            <v>0</v>
          </cell>
          <cell r="AJ33">
            <v>0</v>
          </cell>
          <cell r="AK33">
            <v>24428</v>
          </cell>
          <cell r="AL33">
            <v>3410</v>
          </cell>
          <cell r="AM33">
            <v>54169.8</v>
          </cell>
          <cell r="AN33">
            <v>930</v>
          </cell>
          <cell r="AO33">
            <v>0</v>
          </cell>
          <cell r="AP33">
            <v>0</v>
          </cell>
          <cell r="AQ33">
            <v>607920</v>
          </cell>
          <cell r="AR33">
            <v>0</v>
          </cell>
          <cell r="AS33">
            <v>0</v>
          </cell>
          <cell r="AT33">
            <v>0</v>
          </cell>
          <cell r="AU33">
            <v>0</v>
          </cell>
          <cell r="AV33">
            <v>3039</v>
          </cell>
          <cell r="AW33">
            <v>5167.92</v>
          </cell>
          <cell r="AX33">
            <v>1240.1568</v>
          </cell>
        </row>
        <row r="34">
          <cell r="D34" t="str">
            <v>森下　秀重</v>
          </cell>
          <cell r="E34">
            <v>1002</v>
          </cell>
          <cell r="F34" t="str">
            <v>派遣業務部</v>
          </cell>
          <cell r="G34">
            <v>100201</v>
          </cell>
          <cell r="H34" t="str">
            <v>派遣業務Ｇ</v>
          </cell>
          <cell r="I34">
            <v>1</v>
          </cell>
          <cell r="J34" t="str">
            <v>部門1</v>
          </cell>
          <cell r="K34">
            <v>1001</v>
          </cell>
          <cell r="L34" t="str">
            <v>部門1-1</v>
          </cell>
          <cell r="M34">
            <v>100102</v>
          </cell>
          <cell r="N34" t="str">
            <v>一般職員</v>
          </cell>
          <cell r="O34">
            <v>500</v>
          </cell>
          <cell r="P34">
            <v>390200</v>
          </cell>
          <cell r="Q34">
            <v>390200</v>
          </cell>
          <cell r="R34">
            <v>0</v>
          </cell>
          <cell r="S34">
            <v>0</v>
          </cell>
          <cell r="T34">
            <v>0</v>
          </cell>
          <cell r="U34">
            <v>0</v>
          </cell>
          <cell r="V34">
            <v>0</v>
          </cell>
          <cell r="W34">
            <v>0</v>
          </cell>
          <cell r="X34">
            <v>0</v>
          </cell>
          <cell r="Y34">
            <v>0</v>
          </cell>
          <cell r="Z34">
            <v>390200</v>
          </cell>
          <cell r="AA34">
            <v>0</v>
          </cell>
          <cell r="AB34">
            <v>49944</v>
          </cell>
          <cell r="AC34">
            <v>26000</v>
          </cell>
          <cell r="AD34">
            <v>0</v>
          </cell>
          <cell r="AE34">
            <v>0</v>
          </cell>
          <cell r="AF34">
            <v>12820</v>
          </cell>
          <cell r="AG34">
            <v>0</v>
          </cell>
          <cell r="AH34">
            <v>13785</v>
          </cell>
          <cell r="AI34">
            <v>145263</v>
          </cell>
          <cell r="AJ34">
            <v>0</v>
          </cell>
          <cell r="AK34">
            <v>22064</v>
          </cell>
          <cell r="AL34">
            <v>3080</v>
          </cell>
          <cell r="AM34">
            <v>48927.4</v>
          </cell>
          <cell r="AN34">
            <v>840</v>
          </cell>
          <cell r="AO34">
            <v>0</v>
          </cell>
          <cell r="AP34">
            <v>0</v>
          </cell>
          <cell r="AQ34">
            <v>638012</v>
          </cell>
          <cell r="AR34">
            <v>22073</v>
          </cell>
          <cell r="AS34">
            <v>0</v>
          </cell>
          <cell r="AT34">
            <v>12</v>
          </cell>
          <cell r="AU34">
            <v>0</v>
          </cell>
          <cell r="AV34">
            <v>3190</v>
          </cell>
          <cell r="AW34">
            <v>5423.1620000000003</v>
          </cell>
          <cell r="AX34">
            <v>1301.5444</v>
          </cell>
        </row>
        <row r="35">
          <cell r="D35" t="str">
            <v>阿達　清</v>
          </cell>
          <cell r="E35">
            <v>1002</v>
          </cell>
          <cell r="F35" t="str">
            <v>政策推進部</v>
          </cell>
          <cell r="G35">
            <v>100202</v>
          </cell>
          <cell r="H35" t="str">
            <v>政策受託Ｇ</v>
          </cell>
          <cell r="I35">
            <v>1</v>
          </cell>
          <cell r="J35" t="str">
            <v>部門1</v>
          </cell>
          <cell r="K35">
            <v>1001</v>
          </cell>
          <cell r="L35" t="str">
            <v>部門1-1</v>
          </cell>
          <cell r="M35">
            <v>100102</v>
          </cell>
          <cell r="N35" t="str">
            <v>一般職員</v>
          </cell>
          <cell r="O35">
            <v>500</v>
          </cell>
          <cell r="P35">
            <v>395000</v>
          </cell>
          <cell r="Q35">
            <v>395000</v>
          </cell>
          <cell r="R35">
            <v>0</v>
          </cell>
          <cell r="S35">
            <v>0</v>
          </cell>
          <cell r="T35">
            <v>0</v>
          </cell>
          <cell r="U35">
            <v>0</v>
          </cell>
          <cell r="V35">
            <v>0</v>
          </cell>
          <cell r="W35">
            <v>0</v>
          </cell>
          <cell r="X35">
            <v>0</v>
          </cell>
          <cell r="Y35">
            <v>0</v>
          </cell>
          <cell r="Z35">
            <v>395000</v>
          </cell>
          <cell r="AA35">
            <v>0</v>
          </cell>
          <cell r="AB35">
            <v>47400</v>
          </cell>
          <cell r="AC35">
            <v>0</v>
          </cell>
          <cell r="AD35">
            <v>27000</v>
          </cell>
          <cell r="AE35">
            <v>0</v>
          </cell>
          <cell r="AF35">
            <v>5170</v>
          </cell>
          <cell r="AG35">
            <v>0</v>
          </cell>
          <cell r="AH35">
            <v>8600</v>
          </cell>
          <cell r="AI35">
            <v>12769</v>
          </cell>
          <cell r="AJ35">
            <v>0</v>
          </cell>
          <cell r="AK35">
            <v>22064</v>
          </cell>
          <cell r="AL35">
            <v>3080</v>
          </cell>
          <cell r="AM35">
            <v>48927.4</v>
          </cell>
          <cell r="AN35">
            <v>840</v>
          </cell>
          <cell r="AO35">
            <v>0</v>
          </cell>
          <cell r="AP35">
            <v>0</v>
          </cell>
          <cell r="AQ35">
            <v>495939</v>
          </cell>
          <cell r="AR35">
            <v>0</v>
          </cell>
          <cell r="AS35">
            <v>0</v>
          </cell>
          <cell r="AT35">
            <v>0</v>
          </cell>
          <cell r="AU35">
            <v>0</v>
          </cell>
          <cell r="AV35">
            <v>2479</v>
          </cell>
          <cell r="AW35">
            <v>4216.1764999999996</v>
          </cell>
          <cell r="AX35">
            <v>1011.7155</v>
          </cell>
        </row>
        <row r="36">
          <cell r="D36" t="str">
            <v>金沢　功</v>
          </cell>
          <cell r="E36">
            <v>1006</v>
          </cell>
          <cell r="F36" t="str">
            <v>東京研修センター</v>
          </cell>
          <cell r="G36">
            <v>100601</v>
          </cell>
          <cell r="H36" t="str">
            <v>ＴＫＣＧ</v>
          </cell>
          <cell r="I36">
            <v>1</v>
          </cell>
          <cell r="J36" t="str">
            <v>部門1</v>
          </cell>
          <cell r="K36">
            <v>1001</v>
          </cell>
          <cell r="L36" t="str">
            <v>部門1-1</v>
          </cell>
          <cell r="M36">
            <v>100102</v>
          </cell>
          <cell r="N36" t="str">
            <v>一般職員</v>
          </cell>
          <cell r="O36">
            <v>300</v>
          </cell>
          <cell r="P36">
            <v>377800</v>
          </cell>
          <cell r="Q36">
            <v>377800</v>
          </cell>
          <cell r="R36">
            <v>0</v>
          </cell>
          <cell r="S36">
            <v>0</v>
          </cell>
          <cell r="T36">
            <v>0</v>
          </cell>
          <cell r="U36">
            <v>0</v>
          </cell>
          <cell r="V36">
            <v>0</v>
          </cell>
          <cell r="W36">
            <v>0</v>
          </cell>
          <cell r="X36">
            <v>0</v>
          </cell>
          <cell r="Y36">
            <v>0</v>
          </cell>
          <cell r="Z36">
            <v>377800</v>
          </cell>
          <cell r="AA36">
            <v>45000</v>
          </cell>
          <cell r="AB36">
            <v>50736</v>
          </cell>
          <cell r="AC36">
            <v>0</v>
          </cell>
          <cell r="AD36">
            <v>27000</v>
          </cell>
          <cell r="AE36">
            <v>0</v>
          </cell>
          <cell r="AF36">
            <v>7830</v>
          </cell>
          <cell r="AG36">
            <v>0</v>
          </cell>
          <cell r="AH36">
            <v>1500</v>
          </cell>
          <cell r="AI36">
            <v>0</v>
          </cell>
          <cell r="AJ36">
            <v>0</v>
          </cell>
          <cell r="AK36">
            <v>19700</v>
          </cell>
          <cell r="AL36">
            <v>2750</v>
          </cell>
          <cell r="AM36">
            <v>43685</v>
          </cell>
          <cell r="AN36">
            <v>750</v>
          </cell>
          <cell r="AO36">
            <v>0</v>
          </cell>
          <cell r="AP36">
            <v>0</v>
          </cell>
          <cell r="AQ36">
            <v>509866</v>
          </cell>
          <cell r="AR36">
            <v>0</v>
          </cell>
          <cell r="AS36">
            <v>0</v>
          </cell>
          <cell r="AT36">
            <v>0</v>
          </cell>
          <cell r="AU36">
            <v>0</v>
          </cell>
          <cell r="AV36">
            <v>2549</v>
          </cell>
          <cell r="AW36">
            <v>4334.1909999999998</v>
          </cell>
          <cell r="AX36">
            <v>1040.1266000000001</v>
          </cell>
        </row>
        <row r="37">
          <cell r="D37" t="str">
            <v>矢島　康江</v>
          </cell>
          <cell r="E37">
            <v>1007</v>
          </cell>
          <cell r="F37" t="str">
            <v>関西研修センター</v>
          </cell>
          <cell r="G37">
            <v>100701</v>
          </cell>
          <cell r="H37" t="str">
            <v>ＫＫＣＧ</v>
          </cell>
          <cell r="I37">
            <v>1</v>
          </cell>
          <cell r="J37" t="str">
            <v>部門1</v>
          </cell>
          <cell r="K37">
            <v>1001</v>
          </cell>
          <cell r="L37" t="str">
            <v>部門1-1</v>
          </cell>
          <cell r="M37">
            <v>100102</v>
          </cell>
          <cell r="N37" t="str">
            <v>一般職員</v>
          </cell>
          <cell r="O37">
            <v>300</v>
          </cell>
          <cell r="P37">
            <v>377800</v>
          </cell>
          <cell r="Q37">
            <v>377800</v>
          </cell>
          <cell r="R37">
            <v>0</v>
          </cell>
          <cell r="S37">
            <v>0</v>
          </cell>
          <cell r="T37">
            <v>0</v>
          </cell>
          <cell r="U37">
            <v>0</v>
          </cell>
          <cell r="V37">
            <v>0</v>
          </cell>
          <cell r="W37">
            <v>0</v>
          </cell>
          <cell r="X37">
            <v>0</v>
          </cell>
          <cell r="Y37">
            <v>0</v>
          </cell>
          <cell r="Z37">
            <v>377800</v>
          </cell>
          <cell r="AA37">
            <v>45000</v>
          </cell>
          <cell r="AB37">
            <v>50736</v>
          </cell>
          <cell r="AC37">
            <v>0</v>
          </cell>
          <cell r="AD37">
            <v>27000</v>
          </cell>
          <cell r="AE37">
            <v>0</v>
          </cell>
          <cell r="AF37">
            <v>11500</v>
          </cell>
          <cell r="AG37">
            <v>0</v>
          </cell>
          <cell r="AH37">
            <v>7500</v>
          </cell>
          <cell r="AI37">
            <v>0</v>
          </cell>
          <cell r="AJ37">
            <v>0</v>
          </cell>
          <cell r="AK37">
            <v>20882</v>
          </cell>
          <cell r="AL37">
            <v>2915</v>
          </cell>
          <cell r="AM37">
            <v>46306.2</v>
          </cell>
          <cell r="AN37">
            <v>795</v>
          </cell>
          <cell r="AO37">
            <v>0</v>
          </cell>
          <cell r="AP37">
            <v>0</v>
          </cell>
          <cell r="AQ37">
            <v>519536</v>
          </cell>
          <cell r="AR37">
            <v>0</v>
          </cell>
          <cell r="AS37">
            <v>0</v>
          </cell>
          <cell r="AT37">
            <v>0</v>
          </cell>
          <cell r="AU37">
            <v>0</v>
          </cell>
          <cell r="AV37">
            <v>2597</v>
          </cell>
          <cell r="AW37">
            <v>4416.7359999999999</v>
          </cell>
          <cell r="AX37">
            <v>1059.8534</v>
          </cell>
        </row>
        <row r="38">
          <cell r="D38" t="str">
            <v>多賀　寿江</v>
          </cell>
          <cell r="E38">
            <v>1004</v>
          </cell>
          <cell r="F38" t="str">
            <v>事業統括部</v>
          </cell>
          <cell r="G38">
            <v>100402</v>
          </cell>
          <cell r="H38" t="str">
            <v>事業統括Ｇ地方創生支援ユニット</v>
          </cell>
          <cell r="I38">
            <v>1</v>
          </cell>
          <cell r="J38" t="str">
            <v>部門1</v>
          </cell>
          <cell r="K38">
            <v>1001</v>
          </cell>
          <cell r="L38" t="str">
            <v>部門1-1</v>
          </cell>
          <cell r="M38">
            <v>100102</v>
          </cell>
          <cell r="N38" t="str">
            <v>一般職員</v>
          </cell>
          <cell r="O38">
            <v>300</v>
          </cell>
          <cell r="P38">
            <v>391000</v>
          </cell>
          <cell r="Q38">
            <v>391000</v>
          </cell>
          <cell r="R38">
            <v>0</v>
          </cell>
          <cell r="S38">
            <v>0</v>
          </cell>
          <cell r="T38">
            <v>0</v>
          </cell>
          <cell r="U38">
            <v>0</v>
          </cell>
          <cell r="V38">
            <v>0</v>
          </cell>
          <cell r="W38">
            <v>0</v>
          </cell>
          <cell r="X38">
            <v>0</v>
          </cell>
          <cell r="Y38">
            <v>0</v>
          </cell>
          <cell r="Z38">
            <v>391000</v>
          </cell>
          <cell r="AA38">
            <v>75000</v>
          </cell>
          <cell r="AB38">
            <v>55920</v>
          </cell>
          <cell r="AC38">
            <v>0</v>
          </cell>
          <cell r="AD38">
            <v>27000</v>
          </cell>
          <cell r="AE38">
            <v>0</v>
          </cell>
          <cell r="AF38">
            <v>4135</v>
          </cell>
          <cell r="AG38">
            <v>0</v>
          </cell>
          <cell r="AH38">
            <v>0</v>
          </cell>
          <cell r="AI38">
            <v>0</v>
          </cell>
          <cell r="AJ38">
            <v>0</v>
          </cell>
          <cell r="AK38">
            <v>22064</v>
          </cell>
          <cell r="AL38">
            <v>3080</v>
          </cell>
          <cell r="AM38">
            <v>48927.4</v>
          </cell>
          <cell r="AN38">
            <v>840</v>
          </cell>
          <cell r="AO38">
            <v>0</v>
          </cell>
          <cell r="AP38">
            <v>0</v>
          </cell>
          <cell r="AQ38">
            <v>553055</v>
          </cell>
          <cell r="AR38">
            <v>0</v>
          </cell>
          <cell r="AS38">
            <v>0</v>
          </cell>
          <cell r="AT38">
            <v>0</v>
          </cell>
          <cell r="AU38">
            <v>0</v>
          </cell>
          <cell r="AV38">
            <v>2765</v>
          </cell>
          <cell r="AW38">
            <v>4701.2425000000003</v>
          </cell>
          <cell r="AX38">
            <v>1128.2321999999999</v>
          </cell>
        </row>
        <row r="39">
          <cell r="D39" t="str">
            <v>武村　ゆみ</v>
          </cell>
          <cell r="E39">
            <v>1008</v>
          </cell>
          <cell r="F39" t="str">
            <v>HIDA総合研究所</v>
          </cell>
          <cell r="G39">
            <v>100803</v>
          </cell>
          <cell r="H39" t="str">
            <v>日本語教育センター</v>
          </cell>
          <cell r="I39">
            <v>1</v>
          </cell>
          <cell r="J39" t="str">
            <v>部門1</v>
          </cell>
          <cell r="K39">
            <v>1001</v>
          </cell>
          <cell r="L39" t="str">
            <v>部門1-1</v>
          </cell>
          <cell r="M39">
            <v>100102</v>
          </cell>
          <cell r="N39" t="str">
            <v>一般職員</v>
          </cell>
          <cell r="O39">
            <v>500</v>
          </cell>
          <cell r="P39">
            <v>357100</v>
          </cell>
          <cell r="Q39">
            <v>357100</v>
          </cell>
          <cell r="R39">
            <v>0</v>
          </cell>
          <cell r="S39">
            <v>0</v>
          </cell>
          <cell r="T39">
            <v>0</v>
          </cell>
          <cell r="U39">
            <v>0</v>
          </cell>
          <cell r="V39">
            <v>0</v>
          </cell>
          <cell r="W39">
            <v>0</v>
          </cell>
          <cell r="X39">
            <v>0</v>
          </cell>
          <cell r="Y39">
            <v>0</v>
          </cell>
          <cell r="Z39">
            <v>357100</v>
          </cell>
          <cell r="AA39">
            <v>0</v>
          </cell>
          <cell r="AB39">
            <v>42852</v>
          </cell>
          <cell r="AC39">
            <v>0</v>
          </cell>
          <cell r="AD39">
            <v>0</v>
          </cell>
          <cell r="AE39">
            <v>0</v>
          </cell>
          <cell r="AF39">
            <v>29010</v>
          </cell>
          <cell r="AG39">
            <v>0</v>
          </cell>
          <cell r="AH39">
            <v>6359</v>
          </cell>
          <cell r="AI39">
            <v>8908</v>
          </cell>
          <cell r="AJ39">
            <v>0</v>
          </cell>
          <cell r="AK39">
            <v>18518</v>
          </cell>
          <cell r="AL39">
            <v>2585</v>
          </cell>
          <cell r="AM39">
            <v>41064.800000000003</v>
          </cell>
          <cell r="AN39">
            <v>705</v>
          </cell>
          <cell r="AO39">
            <v>0</v>
          </cell>
          <cell r="AP39">
            <v>0</v>
          </cell>
          <cell r="AQ39">
            <v>444229</v>
          </cell>
          <cell r="AR39">
            <v>0</v>
          </cell>
          <cell r="AS39">
            <v>0</v>
          </cell>
          <cell r="AT39">
            <v>0</v>
          </cell>
          <cell r="AU39">
            <v>0</v>
          </cell>
          <cell r="AV39">
            <v>2221</v>
          </cell>
          <cell r="AW39">
            <v>3776.0915</v>
          </cell>
          <cell r="AX39">
            <v>906.22709999999995</v>
          </cell>
        </row>
        <row r="40">
          <cell r="D40" t="str">
            <v>鈴木　保巳</v>
          </cell>
          <cell r="E40">
            <v>1003</v>
          </cell>
          <cell r="F40" t="str">
            <v>研修業務部</v>
          </cell>
          <cell r="G40">
            <v>100302</v>
          </cell>
          <cell r="H40" t="str">
            <v>低炭素化支援Ｇ</v>
          </cell>
          <cell r="I40">
            <v>1</v>
          </cell>
          <cell r="J40" t="str">
            <v>部門1</v>
          </cell>
          <cell r="K40">
            <v>1001</v>
          </cell>
          <cell r="L40" t="str">
            <v>部門1-1</v>
          </cell>
          <cell r="M40">
            <v>100102</v>
          </cell>
          <cell r="N40" t="str">
            <v>一般職員</v>
          </cell>
          <cell r="O40">
            <v>300</v>
          </cell>
          <cell r="P40">
            <v>418500</v>
          </cell>
          <cell r="Q40">
            <v>418500</v>
          </cell>
          <cell r="R40">
            <v>0</v>
          </cell>
          <cell r="S40">
            <v>0</v>
          </cell>
          <cell r="T40">
            <v>0</v>
          </cell>
          <cell r="U40">
            <v>0</v>
          </cell>
          <cell r="V40">
            <v>0</v>
          </cell>
          <cell r="W40">
            <v>0</v>
          </cell>
          <cell r="X40">
            <v>0</v>
          </cell>
          <cell r="Y40">
            <v>0</v>
          </cell>
          <cell r="Z40">
            <v>418500</v>
          </cell>
          <cell r="AA40">
            <v>75000</v>
          </cell>
          <cell r="AB40">
            <v>63720</v>
          </cell>
          <cell r="AC40">
            <v>37500</v>
          </cell>
          <cell r="AD40">
            <v>0</v>
          </cell>
          <cell r="AE40">
            <v>0</v>
          </cell>
          <cell r="AF40">
            <v>17940</v>
          </cell>
          <cell r="AG40">
            <v>0</v>
          </cell>
          <cell r="AH40">
            <v>4950</v>
          </cell>
          <cell r="AI40">
            <v>0</v>
          </cell>
          <cell r="AJ40">
            <v>0</v>
          </cell>
          <cell r="AK40">
            <v>23246</v>
          </cell>
          <cell r="AL40">
            <v>3245</v>
          </cell>
          <cell r="AM40">
            <v>51548.6</v>
          </cell>
          <cell r="AN40">
            <v>885</v>
          </cell>
          <cell r="AO40">
            <v>0</v>
          </cell>
          <cell r="AP40">
            <v>0</v>
          </cell>
          <cell r="AQ40">
            <v>617610</v>
          </cell>
          <cell r="AR40">
            <v>0</v>
          </cell>
          <cell r="AS40">
            <v>0</v>
          </cell>
          <cell r="AT40">
            <v>0</v>
          </cell>
          <cell r="AU40">
            <v>0</v>
          </cell>
          <cell r="AV40">
            <v>3088</v>
          </cell>
          <cell r="AW40">
            <v>5249.7349999999997</v>
          </cell>
          <cell r="AX40">
            <v>1259.9244000000001</v>
          </cell>
        </row>
        <row r="41">
          <cell r="D41" t="str">
            <v>大野　達也</v>
          </cell>
          <cell r="E41">
            <v>1007</v>
          </cell>
          <cell r="F41" t="str">
            <v>関西研修センター</v>
          </cell>
          <cell r="G41">
            <v>100701</v>
          </cell>
          <cell r="H41" t="str">
            <v>ＫＫＣＧ</v>
          </cell>
          <cell r="I41">
            <v>1</v>
          </cell>
          <cell r="J41" t="str">
            <v>部門1</v>
          </cell>
          <cell r="K41">
            <v>1001</v>
          </cell>
          <cell r="L41" t="str">
            <v>部門1-1</v>
          </cell>
          <cell r="M41">
            <v>100102</v>
          </cell>
          <cell r="N41" t="str">
            <v>一般職員</v>
          </cell>
          <cell r="O41">
            <v>500</v>
          </cell>
          <cell r="P41">
            <v>377800</v>
          </cell>
          <cell r="Q41">
            <v>377800</v>
          </cell>
          <cell r="R41">
            <v>0</v>
          </cell>
          <cell r="S41">
            <v>0</v>
          </cell>
          <cell r="T41">
            <v>0</v>
          </cell>
          <cell r="U41">
            <v>0</v>
          </cell>
          <cell r="V41">
            <v>0</v>
          </cell>
          <cell r="W41">
            <v>0</v>
          </cell>
          <cell r="X41">
            <v>0</v>
          </cell>
          <cell r="Y41">
            <v>0</v>
          </cell>
          <cell r="Z41">
            <v>377800</v>
          </cell>
          <cell r="AA41">
            <v>0</v>
          </cell>
          <cell r="AB41">
            <v>45336</v>
          </cell>
          <cell r="AC41">
            <v>0</v>
          </cell>
          <cell r="AD41">
            <v>0</v>
          </cell>
          <cell r="AE41">
            <v>0</v>
          </cell>
          <cell r="AF41">
            <v>21520</v>
          </cell>
          <cell r="AG41">
            <v>0</v>
          </cell>
          <cell r="AH41">
            <v>6865</v>
          </cell>
          <cell r="AI41">
            <v>122523</v>
          </cell>
          <cell r="AJ41">
            <v>0</v>
          </cell>
          <cell r="AK41">
            <v>20882</v>
          </cell>
          <cell r="AL41">
            <v>2915</v>
          </cell>
          <cell r="AM41">
            <v>46306.2</v>
          </cell>
          <cell r="AN41">
            <v>795</v>
          </cell>
          <cell r="AO41">
            <v>0</v>
          </cell>
          <cell r="AP41">
            <v>0</v>
          </cell>
          <cell r="AQ41">
            <v>574044</v>
          </cell>
          <cell r="AR41">
            <v>12128</v>
          </cell>
          <cell r="AS41">
            <v>0</v>
          </cell>
          <cell r="AT41">
            <v>0</v>
          </cell>
          <cell r="AU41">
            <v>7313</v>
          </cell>
          <cell r="AV41">
            <v>2870</v>
          </cell>
          <cell r="AW41">
            <v>4879.5940000000001</v>
          </cell>
          <cell r="AX41">
            <v>1171.0497</v>
          </cell>
        </row>
        <row r="42">
          <cell r="D42" t="str">
            <v>黒澤　陽一</v>
          </cell>
          <cell r="E42">
            <v>1009</v>
          </cell>
          <cell r="F42" t="str">
            <v>監査室</v>
          </cell>
          <cell r="G42">
            <v>100101</v>
          </cell>
          <cell r="H42" t="str">
            <v>　　</v>
          </cell>
          <cell r="I42">
            <v>1</v>
          </cell>
          <cell r="J42" t="str">
            <v>部門1</v>
          </cell>
          <cell r="K42">
            <v>1001</v>
          </cell>
          <cell r="L42" t="str">
            <v>部門1-1</v>
          </cell>
          <cell r="M42">
            <v>100102</v>
          </cell>
          <cell r="N42" t="str">
            <v>一般職員</v>
          </cell>
          <cell r="O42">
            <v>500</v>
          </cell>
          <cell r="P42">
            <v>380300</v>
          </cell>
          <cell r="Q42">
            <v>380300</v>
          </cell>
          <cell r="R42">
            <v>0</v>
          </cell>
          <cell r="S42">
            <v>0</v>
          </cell>
          <cell r="T42">
            <v>0</v>
          </cell>
          <cell r="U42">
            <v>0</v>
          </cell>
          <cell r="V42">
            <v>0</v>
          </cell>
          <cell r="W42">
            <v>0</v>
          </cell>
          <cell r="X42">
            <v>0</v>
          </cell>
          <cell r="Y42">
            <v>0</v>
          </cell>
          <cell r="Z42">
            <v>380300</v>
          </cell>
          <cell r="AA42">
            <v>0</v>
          </cell>
          <cell r="AB42">
            <v>49956</v>
          </cell>
          <cell r="AC42">
            <v>36000</v>
          </cell>
          <cell r="AD42">
            <v>0</v>
          </cell>
          <cell r="AE42">
            <v>0</v>
          </cell>
          <cell r="AF42">
            <v>17748</v>
          </cell>
          <cell r="AG42">
            <v>0</v>
          </cell>
          <cell r="AH42">
            <v>7100</v>
          </cell>
          <cell r="AI42">
            <v>121627</v>
          </cell>
          <cell r="AJ42">
            <v>0</v>
          </cell>
          <cell r="AK42">
            <v>19700</v>
          </cell>
          <cell r="AL42">
            <v>2750</v>
          </cell>
          <cell r="AM42">
            <v>43685</v>
          </cell>
          <cell r="AN42">
            <v>750</v>
          </cell>
          <cell r="AO42">
            <v>0</v>
          </cell>
          <cell r="AP42">
            <v>0</v>
          </cell>
          <cell r="AQ42">
            <v>612731</v>
          </cell>
          <cell r="AR42">
            <v>13319</v>
          </cell>
          <cell r="AS42">
            <v>0</v>
          </cell>
          <cell r="AT42">
            <v>35</v>
          </cell>
          <cell r="AU42">
            <v>0</v>
          </cell>
          <cell r="AV42">
            <v>3063</v>
          </cell>
          <cell r="AW42">
            <v>5208.8684999999996</v>
          </cell>
          <cell r="AX42">
            <v>1249.9712</v>
          </cell>
        </row>
        <row r="43">
          <cell r="D43" t="str">
            <v>名嘉　孝男</v>
          </cell>
          <cell r="E43">
            <v>1007</v>
          </cell>
          <cell r="F43" t="str">
            <v>関西研修センター</v>
          </cell>
          <cell r="G43">
            <v>100701</v>
          </cell>
          <cell r="H43" t="str">
            <v>ＫＫＣＧ</v>
          </cell>
          <cell r="I43">
            <v>1</v>
          </cell>
          <cell r="J43" t="str">
            <v>部門1</v>
          </cell>
          <cell r="K43">
            <v>1001</v>
          </cell>
          <cell r="L43" t="str">
            <v>部門1-1</v>
          </cell>
          <cell r="M43">
            <v>100102</v>
          </cell>
          <cell r="N43" t="str">
            <v>一般職員</v>
          </cell>
          <cell r="O43">
            <v>500</v>
          </cell>
          <cell r="P43">
            <v>382800</v>
          </cell>
          <cell r="Q43">
            <v>382800</v>
          </cell>
          <cell r="R43">
            <v>0</v>
          </cell>
          <cell r="S43">
            <v>0</v>
          </cell>
          <cell r="T43">
            <v>0</v>
          </cell>
          <cell r="U43">
            <v>0</v>
          </cell>
          <cell r="V43">
            <v>0</v>
          </cell>
          <cell r="W43">
            <v>0</v>
          </cell>
          <cell r="X43">
            <v>0</v>
          </cell>
          <cell r="Y43">
            <v>0</v>
          </cell>
          <cell r="Z43">
            <v>382800</v>
          </cell>
          <cell r="AA43">
            <v>0</v>
          </cell>
          <cell r="AB43">
            <v>48876</v>
          </cell>
          <cell r="AC43">
            <v>24500</v>
          </cell>
          <cell r="AD43">
            <v>0</v>
          </cell>
          <cell r="AE43">
            <v>0</v>
          </cell>
          <cell r="AF43">
            <v>14645</v>
          </cell>
          <cell r="AG43">
            <v>0</v>
          </cell>
          <cell r="AH43">
            <v>13752</v>
          </cell>
          <cell r="AI43">
            <v>49214</v>
          </cell>
          <cell r="AJ43">
            <v>0</v>
          </cell>
          <cell r="AK43">
            <v>23246</v>
          </cell>
          <cell r="AL43">
            <v>3245</v>
          </cell>
          <cell r="AM43">
            <v>51548.6</v>
          </cell>
          <cell r="AN43">
            <v>885</v>
          </cell>
          <cell r="AO43">
            <v>0</v>
          </cell>
          <cell r="AP43">
            <v>0</v>
          </cell>
          <cell r="AQ43">
            <v>533787</v>
          </cell>
          <cell r="AR43">
            <v>0</v>
          </cell>
          <cell r="AS43">
            <v>0</v>
          </cell>
          <cell r="AT43">
            <v>0</v>
          </cell>
          <cell r="AU43">
            <v>0</v>
          </cell>
          <cell r="AV43">
            <v>2668</v>
          </cell>
          <cell r="AW43">
            <v>4538.1244999999999</v>
          </cell>
          <cell r="AX43">
            <v>1088.9254000000001</v>
          </cell>
        </row>
        <row r="44">
          <cell r="D44" t="str">
            <v>前田　陽子</v>
          </cell>
          <cell r="E44">
            <v>1005</v>
          </cell>
          <cell r="F44" t="str">
            <v>総務企画部</v>
          </cell>
          <cell r="G44">
            <v>100502</v>
          </cell>
          <cell r="H44" t="str">
            <v>総務Ｇ</v>
          </cell>
          <cell r="I44">
            <v>1</v>
          </cell>
          <cell r="J44" t="str">
            <v>部門1</v>
          </cell>
          <cell r="K44">
            <v>1001</v>
          </cell>
          <cell r="L44" t="str">
            <v>部門1-1</v>
          </cell>
          <cell r="M44">
            <v>100102</v>
          </cell>
          <cell r="N44" t="str">
            <v>一般職員</v>
          </cell>
          <cell r="O44">
            <v>300</v>
          </cell>
          <cell r="P44">
            <v>365100</v>
          </cell>
          <cell r="Q44">
            <v>365100</v>
          </cell>
          <cell r="R44">
            <v>0</v>
          </cell>
          <cell r="S44">
            <v>0</v>
          </cell>
          <cell r="T44">
            <v>0</v>
          </cell>
          <cell r="U44">
            <v>0</v>
          </cell>
          <cell r="V44">
            <v>0</v>
          </cell>
          <cell r="W44">
            <v>0</v>
          </cell>
          <cell r="X44">
            <v>0</v>
          </cell>
          <cell r="Y44">
            <v>0</v>
          </cell>
          <cell r="Z44">
            <v>365100</v>
          </cell>
          <cell r="AA44">
            <v>45000</v>
          </cell>
          <cell r="AB44">
            <v>49212</v>
          </cell>
          <cell r="AC44">
            <v>0</v>
          </cell>
          <cell r="AD44">
            <v>27000</v>
          </cell>
          <cell r="AE44">
            <v>0</v>
          </cell>
          <cell r="AF44">
            <v>6840</v>
          </cell>
          <cell r="AG44">
            <v>0</v>
          </cell>
          <cell r="AH44">
            <v>7500</v>
          </cell>
          <cell r="AI44">
            <v>42220</v>
          </cell>
          <cell r="AJ44">
            <v>0</v>
          </cell>
          <cell r="AK44">
            <v>18518</v>
          </cell>
          <cell r="AL44">
            <v>2585</v>
          </cell>
          <cell r="AM44">
            <v>41064.800000000003</v>
          </cell>
          <cell r="AN44">
            <v>705</v>
          </cell>
          <cell r="AO44">
            <v>0</v>
          </cell>
          <cell r="AP44">
            <v>0</v>
          </cell>
          <cell r="AQ44">
            <v>542872</v>
          </cell>
          <cell r="AR44">
            <v>0</v>
          </cell>
          <cell r="AS44">
            <v>0</v>
          </cell>
          <cell r="AT44">
            <v>0</v>
          </cell>
          <cell r="AU44">
            <v>0</v>
          </cell>
          <cell r="AV44">
            <v>2714</v>
          </cell>
          <cell r="AW44">
            <v>4614.7719999999999</v>
          </cell>
          <cell r="AX44">
            <v>1107.4588000000001</v>
          </cell>
        </row>
        <row r="45">
          <cell r="D45" t="str">
            <v>多田　正視</v>
          </cell>
          <cell r="E45">
            <v>1008</v>
          </cell>
          <cell r="F45" t="str">
            <v>HIDA総合研究所</v>
          </cell>
          <cell r="G45">
            <v>100802</v>
          </cell>
          <cell r="H45" t="str">
            <v>海外戦略Ｇ</v>
          </cell>
          <cell r="I45">
            <v>1</v>
          </cell>
          <cell r="J45" t="str">
            <v>部門1</v>
          </cell>
          <cell r="K45">
            <v>1001</v>
          </cell>
          <cell r="L45" t="str">
            <v>部門1-1</v>
          </cell>
          <cell r="M45">
            <v>100102</v>
          </cell>
          <cell r="N45" t="str">
            <v>一般職員</v>
          </cell>
          <cell r="O45">
            <v>500</v>
          </cell>
          <cell r="P45">
            <v>365100</v>
          </cell>
          <cell r="Q45">
            <v>365100</v>
          </cell>
          <cell r="R45">
            <v>0</v>
          </cell>
          <cell r="S45">
            <v>0</v>
          </cell>
          <cell r="T45">
            <v>0</v>
          </cell>
          <cell r="U45">
            <v>0</v>
          </cell>
          <cell r="V45">
            <v>0</v>
          </cell>
          <cell r="W45">
            <v>0</v>
          </cell>
          <cell r="X45">
            <v>0</v>
          </cell>
          <cell r="Y45">
            <v>0</v>
          </cell>
          <cell r="Z45">
            <v>365100</v>
          </cell>
          <cell r="AA45">
            <v>0</v>
          </cell>
          <cell r="AB45">
            <v>43812</v>
          </cell>
          <cell r="AC45">
            <v>0</v>
          </cell>
          <cell r="AD45">
            <v>27000</v>
          </cell>
          <cell r="AE45">
            <v>0</v>
          </cell>
          <cell r="AF45">
            <v>6500</v>
          </cell>
          <cell r="AG45">
            <v>0</v>
          </cell>
          <cell r="AH45">
            <v>6516</v>
          </cell>
          <cell r="AI45">
            <v>143730</v>
          </cell>
          <cell r="AJ45">
            <v>0</v>
          </cell>
          <cell r="AK45">
            <v>19700</v>
          </cell>
          <cell r="AL45">
            <v>2750</v>
          </cell>
          <cell r="AM45">
            <v>43685</v>
          </cell>
          <cell r="AN45">
            <v>750</v>
          </cell>
          <cell r="AO45">
            <v>0</v>
          </cell>
          <cell r="AP45">
            <v>0</v>
          </cell>
          <cell r="AQ45">
            <v>592658</v>
          </cell>
          <cell r="AR45">
            <v>14155</v>
          </cell>
          <cell r="AS45">
            <v>0</v>
          </cell>
          <cell r="AT45">
            <v>0</v>
          </cell>
          <cell r="AU45">
            <v>0</v>
          </cell>
          <cell r="AV45">
            <v>2963</v>
          </cell>
          <cell r="AW45">
            <v>5037.8829999999998</v>
          </cell>
          <cell r="AX45">
            <v>1209.0223000000001</v>
          </cell>
        </row>
        <row r="46">
          <cell r="D46" t="str">
            <v>川辺　宏美</v>
          </cell>
          <cell r="E46">
            <v>1002</v>
          </cell>
          <cell r="F46" t="str">
            <v>政策推進部</v>
          </cell>
          <cell r="G46">
            <v>100201</v>
          </cell>
          <cell r="H46" t="str">
            <v>国際人材Ｇ</v>
          </cell>
          <cell r="I46">
            <v>1</v>
          </cell>
          <cell r="J46" t="str">
            <v>部門1</v>
          </cell>
          <cell r="K46">
            <v>1001</v>
          </cell>
          <cell r="L46" t="str">
            <v>部門1-1</v>
          </cell>
          <cell r="M46">
            <v>100102</v>
          </cell>
          <cell r="N46" t="str">
            <v>一般職員</v>
          </cell>
          <cell r="O46">
            <v>500</v>
          </cell>
          <cell r="P46">
            <v>362400</v>
          </cell>
          <cell r="Q46">
            <v>362400</v>
          </cell>
          <cell r="R46">
            <v>0</v>
          </cell>
          <cell r="S46">
            <v>0</v>
          </cell>
          <cell r="T46">
            <v>0</v>
          </cell>
          <cell r="U46">
            <v>0</v>
          </cell>
          <cell r="V46">
            <v>0</v>
          </cell>
          <cell r="W46">
            <v>0</v>
          </cell>
          <cell r="X46">
            <v>0</v>
          </cell>
          <cell r="Y46">
            <v>0</v>
          </cell>
          <cell r="Z46">
            <v>362400</v>
          </cell>
          <cell r="AA46">
            <v>0</v>
          </cell>
          <cell r="AB46">
            <v>44268</v>
          </cell>
          <cell r="AC46">
            <v>6500</v>
          </cell>
          <cell r="AD46">
            <v>0</v>
          </cell>
          <cell r="AE46">
            <v>0</v>
          </cell>
          <cell r="AF46">
            <v>6005</v>
          </cell>
          <cell r="AG46">
            <v>0</v>
          </cell>
          <cell r="AH46">
            <v>17865</v>
          </cell>
          <cell r="AI46">
            <v>198001</v>
          </cell>
          <cell r="AJ46">
            <v>0</v>
          </cell>
          <cell r="AK46">
            <v>23246</v>
          </cell>
          <cell r="AL46">
            <v>3245</v>
          </cell>
          <cell r="AM46">
            <v>51548.6</v>
          </cell>
          <cell r="AN46">
            <v>885</v>
          </cell>
          <cell r="AO46">
            <v>0</v>
          </cell>
          <cell r="AP46">
            <v>0</v>
          </cell>
          <cell r="AQ46">
            <v>635039</v>
          </cell>
          <cell r="AR46">
            <v>32955</v>
          </cell>
          <cell r="AS46">
            <v>0</v>
          </cell>
          <cell r="AT46">
            <v>835</v>
          </cell>
          <cell r="AU46">
            <v>0</v>
          </cell>
          <cell r="AV46">
            <v>3175</v>
          </cell>
          <cell r="AW46">
            <v>5398.0264999999999</v>
          </cell>
          <cell r="AX46">
            <v>1295.4794999999999</v>
          </cell>
        </row>
        <row r="47">
          <cell r="D47" t="str">
            <v>近藤　智恵</v>
          </cell>
          <cell r="E47">
            <v>1003</v>
          </cell>
          <cell r="F47" t="str">
            <v>研修業務部</v>
          </cell>
          <cell r="G47">
            <v>100302</v>
          </cell>
          <cell r="H47" t="str">
            <v>低炭素化支援Ｇ</v>
          </cell>
          <cell r="I47">
            <v>1</v>
          </cell>
          <cell r="J47" t="str">
            <v>部門1</v>
          </cell>
          <cell r="K47">
            <v>1001</v>
          </cell>
          <cell r="L47" t="str">
            <v>部門1-1</v>
          </cell>
          <cell r="M47">
            <v>100102</v>
          </cell>
          <cell r="N47" t="str">
            <v>一般職員</v>
          </cell>
          <cell r="O47">
            <v>300</v>
          </cell>
          <cell r="P47">
            <v>351700</v>
          </cell>
          <cell r="Q47">
            <v>351700</v>
          </cell>
          <cell r="R47">
            <v>0</v>
          </cell>
          <cell r="S47">
            <v>0</v>
          </cell>
          <cell r="T47">
            <v>0</v>
          </cell>
          <cell r="U47">
            <v>0</v>
          </cell>
          <cell r="V47">
            <v>0</v>
          </cell>
          <cell r="W47">
            <v>0</v>
          </cell>
          <cell r="X47">
            <v>0</v>
          </cell>
          <cell r="Y47">
            <v>0</v>
          </cell>
          <cell r="Z47">
            <v>351700</v>
          </cell>
          <cell r="AA47">
            <v>45000</v>
          </cell>
          <cell r="AB47">
            <v>47604</v>
          </cell>
          <cell r="AC47">
            <v>0</v>
          </cell>
          <cell r="AD47">
            <v>0</v>
          </cell>
          <cell r="AE47">
            <v>0</v>
          </cell>
          <cell r="AF47">
            <v>17280</v>
          </cell>
          <cell r="AG47">
            <v>0</v>
          </cell>
          <cell r="AH47">
            <v>4200</v>
          </cell>
          <cell r="AI47">
            <v>0</v>
          </cell>
          <cell r="AJ47">
            <v>0</v>
          </cell>
          <cell r="AK47">
            <v>18518</v>
          </cell>
          <cell r="AL47">
            <v>2585</v>
          </cell>
          <cell r="AM47">
            <v>41064.800000000003</v>
          </cell>
          <cell r="AN47">
            <v>705</v>
          </cell>
          <cell r="AO47">
            <v>0</v>
          </cell>
          <cell r="AP47">
            <v>0</v>
          </cell>
          <cell r="AQ47">
            <v>465784</v>
          </cell>
          <cell r="AR47">
            <v>0</v>
          </cell>
          <cell r="AS47">
            <v>0</v>
          </cell>
          <cell r="AT47">
            <v>0</v>
          </cell>
          <cell r="AU47">
            <v>0</v>
          </cell>
          <cell r="AV47">
            <v>2328</v>
          </cell>
          <cell r="AW47">
            <v>3960.0839999999998</v>
          </cell>
          <cell r="AX47">
            <v>950.19929999999999</v>
          </cell>
        </row>
        <row r="48">
          <cell r="D48" t="str">
            <v>西山　毅</v>
          </cell>
          <cell r="E48">
            <v>1004</v>
          </cell>
          <cell r="F48" t="str">
            <v>事業統括部</v>
          </cell>
          <cell r="G48">
            <v>100401</v>
          </cell>
          <cell r="H48" t="str">
            <v>事業統括Ｇ</v>
          </cell>
          <cell r="I48">
            <v>1</v>
          </cell>
          <cell r="J48" t="str">
            <v>部門1</v>
          </cell>
          <cell r="K48">
            <v>1001</v>
          </cell>
          <cell r="L48" t="str">
            <v>部門1-1</v>
          </cell>
          <cell r="M48">
            <v>100102</v>
          </cell>
          <cell r="N48" t="str">
            <v>一般職員</v>
          </cell>
          <cell r="O48">
            <v>500</v>
          </cell>
          <cell r="P48">
            <v>387800</v>
          </cell>
          <cell r="Q48">
            <v>387800</v>
          </cell>
          <cell r="R48">
            <v>0</v>
          </cell>
          <cell r="S48">
            <v>0</v>
          </cell>
          <cell r="T48">
            <v>0</v>
          </cell>
          <cell r="U48">
            <v>0</v>
          </cell>
          <cell r="V48">
            <v>0</v>
          </cell>
          <cell r="W48">
            <v>0</v>
          </cell>
          <cell r="X48">
            <v>0</v>
          </cell>
          <cell r="Y48">
            <v>0</v>
          </cell>
          <cell r="Z48">
            <v>387800</v>
          </cell>
          <cell r="AA48">
            <v>0</v>
          </cell>
          <cell r="AB48">
            <v>47916</v>
          </cell>
          <cell r="AC48">
            <v>11500</v>
          </cell>
          <cell r="AD48">
            <v>27000</v>
          </cell>
          <cell r="AE48">
            <v>0</v>
          </cell>
          <cell r="AF48">
            <v>9310</v>
          </cell>
          <cell r="AG48">
            <v>0</v>
          </cell>
          <cell r="AH48">
            <v>6959</v>
          </cell>
          <cell r="AI48">
            <v>112660</v>
          </cell>
          <cell r="AJ48">
            <v>0</v>
          </cell>
          <cell r="AK48">
            <v>24428</v>
          </cell>
          <cell r="AL48">
            <v>3410</v>
          </cell>
          <cell r="AM48">
            <v>54169.8</v>
          </cell>
          <cell r="AN48">
            <v>930</v>
          </cell>
          <cell r="AO48">
            <v>0</v>
          </cell>
          <cell r="AP48">
            <v>0</v>
          </cell>
          <cell r="AQ48">
            <v>603145</v>
          </cell>
          <cell r="AR48">
            <v>7031</v>
          </cell>
          <cell r="AS48">
            <v>0</v>
          </cell>
          <cell r="AT48">
            <v>0</v>
          </cell>
          <cell r="AU48">
            <v>0</v>
          </cell>
          <cell r="AV48">
            <v>3015</v>
          </cell>
          <cell r="AW48">
            <v>5127.4575000000004</v>
          </cell>
          <cell r="AX48">
            <v>1230.4158</v>
          </cell>
        </row>
        <row r="49">
          <cell r="D49" t="str">
            <v>吉岡　治</v>
          </cell>
          <cell r="E49">
            <v>1002</v>
          </cell>
          <cell r="F49" t="str">
            <v>政策推進部</v>
          </cell>
          <cell r="G49">
            <v>100201</v>
          </cell>
          <cell r="H49" t="str">
            <v>国際人材Ｇ</v>
          </cell>
          <cell r="I49">
            <v>1</v>
          </cell>
          <cell r="J49" t="str">
            <v>部門1</v>
          </cell>
          <cell r="K49">
            <v>1001</v>
          </cell>
          <cell r="L49" t="str">
            <v>部門1-1</v>
          </cell>
          <cell r="M49">
            <v>100102</v>
          </cell>
          <cell r="N49" t="str">
            <v>一般職員</v>
          </cell>
          <cell r="O49">
            <v>300</v>
          </cell>
          <cell r="P49">
            <v>447000</v>
          </cell>
          <cell r="Q49">
            <v>447000</v>
          </cell>
          <cell r="R49">
            <v>0</v>
          </cell>
          <cell r="S49">
            <v>0</v>
          </cell>
          <cell r="T49">
            <v>0</v>
          </cell>
          <cell r="U49">
            <v>0</v>
          </cell>
          <cell r="V49">
            <v>0</v>
          </cell>
          <cell r="W49">
            <v>0</v>
          </cell>
          <cell r="X49">
            <v>0</v>
          </cell>
          <cell r="Y49">
            <v>0</v>
          </cell>
          <cell r="Z49">
            <v>447000</v>
          </cell>
          <cell r="AA49">
            <v>105000</v>
          </cell>
          <cell r="AB49">
            <v>68580</v>
          </cell>
          <cell r="AC49">
            <v>19500</v>
          </cell>
          <cell r="AD49">
            <v>0</v>
          </cell>
          <cell r="AE49">
            <v>0</v>
          </cell>
          <cell r="AF49">
            <v>7870</v>
          </cell>
          <cell r="AG49">
            <v>0</v>
          </cell>
          <cell r="AH49">
            <v>9200</v>
          </cell>
          <cell r="AI49">
            <v>0</v>
          </cell>
          <cell r="AJ49">
            <v>0</v>
          </cell>
          <cell r="AK49">
            <v>25610</v>
          </cell>
          <cell r="AL49">
            <v>3575</v>
          </cell>
          <cell r="AM49">
            <v>54169.8</v>
          </cell>
          <cell r="AN49">
            <v>930</v>
          </cell>
          <cell r="AO49">
            <v>0</v>
          </cell>
          <cell r="AP49">
            <v>0</v>
          </cell>
          <cell r="AQ49">
            <v>657150</v>
          </cell>
          <cell r="AR49">
            <v>0</v>
          </cell>
          <cell r="AS49">
            <v>0</v>
          </cell>
          <cell r="AT49">
            <v>0</v>
          </cell>
          <cell r="AU49">
            <v>0</v>
          </cell>
          <cell r="AV49">
            <v>3285</v>
          </cell>
          <cell r="AW49">
            <v>5586.5249999999996</v>
          </cell>
          <cell r="AX49">
            <v>1340.586</v>
          </cell>
        </row>
        <row r="50">
          <cell r="D50" t="str">
            <v>西古　雅彦</v>
          </cell>
          <cell r="E50">
            <v>1001</v>
          </cell>
          <cell r="F50" t="str">
            <v>産業推進部</v>
          </cell>
          <cell r="G50">
            <v>100101</v>
          </cell>
          <cell r="H50" t="str">
            <v>産業国際化・インフラＧ</v>
          </cell>
          <cell r="I50">
            <v>1</v>
          </cell>
          <cell r="J50" t="str">
            <v>部門1</v>
          </cell>
          <cell r="K50">
            <v>1001</v>
          </cell>
          <cell r="L50" t="str">
            <v>部門1-1</v>
          </cell>
          <cell r="M50">
            <v>100102</v>
          </cell>
          <cell r="N50" t="str">
            <v>一般職員</v>
          </cell>
          <cell r="O50">
            <v>500</v>
          </cell>
          <cell r="P50">
            <v>392600</v>
          </cell>
          <cell r="Q50">
            <v>392600</v>
          </cell>
          <cell r="R50">
            <v>0</v>
          </cell>
          <cell r="S50">
            <v>0</v>
          </cell>
          <cell r="T50">
            <v>0</v>
          </cell>
          <cell r="U50">
            <v>0</v>
          </cell>
          <cell r="V50">
            <v>0</v>
          </cell>
          <cell r="W50">
            <v>0</v>
          </cell>
          <cell r="X50">
            <v>0</v>
          </cell>
          <cell r="Y50">
            <v>0</v>
          </cell>
          <cell r="Z50">
            <v>392600</v>
          </cell>
          <cell r="AA50">
            <v>0</v>
          </cell>
          <cell r="AB50">
            <v>49812</v>
          </cell>
          <cell r="AC50">
            <v>22500</v>
          </cell>
          <cell r="AD50">
            <v>0</v>
          </cell>
          <cell r="AE50">
            <v>0</v>
          </cell>
          <cell r="AF50">
            <v>12065</v>
          </cell>
          <cell r="AG50">
            <v>0</v>
          </cell>
          <cell r="AH50">
            <v>10452</v>
          </cell>
          <cell r="AI50">
            <v>264716</v>
          </cell>
          <cell r="AJ50">
            <v>0</v>
          </cell>
          <cell r="AK50">
            <v>22064</v>
          </cell>
          <cell r="AL50">
            <v>3080</v>
          </cell>
          <cell r="AM50">
            <v>48927.4</v>
          </cell>
          <cell r="AN50">
            <v>840</v>
          </cell>
          <cell r="AO50">
            <v>0</v>
          </cell>
          <cell r="AP50">
            <v>0</v>
          </cell>
          <cell r="AQ50">
            <v>752145</v>
          </cell>
          <cell r="AR50">
            <v>45250</v>
          </cell>
          <cell r="AS50">
            <v>1810</v>
          </cell>
          <cell r="AT50">
            <v>1689</v>
          </cell>
          <cell r="AU50">
            <v>0</v>
          </cell>
          <cell r="AV50">
            <v>3760</v>
          </cell>
          <cell r="AW50">
            <v>6393.9575000000004</v>
          </cell>
          <cell r="AX50">
            <v>1534.3758</v>
          </cell>
        </row>
        <row r="51">
          <cell r="D51" t="str">
            <v>大滝　明泰</v>
          </cell>
          <cell r="E51">
            <v>1006</v>
          </cell>
          <cell r="F51" t="str">
            <v>東京研修センター</v>
          </cell>
          <cell r="G51">
            <v>100601</v>
          </cell>
          <cell r="H51" t="str">
            <v>ＴＫＣＧ</v>
          </cell>
          <cell r="I51">
            <v>1</v>
          </cell>
          <cell r="J51" t="str">
            <v>部門1</v>
          </cell>
          <cell r="K51">
            <v>1001</v>
          </cell>
          <cell r="L51" t="str">
            <v>部門1-1</v>
          </cell>
          <cell r="M51">
            <v>100102</v>
          </cell>
          <cell r="N51" t="str">
            <v>一般職員</v>
          </cell>
          <cell r="O51">
            <v>500</v>
          </cell>
          <cell r="P51">
            <v>357100</v>
          </cell>
          <cell r="Q51">
            <v>357100</v>
          </cell>
          <cell r="R51">
            <v>0</v>
          </cell>
          <cell r="S51">
            <v>0</v>
          </cell>
          <cell r="T51">
            <v>0</v>
          </cell>
          <cell r="U51">
            <v>0</v>
          </cell>
          <cell r="V51">
            <v>0</v>
          </cell>
          <cell r="W51">
            <v>0</v>
          </cell>
          <cell r="X51">
            <v>0</v>
          </cell>
          <cell r="Y51">
            <v>0</v>
          </cell>
          <cell r="Z51">
            <v>357100</v>
          </cell>
          <cell r="AA51">
            <v>0</v>
          </cell>
          <cell r="AB51">
            <v>45192</v>
          </cell>
          <cell r="AC51">
            <v>19500</v>
          </cell>
          <cell r="AD51">
            <v>0</v>
          </cell>
          <cell r="AE51">
            <v>0</v>
          </cell>
          <cell r="AF51">
            <v>29655</v>
          </cell>
          <cell r="AG51">
            <v>0</v>
          </cell>
          <cell r="AH51">
            <v>21259</v>
          </cell>
          <cell r="AI51">
            <v>166627</v>
          </cell>
          <cell r="AJ51">
            <v>0</v>
          </cell>
          <cell r="AK51">
            <v>25610</v>
          </cell>
          <cell r="AL51">
            <v>3575</v>
          </cell>
          <cell r="AM51">
            <v>54169.8</v>
          </cell>
          <cell r="AN51">
            <v>930</v>
          </cell>
          <cell r="AO51">
            <v>0</v>
          </cell>
          <cell r="AP51">
            <v>0</v>
          </cell>
          <cell r="AQ51">
            <v>639333</v>
          </cell>
          <cell r="AR51">
            <v>22997</v>
          </cell>
          <cell r="AS51">
            <v>0</v>
          </cell>
          <cell r="AT51">
            <v>0</v>
          </cell>
          <cell r="AU51">
            <v>0</v>
          </cell>
          <cell r="AV51">
            <v>3196</v>
          </cell>
          <cell r="AW51">
            <v>5434.9955</v>
          </cell>
          <cell r="AX51">
            <v>1304.2393</v>
          </cell>
        </row>
        <row r="52">
          <cell r="D52" t="str">
            <v>小川　和久</v>
          </cell>
          <cell r="E52">
            <v>1008</v>
          </cell>
          <cell r="F52" t="str">
            <v>HIDA総合研究所</v>
          </cell>
          <cell r="G52">
            <v>100801</v>
          </cell>
          <cell r="H52" t="str">
            <v>調査企画Ｇ</v>
          </cell>
          <cell r="I52">
            <v>1</v>
          </cell>
          <cell r="J52" t="str">
            <v>部門1</v>
          </cell>
          <cell r="K52">
            <v>1001</v>
          </cell>
          <cell r="L52" t="str">
            <v>部門1-1</v>
          </cell>
          <cell r="M52">
            <v>100102</v>
          </cell>
          <cell r="N52" t="str">
            <v>一般職員</v>
          </cell>
          <cell r="O52">
            <v>300</v>
          </cell>
          <cell r="P52">
            <v>431900</v>
          </cell>
          <cell r="Q52">
            <v>431900</v>
          </cell>
          <cell r="R52">
            <v>0</v>
          </cell>
          <cell r="S52">
            <v>0</v>
          </cell>
          <cell r="T52">
            <v>0</v>
          </cell>
          <cell r="U52">
            <v>0</v>
          </cell>
          <cell r="V52">
            <v>0</v>
          </cell>
          <cell r="W52">
            <v>0</v>
          </cell>
          <cell r="X52">
            <v>0</v>
          </cell>
          <cell r="Y52">
            <v>0</v>
          </cell>
          <cell r="Z52">
            <v>431900</v>
          </cell>
          <cell r="AA52">
            <v>75000</v>
          </cell>
          <cell r="AB52">
            <v>63768</v>
          </cell>
          <cell r="AC52">
            <v>24500</v>
          </cell>
          <cell r="AD52">
            <v>27000</v>
          </cell>
          <cell r="AE52">
            <v>0</v>
          </cell>
          <cell r="AF52">
            <v>34660</v>
          </cell>
          <cell r="AG52">
            <v>0</v>
          </cell>
          <cell r="AH52">
            <v>10000</v>
          </cell>
          <cell r="AI52">
            <v>0</v>
          </cell>
          <cell r="AJ52">
            <v>0</v>
          </cell>
          <cell r="AK52">
            <v>26792</v>
          </cell>
          <cell r="AL52">
            <v>3740</v>
          </cell>
          <cell r="AM52">
            <v>54169.8</v>
          </cell>
          <cell r="AN52">
            <v>930</v>
          </cell>
          <cell r="AO52">
            <v>0</v>
          </cell>
          <cell r="AP52">
            <v>0</v>
          </cell>
          <cell r="AQ52">
            <v>666828</v>
          </cell>
          <cell r="AR52">
            <v>0</v>
          </cell>
          <cell r="AS52">
            <v>0</v>
          </cell>
          <cell r="AT52">
            <v>0</v>
          </cell>
          <cell r="AU52">
            <v>0</v>
          </cell>
          <cell r="AV52">
            <v>3334</v>
          </cell>
          <cell r="AW52">
            <v>5668.1779999999999</v>
          </cell>
          <cell r="AX52">
            <v>1360.3290999999999</v>
          </cell>
        </row>
        <row r="53">
          <cell r="D53" t="str">
            <v>名越　吉太郎</v>
          </cell>
          <cell r="E53">
            <v>1004</v>
          </cell>
          <cell r="F53" t="str">
            <v>事業統括部</v>
          </cell>
          <cell r="G53">
            <v>100401</v>
          </cell>
          <cell r="H53" t="str">
            <v>事業統括Ｇ</v>
          </cell>
          <cell r="I53">
            <v>1</v>
          </cell>
          <cell r="J53" t="str">
            <v>部門1</v>
          </cell>
          <cell r="K53">
            <v>1001</v>
          </cell>
          <cell r="L53" t="str">
            <v>部門1-1</v>
          </cell>
          <cell r="M53">
            <v>100102</v>
          </cell>
          <cell r="N53" t="str">
            <v>一般職員</v>
          </cell>
          <cell r="O53">
            <v>300</v>
          </cell>
          <cell r="P53">
            <v>453400</v>
          </cell>
          <cell r="Q53">
            <v>453400</v>
          </cell>
          <cell r="R53">
            <v>0</v>
          </cell>
          <cell r="S53">
            <v>0</v>
          </cell>
          <cell r="T53">
            <v>0</v>
          </cell>
          <cell r="U53">
            <v>0</v>
          </cell>
          <cell r="V53">
            <v>0</v>
          </cell>
          <cell r="W53">
            <v>0</v>
          </cell>
          <cell r="X53">
            <v>0</v>
          </cell>
          <cell r="Y53">
            <v>0</v>
          </cell>
          <cell r="Z53">
            <v>453400</v>
          </cell>
          <cell r="AA53">
            <v>105000</v>
          </cell>
          <cell r="AB53">
            <v>67008</v>
          </cell>
          <cell r="AC53">
            <v>0</v>
          </cell>
          <cell r="AD53">
            <v>0</v>
          </cell>
          <cell r="AE53">
            <v>0</v>
          </cell>
          <cell r="AF53">
            <v>5330</v>
          </cell>
          <cell r="AG53">
            <v>0</v>
          </cell>
          <cell r="AH53">
            <v>4200</v>
          </cell>
          <cell r="AI53">
            <v>0</v>
          </cell>
          <cell r="AJ53">
            <v>0</v>
          </cell>
          <cell r="AK53">
            <v>25610</v>
          </cell>
          <cell r="AL53">
            <v>3575</v>
          </cell>
          <cell r="AM53">
            <v>54169.8</v>
          </cell>
          <cell r="AN53">
            <v>930</v>
          </cell>
          <cell r="AO53">
            <v>0</v>
          </cell>
          <cell r="AP53">
            <v>0</v>
          </cell>
          <cell r="AQ53">
            <v>634938</v>
          </cell>
          <cell r="AR53">
            <v>0</v>
          </cell>
          <cell r="AS53">
            <v>0</v>
          </cell>
          <cell r="AT53">
            <v>0</v>
          </cell>
          <cell r="AU53">
            <v>0</v>
          </cell>
          <cell r="AV53">
            <v>3174</v>
          </cell>
          <cell r="AW53">
            <v>5397.6629999999996</v>
          </cell>
          <cell r="AX53">
            <v>1295.2735</v>
          </cell>
        </row>
        <row r="54">
          <cell r="D54" t="str">
            <v>土屋　麻里子</v>
          </cell>
          <cell r="E54">
            <v>1002</v>
          </cell>
          <cell r="F54" t="str">
            <v>派遣業務部</v>
          </cell>
          <cell r="G54">
            <v>100201</v>
          </cell>
          <cell r="H54" t="str">
            <v>派遣業務Ｇ</v>
          </cell>
          <cell r="I54">
            <v>1</v>
          </cell>
          <cell r="J54" t="str">
            <v>部門1</v>
          </cell>
          <cell r="K54">
            <v>1001</v>
          </cell>
          <cell r="L54" t="str">
            <v>部門1-1</v>
          </cell>
          <cell r="M54">
            <v>100102</v>
          </cell>
          <cell r="N54" t="str">
            <v>一般職員</v>
          </cell>
          <cell r="O54">
            <v>500</v>
          </cell>
          <cell r="P54">
            <v>343500</v>
          </cell>
          <cell r="Q54">
            <v>343500</v>
          </cell>
          <cell r="R54">
            <v>0</v>
          </cell>
          <cell r="S54">
            <v>0</v>
          </cell>
          <cell r="T54">
            <v>0</v>
          </cell>
          <cell r="U54">
            <v>0</v>
          </cell>
          <cell r="V54">
            <v>0</v>
          </cell>
          <cell r="W54">
            <v>0</v>
          </cell>
          <cell r="X54">
            <v>0</v>
          </cell>
          <cell r="Y54">
            <v>0</v>
          </cell>
          <cell r="Z54">
            <v>343500</v>
          </cell>
          <cell r="AA54">
            <v>0</v>
          </cell>
          <cell r="AB54">
            <v>42780</v>
          </cell>
          <cell r="AC54">
            <v>13000</v>
          </cell>
          <cell r="AD54">
            <v>0</v>
          </cell>
          <cell r="AE54">
            <v>0</v>
          </cell>
          <cell r="AF54">
            <v>17685</v>
          </cell>
          <cell r="AG54">
            <v>0</v>
          </cell>
          <cell r="AH54">
            <v>6103</v>
          </cell>
          <cell r="AI54">
            <v>0</v>
          </cell>
          <cell r="AJ54">
            <v>0</v>
          </cell>
          <cell r="AK54">
            <v>16154</v>
          </cell>
          <cell r="AL54">
            <v>2255</v>
          </cell>
          <cell r="AM54">
            <v>35822.400000000001</v>
          </cell>
          <cell r="AN54">
            <v>615</v>
          </cell>
          <cell r="AO54">
            <v>0</v>
          </cell>
          <cell r="AP54">
            <v>0</v>
          </cell>
          <cell r="AQ54">
            <v>423068</v>
          </cell>
          <cell r="AR54">
            <v>0</v>
          </cell>
          <cell r="AS54">
            <v>0</v>
          </cell>
          <cell r="AT54">
            <v>0</v>
          </cell>
          <cell r="AU54">
            <v>0</v>
          </cell>
          <cell r="AV54">
            <v>2115</v>
          </cell>
          <cell r="AW54">
            <v>3596.4180000000001</v>
          </cell>
          <cell r="AX54">
            <v>863.05870000000004</v>
          </cell>
        </row>
        <row r="55">
          <cell r="D55" t="str">
            <v>小柴　基弘</v>
          </cell>
          <cell r="E55">
            <v>1007</v>
          </cell>
          <cell r="F55" t="str">
            <v>関西研修センター</v>
          </cell>
          <cell r="G55">
            <v>100701</v>
          </cell>
          <cell r="H55" t="str">
            <v>ＫＫＣＧ</v>
          </cell>
          <cell r="I55">
            <v>1</v>
          </cell>
          <cell r="J55" t="str">
            <v>部門1</v>
          </cell>
          <cell r="K55">
            <v>1001</v>
          </cell>
          <cell r="L55" t="str">
            <v>部門1-1</v>
          </cell>
          <cell r="M55">
            <v>100102</v>
          </cell>
          <cell r="N55" t="str">
            <v>一般職員</v>
          </cell>
          <cell r="O55">
            <v>300</v>
          </cell>
          <cell r="P55">
            <v>405600</v>
          </cell>
          <cell r="Q55">
            <v>405600</v>
          </cell>
          <cell r="R55">
            <v>0</v>
          </cell>
          <cell r="S55">
            <v>0</v>
          </cell>
          <cell r="T55">
            <v>0</v>
          </cell>
          <cell r="U55">
            <v>0</v>
          </cell>
          <cell r="V55">
            <v>0</v>
          </cell>
          <cell r="W55">
            <v>0</v>
          </cell>
          <cell r="X55">
            <v>0</v>
          </cell>
          <cell r="Y55">
            <v>0</v>
          </cell>
          <cell r="Z55">
            <v>405600</v>
          </cell>
          <cell r="AA55">
            <v>75000</v>
          </cell>
          <cell r="AB55">
            <v>61392</v>
          </cell>
          <cell r="AC55">
            <v>31000</v>
          </cell>
          <cell r="AD55">
            <v>27000</v>
          </cell>
          <cell r="AE55">
            <v>0</v>
          </cell>
          <cell r="AF55">
            <v>15385</v>
          </cell>
          <cell r="AG55">
            <v>0</v>
          </cell>
          <cell r="AH55">
            <v>4000</v>
          </cell>
          <cell r="AI55">
            <v>0</v>
          </cell>
          <cell r="AJ55">
            <v>0</v>
          </cell>
          <cell r="AK55">
            <v>24428</v>
          </cell>
          <cell r="AL55">
            <v>3410</v>
          </cell>
          <cell r="AM55">
            <v>54169.8</v>
          </cell>
          <cell r="AN55">
            <v>930</v>
          </cell>
          <cell r="AO55">
            <v>0</v>
          </cell>
          <cell r="AP55">
            <v>0</v>
          </cell>
          <cell r="AQ55">
            <v>619377</v>
          </cell>
          <cell r="AR55">
            <v>0</v>
          </cell>
          <cell r="AS55">
            <v>0</v>
          </cell>
          <cell r="AT55">
            <v>0</v>
          </cell>
          <cell r="AU55">
            <v>0</v>
          </cell>
          <cell r="AV55">
            <v>3096</v>
          </cell>
          <cell r="AW55">
            <v>5265.5895</v>
          </cell>
          <cell r="AX55">
            <v>1263.529</v>
          </cell>
        </row>
        <row r="56">
          <cell r="D56" t="str">
            <v>南谷　剛</v>
          </cell>
          <cell r="E56">
            <v>1002</v>
          </cell>
          <cell r="F56" t="str">
            <v>政策推進部</v>
          </cell>
          <cell r="G56">
            <v>100202</v>
          </cell>
          <cell r="H56" t="str">
            <v>政策受託Ｇ</v>
          </cell>
          <cell r="I56">
            <v>1</v>
          </cell>
          <cell r="J56" t="str">
            <v>部門1</v>
          </cell>
          <cell r="K56">
            <v>1001</v>
          </cell>
          <cell r="L56" t="str">
            <v>部門1-1</v>
          </cell>
          <cell r="M56">
            <v>100102</v>
          </cell>
          <cell r="N56" t="str">
            <v>一般職員</v>
          </cell>
          <cell r="O56">
            <v>500</v>
          </cell>
          <cell r="P56">
            <v>340700</v>
          </cell>
          <cell r="Q56">
            <v>340700</v>
          </cell>
          <cell r="R56">
            <v>0</v>
          </cell>
          <cell r="S56">
            <v>0</v>
          </cell>
          <cell r="T56">
            <v>0</v>
          </cell>
          <cell r="U56">
            <v>0</v>
          </cell>
          <cell r="V56">
            <v>0</v>
          </cell>
          <cell r="W56">
            <v>0</v>
          </cell>
          <cell r="X56">
            <v>0</v>
          </cell>
          <cell r="Y56">
            <v>0</v>
          </cell>
          <cell r="Z56">
            <v>340700</v>
          </cell>
          <cell r="AA56">
            <v>0</v>
          </cell>
          <cell r="AB56">
            <v>44004</v>
          </cell>
          <cell r="AC56">
            <v>26000</v>
          </cell>
          <cell r="AD56">
            <v>0</v>
          </cell>
          <cell r="AE56">
            <v>0</v>
          </cell>
          <cell r="AF56">
            <v>13665</v>
          </cell>
          <cell r="AG56">
            <v>0</v>
          </cell>
          <cell r="AH56">
            <v>11050</v>
          </cell>
          <cell r="AI56">
            <v>52951</v>
          </cell>
          <cell r="AJ56">
            <v>0</v>
          </cell>
          <cell r="AK56">
            <v>22064</v>
          </cell>
          <cell r="AL56">
            <v>3080</v>
          </cell>
          <cell r="AM56">
            <v>48927.4</v>
          </cell>
          <cell r="AN56">
            <v>840</v>
          </cell>
          <cell r="AO56">
            <v>0</v>
          </cell>
          <cell r="AP56">
            <v>0</v>
          </cell>
          <cell r="AQ56">
            <v>488370</v>
          </cell>
          <cell r="AR56">
            <v>743</v>
          </cell>
          <cell r="AS56">
            <v>0</v>
          </cell>
          <cell r="AT56">
            <v>0</v>
          </cell>
          <cell r="AU56">
            <v>0</v>
          </cell>
          <cell r="AV56">
            <v>2441</v>
          </cell>
          <cell r="AW56">
            <v>4151.9949999999999</v>
          </cell>
          <cell r="AX56">
            <v>996.27480000000003</v>
          </cell>
        </row>
        <row r="57">
          <cell r="D57" t="str">
            <v>栗山　明</v>
          </cell>
          <cell r="E57">
            <v>1002</v>
          </cell>
          <cell r="F57" t="str">
            <v>派遣業務部</v>
          </cell>
          <cell r="G57">
            <v>100201</v>
          </cell>
          <cell r="H57" t="str">
            <v>派遣業務Ｇ</v>
          </cell>
          <cell r="I57">
            <v>1</v>
          </cell>
          <cell r="J57" t="str">
            <v>部門1</v>
          </cell>
          <cell r="K57">
            <v>1001</v>
          </cell>
          <cell r="L57" t="str">
            <v>部門1-1</v>
          </cell>
          <cell r="M57">
            <v>100102</v>
          </cell>
          <cell r="N57" t="str">
            <v>一般職員</v>
          </cell>
          <cell r="O57">
            <v>300</v>
          </cell>
          <cell r="P57">
            <v>354400</v>
          </cell>
          <cell r="Q57">
            <v>354400</v>
          </cell>
          <cell r="R57">
            <v>0</v>
          </cell>
          <cell r="S57">
            <v>0</v>
          </cell>
          <cell r="T57">
            <v>0</v>
          </cell>
          <cell r="U57">
            <v>0</v>
          </cell>
          <cell r="V57">
            <v>0</v>
          </cell>
          <cell r="W57">
            <v>0</v>
          </cell>
          <cell r="X57">
            <v>0</v>
          </cell>
          <cell r="Y57">
            <v>0</v>
          </cell>
          <cell r="Z57">
            <v>354400</v>
          </cell>
          <cell r="AA57">
            <v>75000</v>
          </cell>
          <cell r="AB57">
            <v>54648</v>
          </cell>
          <cell r="AC57">
            <v>26000</v>
          </cell>
          <cell r="AD57">
            <v>0</v>
          </cell>
          <cell r="AE57">
            <v>0</v>
          </cell>
          <cell r="AF57">
            <v>27444</v>
          </cell>
          <cell r="AG57">
            <v>0</v>
          </cell>
          <cell r="AH57">
            <v>16400</v>
          </cell>
          <cell r="AI57">
            <v>0</v>
          </cell>
          <cell r="AJ57">
            <v>0</v>
          </cell>
          <cell r="AK57">
            <v>22064</v>
          </cell>
          <cell r="AL57">
            <v>3080</v>
          </cell>
          <cell r="AM57">
            <v>48927.4</v>
          </cell>
          <cell r="AN57">
            <v>840</v>
          </cell>
          <cell r="AO57">
            <v>0</v>
          </cell>
          <cell r="AP57">
            <v>0</v>
          </cell>
          <cell r="AQ57">
            <v>553892</v>
          </cell>
          <cell r="AR57">
            <v>0</v>
          </cell>
          <cell r="AS57">
            <v>0</v>
          </cell>
          <cell r="AT57">
            <v>0</v>
          </cell>
          <cell r="AU57">
            <v>0</v>
          </cell>
          <cell r="AV57">
            <v>2769</v>
          </cell>
          <cell r="AW57">
            <v>4708.5420000000004</v>
          </cell>
          <cell r="AX57">
            <v>1129.9395999999999</v>
          </cell>
        </row>
        <row r="58">
          <cell r="D58" t="str">
            <v>戸田　英信</v>
          </cell>
          <cell r="E58">
            <v>1005</v>
          </cell>
          <cell r="F58" t="str">
            <v>総務企画部</v>
          </cell>
          <cell r="G58">
            <v>100504</v>
          </cell>
          <cell r="H58" t="str">
            <v>会計Ｇ</v>
          </cell>
          <cell r="I58">
            <v>1</v>
          </cell>
          <cell r="J58" t="str">
            <v>部門1</v>
          </cell>
          <cell r="K58">
            <v>1001</v>
          </cell>
          <cell r="L58" t="str">
            <v>部門1-1</v>
          </cell>
          <cell r="M58">
            <v>100102</v>
          </cell>
          <cell r="N58" t="str">
            <v>一般職員</v>
          </cell>
          <cell r="O58">
            <v>300</v>
          </cell>
          <cell r="P58">
            <v>369100</v>
          </cell>
          <cell r="Q58">
            <v>369100</v>
          </cell>
          <cell r="R58">
            <v>0</v>
          </cell>
          <cell r="S58">
            <v>0</v>
          </cell>
          <cell r="T58">
            <v>0</v>
          </cell>
          <cell r="U58">
            <v>0</v>
          </cell>
          <cell r="V58">
            <v>0</v>
          </cell>
          <cell r="W58">
            <v>0</v>
          </cell>
          <cell r="X58">
            <v>0</v>
          </cell>
          <cell r="Y58">
            <v>0</v>
          </cell>
          <cell r="Z58">
            <v>369100</v>
          </cell>
          <cell r="AA58">
            <v>75000</v>
          </cell>
          <cell r="AB58">
            <v>53292</v>
          </cell>
          <cell r="AC58">
            <v>0</v>
          </cell>
          <cell r="AD58">
            <v>27000</v>
          </cell>
          <cell r="AE58">
            <v>0</v>
          </cell>
          <cell r="AF58">
            <v>7985</v>
          </cell>
          <cell r="AG58">
            <v>0</v>
          </cell>
          <cell r="AH58">
            <v>1500</v>
          </cell>
          <cell r="AI58">
            <v>0</v>
          </cell>
          <cell r="AJ58">
            <v>0</v>
          </cell>
          <cell r="AK58">
            <v>20882</v>
          </cell>
          <cell r="AL58">
            <v>2915</v>
          </cell>
          <cell r="AM58">
            <v>46306.2</v>
          </cell>
          <cell r="AN58">
            <v>795</v>
          </cell>
          <cell r="AO58">
            <v>0</v>
          </cell>
          <cell r="AP58">
            <v>0</v>
          </cell>
          <cell r="AQ58">
            <v>533877</v>
          </cell>
          <cell r="AR58">
            <v>0</v>
          </cell>
          <cell r="AS58">
            <v>0</v>
          </cell>
          <cell r="AT58">
            <v>0</v>
          </cell>
          <cell r="AU58">
            <v>0</v>
          </cell>
          <cell r="AV58">
            <v>2669</v>
          </cell>
          <cell r="AW58">
            <v>4538.3395</v>
          </cell>
          <cell r="AX58">
            <v>1089.1089999999999</v>
          </cell>
        </row>
        <row r="59">
          <cell r="D59" t="str">
            <v>山辺　孝</v>
          </cell>
          <cell r="E59">
            <v>1005</v>
          </cell>
          <cell r="F59" t="str">
            <v>総務企画部</v>
          </cell>
          <cell r="G59">
            <v>100501</v>
          </cell>
          <cell r="H59" t="str">
            <v>経営戦略Ｇ</v>
          </cell>
          <cell r="I59">
            <v>1</v>
          </cell>
          <cell r="J59" t="str">
            <v>部門1</v>
          </cell>
          <cell r="K59">
            <v>1001</v>
          </cell>
          <cell r="L59" t="str">
            <v>部門1-1</v>
          </cell>
          <cell r="M59">
            <v>100102</v>
          </cell>
          <cell r="N59" t="str">
            <v>一般職員</v>
          </cell>
          <cell r="O59">
            <v>300</v>
          </cell>
          <cell r="P59">
            <v>374200</v>
          </cell>
          <cell r="Q59">
            <v>374200</v>
          </cell>
          <cell r="R59">
            <v>0</v>
          </cell>
          <cell r="S59">
            <v>0</v>
          </cell>
          <cell r="T59">
            <v>0</v>
          </cell>
          <cell r="U59">
            <v>0</v>
          </cell>
          <cell r="V59">
            <v>0</v>
          </cell>
          <cell r="W59">
            <v>0</v>
          </cell>
          <cell r="X59">
            <v>0</v>
          </cell>
          <cell r="Y59">
            <v>0</v>
          </cell>
          <cell r="Z59">
            <v>374200</v>
          </cell>
          <cell r="AA59">
            <v>75000</v>
          </cell>
          <cell r="AB59">
            <v>55464</v>
          </cell>
          <cell r="AC59">
            <v>13000</v>
          </cell>
          <cell r="AD59">
            <v>27000</v>
          </cell>
          <cell r="AE59">
            <v>0</v>
          </cell>
          <cell r="AF59">
            <v>0</v>
          </cell>
          <cell r="AG59">
            <v>0</v>
          </cell>
          <cell r="AH59">
            <v>7500</v>
          </cell>
          <cell r="AI59">
            <v>0</v>
          </cell>
          <cell r="AJ59">
            <v>0</v>
          </cell>
          <cell r="AK59">
            <v>22064</v>
          </cell>
          <cell r="AL59">
            <v>3080</v>
          </cell>
          <cell r="AM59">
            <v>48927.4</v>
          </cell>
          <cell r="AN59">
            <v>840</v>
          </cell>
          <cell r="AO59">
            <v>0</v>
          </cell>
          <cell r="AP59">
            <v>0</v>
          </cell>
          <cell r="AQ59">
            <v>552164</v>
          </cell>
          <cell r="AR59">
            <v>0</v>
          </cell>
          <cell r="AS59">
            <v>0</v>
          </cell>
          <cell r="AT59">
            <v>0</v>
          </cell>
          <cell r="AU59">
            <v>0</v>
          </cell>
          <cell r="AV59">
            <v>2760</v>
          </cell>
          <cell r="AW59">
            <v>4694.2139999999999</v>
          </cell>
          <cell r="AX59">
            <v>1126.4145000000001</v>
          </cell>
        </row>
        <row r="60">
          <cell r="D60" t="str">
            <v>蔵口　葉子</v>
          </cell>
          <cell r="E60">
            <v>1004</v>
          </cell>
          <cell r="F60" t="str">
            <v>事業統括部</v>
          </cell>
          <cell r="G60">
            <v>100401</v>
          </cell>
          <cell r="H60" t="str">
            <v>事業統括Ｇ</v>
          </cell>
          <cell r="I60">
            <v>1</v>
          </cell>
          <cell r="J60" t="str">
            <v>部門1</v>
          </cell>
          <cell r="K60">
            <v>1001</v>
          </cell>
          <cell r="L60" t="str">
            <v>部門1-1</v>
          </cell>
          <cell r="M60">
            <v>100102</v>
          </cell>
          <cell r="N60" t="str">
            <v>一般職員</v>
          </cell>
          <cell r="O60">
            <v>500</v>
          </cell>
          <cell r="P60">
            <v>310200</v>
          </cell>
          <cell r="Q60">
            <v>310200</v>
          </cell>
          <cell r="R60">
            <v>0</v>
          </cell>
          <cell r="S60">
            <v>0</v>
          </cell>
          <cell r="T60">
            <v>0</v>
          </cell>
          <cell r="U60">
            <v>0</v>
          </cell>
          <cell r="V60">
            <v>0</v>
          </cell>
          <cell r="W60">
            <v>0</v>
          </cell>
          <cell r="X60">
            <v>0</v>
          </cell>
          <cell r="Y60">
            <v>0</v>
          </cell>
          <cell r="Z60">
            <v>310200</v>
          </cell>
          <cell r="AA60">
            <v>0</v>
          </cell>
          <cell r="AB60">
            <v>37224</v>
          </cell>
          <cell r="AC60">
            <v>0</v>
          </cell>
          <cell r="AD60">
            <v>0</v>
          </cell>
          <cell r="AE60">
            <v>0</v>
          </cell>
          <cell r="AF60">
            <v>5050</v>
          </cell>
          <cell r="AG60">
            <v>0</v>
          </cell>
          <cell r="AH60">
            <v>5501</v>
          </cell>
          <cell r="AI60">
            <v>0</v>
          </cell>
          <cell r="AJ60">
            <v>0</v>
          </cell>
          <cell r="AK60">
            <v>14972</v>
          </cell>
          <cell r="AL60">
            <v>2090</v>
          </cell>
          <cell r="AM60">
            <v>33201.199999999997</v>
          </cell>
          <cell r="AN60">
            <v>570</v>
          </cell>
          <cell r="AO60">
            <v>0</v>
          </cell>
          <cell r="AP60">
            <v>0</v>
          </cell>
          <cell r="AQ60">
            <v>357975</v>
          </cell>
          <cell r="AR60">
            <v>0</v>
          </cell>
          <cell r="AS60">
            <v>0</v>
          </cell>
          <cell r="AT60">
            <v>0</v>
          </cell>
          <cell r="AU60">
            <v>0</v>
          </cell>
          <cell r="AV60">
            <v>1789</v>
          </cell>
          <cell r="AW60">
            <v>3043.6624999999999</v>
          </cell>
          <cell r="AX60">
            <v>730.26900000000001</v>
          </cell>
        </row>
        <row r="61">
          <cell r="D61" t="str">
            <v>濃野　承次</v>
          </cell>
          <cell r="E61">
            <v>1003</v>
          </cell>
          <cell r="F61" t="str">
            <v>新国際協力事業部</v>
          </cell>
          <cell r="G61">
            <v>100301</v>
          </cell>
          <cell r="H61" t="str">
            <v>新国際協力事業Ｇ</v>
          </cell>
          <cell r="I61">
            <v>1</v>
          </cell>
          <cell r="J61" t="str">
            <v>部門1</v>
          </cell>
          <cell r="K61">
            <v>1001</v>
          </cell>
          <cell r="L61" t="str">
            <v>部門1-1</v>
          </cell>
          <cell r="M61">
            <v>100102</v>
          </cell>
          <cell r="N61" t="str">
            <v>一般職員</v>
          </cell>
          <cell r="O61">
            <v>300</v>
          </cell>
          <cell r="P61">
            <v>369100</v>
          </cell>
          <cell r="Q61">
            <v>369100</v>
          </cell>
          <cell r="R61">
            <v>0</v>
          </cell>
          <cell r="S61">
            <v>0</v>
          </cell>
          <cell r="T61">
            <v>0</v>
          </cell>
          <cell r="U61">
            <v>0</v>
          </cell>
          <cell r="V61">
            <v>0</v>
          </cell>
          <cell r="W61">
            <v>0</v>
          </cell>
          <cell r="X61">
            <v>0</v>
          </cell>
          <cell r="Y61">
            <v>0</v>
          </cell>
          <cell r="Z61">
            <v>369100</v>
          </cell>
          <cell r="AA61">
            <v>75000</v>
          </cell>
          <cell r="AB61">
            <v>53292</v>
          </cell>
          <cell r="AC61">
            <v>0</v>
          </cell>
          <cell r="AD61">
            <v>27000</v>
          </cell>
          <cell r="AE61">
            <v>0</v>
          </cell>
          <cell r="AF61">
            <v>6960</v>
          </cell>
          <cell r="AG61">
            <v>0</v>
          </cell>
          <cell r="AH61">
            <v>0</v>
          </cell>
          <cell r="AI61">
            <v>0</v>
          </cell>
          <cell r="AJ61">
            <v>0</v>
          </cell>
          <cell r="AK61">
            <v>20882</v>
          </cell>
          <cell r="AL61">
            <v>2915</v>
          </cell>
          <cell r="AM61">
            <v>46306.2</v>
          </cell>
          <cell r="AN61">
            <v>795</v>
          </cell>
          <cell r="AO61">
            <v>0</v>
          </cell>
          <cell r="AP61">
            <v>0</v>
          </cell>
          <cell r="AQ61">
            <v>531352</v>
          </cell>
          <cell r="AR61">
            <v>0</v>
          </cell>
          <cell r="AS61">
            <v>0</v>
          </cell>
          <cell r="AT61">
            <v>0</v>
          </cell>
          <cell r="AU61">
            <v>0</v>
          </cell>
          <cell r="AV61">
            <v>2656</v>
          </cell>
          <cell r="AW61">
            <v>4517.2520000000004</v>
          </cell>
          <cell r="AX61">
            <v>1083.9580000000001</v>
          </cell>
        </row>
        <row r="62">
          <cell r="D62" t="str">
            <v>小平　真巳</v>
          </cell>
          <cell r="E62">
            <v>1003</v>
          </cell>
          <cell r="F62" t="str">
            <v>研修業務部</v>
          </cell>
          <cell r="G62">
            <v>100303</v>
          </cell>
          <cell r="H62" t="str">
            <v>招聘業務Ｇ</v>
          </cell>
          <cell r="I62">
            <v>1</v>
          </cell>
          <cell r="J62" t="str">
            <v>部門1</v>
          </cell>
          <cell r="K62">
            <v>1001</v>
          </cell>
          <cell r="L62" t="str">
            <v>部門1-1</v>
          </cell>
          <cell r="M62">
            <v>100102</v>
          </cell>
          <cell r="N62" t="str">
            <v>一般職員</v>
          </cell>
          <cell r="O62">
            <v>300</v>
          </cell>
          <cell r="P62">
            <v>362400</v>
          </cell>
          <cell r="Q62">
            <v>362400</v>
          </cell>
          <cell r="R62">
            <v>0</v>
          </cell>
          <cell r="S62">
            <v>0</v>
          </cell>
          <cell r="T62">
            <v>0</v>
          </cell>
          <cell r="U62">
            <v>0</v>
          </cell>
          <cell r="V62">
            <v>0</v>
          </cell>
          <cell r="W62">
            <v>0</v>
          </cell>
          <cell r="X62">
            <v>0</v>
          </cell>
          <cell r="Y62">
            <v>0</v>
          </cell>
          <cell r="Z62">
            <v>362400</v>
          </cell>
          <cell r="AA62">
            <v>75000</v>
          </cell>
          <cell r="AB62">
            <v>56208</v>
          </cell>
          <cell r="AC62">
            <v>31000</v>
          </cell>
          <cell r="AD62">
            <v>0</v>
          </cell>
          <cell r="AE62">
            <v>0</v>
          </cell>
          <cell r="AF62">
            <v>21180</v>
          </cell>
          <cell r="AG62">
            <v>0</v>
          </cell>
          <cell r="AH62">
            <v>13900</v>
          </cell>
          <cell r="AI62">
            <v>0</v>
          </cell>
          <cell r="AJ62">
            <v>0</v>
          </cell>
          <cell r="AK62">
            <v>22064</v>
          </cell>
          <cell r="AL62">
            <v>3080</v>
          </cell>
          <cell r="AM62">
            <v>48927.4</v>
          </cell>
          <cell r="AN62">
            <v>840</v>
          </cell>
          <cell r="AO62">
            <v>0</v>
          </cell>
          <cell r="AP62">
            <v>0</v>
          </cell>
          <cell r="AQ62">
            <v>559688</v>
          </cell>
          <cell r="AR62">
            <v>0</v>
          </cell>
          <cell r="AS62">
            <v>0</v>
          </cell>
          <cell r="AT62">
            <v>0</v>
          </cell>
          <cell r="AU62">
            <v>0</v>
          </cell>
          <cell r="AV62">
            <v>2798</v>
          </cell>
          <cell r="AW62">
            <v>4757.7879999999996</v>
          </cell>
          <cell r="AX62">
            <v>1141.7635</v>
          </cell>
        </row>
        <row r="63">
          <cell r="D63" t="str">
            <v>佐藤　裕之</v>
          </cell>
          <cell r="E63">
            <v>1005</v>
          </cell>
          <cell r="F63" t="str">
            <v>総務企画部</v>
          </cell>
          <cell r="G63">
            <v>100503</v>
          </cell>
          <cell r="H63" t="str">
            <v>人事Ｇ</v>
          </cell>
          <cell r="I63">
            <v>1</v>
          </cell>
          <cell r="J63" t="str">
            <v>部門1</v>
          </cell>
          <cell r="K63">
            <v>1001</v>
          </cell>
          <cell r="L63" t="str">
            <v>部門1-1</v>
          </cell>
          <cell r="M63">
            <v>100102</v>
          </cell>
          <cell r="N63" t="str">
            <v>一般職員</v>
          </cell>
          <cell r="O63">
            <v>300</v>
          </cell>
          <cell r="P63">
            <v>366600</v>
          </cell>
          <cell r="Q63">
            <v>366600</v>
          </cell>
          <cell r="R63">
            <v>0</v>
          </cell>
          <cell r="S63">
            <v>0</v>
          </cell>
          <cell r="T63">
            <v>0</v>
          </cell>
          <cell r="U63">
            <v>0</v>
          </cell>
          <cell r="V63">
            <v>0</v>
          </cell>
          <cell r="W63">
            <v>0</v>
          </cell>
          <cell r="X63">
            <v>0</v>
          </cell>
          <cell r="Y63">
            <v>0</v>
          </cell>
          <cell r="Z63">
            <v>366600</v>
          </cell>
          <cell r="AA63">
            <v>75000</v>
          </cell>
          <cell r="AB63">
            <v>52992</v>
          </cell>
          <cell r="AC63">
            <v>0</v>
          </cell>
          <cell r="AD63">
            <v>0</v>
          </cell>
          <cell r="AE63">
            <v>0</v>
          </cell>
          <cell r="AF63">
            <v>18300</v>
          </cell>
          <cell r="AG63">
            <v>0</v>
          </cell>
          <cell r="AH63">
            <v>9900</v>
          </cell>
          <cell r="AI63">
            <v>0</v>
          </cell>
          <cell r="AJ63">
            <v>0</v>
          </cell>
          <cell r="AK63">
            <v>20882</v>
          </cell>
          <cell r="AL63">
            <v>2915</v>
          </cell>
          <cell r="AM63">
            <v>46306.2</v>
          </cell>
          <cell r="AN63">
            <v>795</v>
          </cell>
          <cell r="AO63">
            <v>0</v>
          </cell>
          <cell r="AP63">
            <v>0</v>
          </cell>
          <cell r="AQ63">
            <v>522792</v>
          </cell>
          <cell r="AR63">
            <v>0</v>
          </cell>
          <cell r="AS63">
            <v>0</v>
          </cell>
          <cell r="AT63">
            <v>0</v>
          </cell>
          <cell r="AU63">
            <v>0</v>
          </cell>
          <cell r="AV63">
            <v>2613</v>
          </cell>
          <cell r="AW63">
            <v>4444.692</v>
          </cell>
          <cell r="AX63">
            <v>1066.4956</v>
          </cell>
        </row>
        <row r="64">
          <cell r="D64" t="str">
            <v>窪田　真也</v>
          </cell>
          <cell r="E64">
            <v>1004</v>
          </cell>
          <cell r="F64" t="str">
            <v>事業統括部</v>
          </cell>
          <cell r="G64">
            <v>100404</v>
          </cell>
          <cell r="H64" t="str">
            <v>バンコク事務所</v>
          </cell>
          <cell r="I64">
            <v>1</v>
          </cell>
          <cell r="J64" t="str">
            <v>部門1</v>
          </cell>
          <cell r="K64">
            <v>1001</v>
          </cell>
          <cell r="L64" t="str">
            <v>部門1-1</v>
          </cell>
          <cell r="M64">
            <v>100102</v>
          </cell>
          <cell r="N64" t="str">
            <v>一般職員</v>
          </cell>
          <cell r="O64">
            <v>400</v>
          </cell>
          <cell r="P64">
            <v>282867</v>
          </cell>
          <cell r="Q64">
            <v>282867</v>
          </cell>
          <cell r="R64">
            <v>0</v>
          </cell>
          <cell r="S64">
            <v>0</v>
          </cell>
          <cell r="T64">
            <v>0</v>
          </cell>
          <cell r="U64">
            <v>0</v>
          </cell>
          <cell r="V64">
            <v>0</v>
          </cell>
          <cell r="W64">
            <v>0</v>
          </cell>
          <cell r="X64">
            <v>0</v>
          </cell>
          <cell r="Y64">
            <v>0</v>
          </cell>
          <cell r="Z64">
            <v>282867</v>
          </cell>
          <cell r="AA64">
            <v>0</v>
          </cell>
          <cell r="AB64">
            <v>0</v>
          </cell>
          <cell r="AC64">
            <v>0</v>
          </cell>
          <cell r="AD64">
            <v>0</v>
          </cell>
          <cell r="AE64">
            <v>0</v>
          </cell>
          <cell r="AF64">
            <v>0</v>
          </cell>
          <cell r="AG64">
            <v>0</v>
          </cell>
          <cell r="AH64">
            <v>0</v>
          </cell>
          <cell r="AI64">
            <v>0</v>
          </cell>
          <cell r="AJ64">
            <v>0</v>
          </cell>
          <cell r="AK64">
            <v>25610</v>
          </cell>
          <cell r="AL64">
            <v>0</v>
          </cell>
          <cell r="AM64">
            <v>54169.8</v>
          </cell>
          <cell r="AN64">
            <v>930</v>
          </cell>
          <cell r="AO64">
            <v>0</v>
          </cell>
          <cell r="AP64">
            <v>0</v>
          </cell>
          <cell r="AQ64">
            <v>282867</v>
          </cell>
          <cell r="AR64">
            <v>0</v>
          </cell>
          <cell r="AS64">
            <v>0</v>
          </cell>
          <cell r="AT64">
            <v>0</v>
          </cell>
          <cell r="AU64">
            <v>0</v>
          </cell>
          <cell r="AV64">
            <v>1414</v>
          </cell>
          <cell r="AW64">
            <v>2404.7044999999998</v>
          </cell>
          <cell r="AX64">
            <v>0</v>
          </cell>
        </row>
        <row r="65">
          <cell r="D65" t="str">
            <v>浜本　馨</v>
          </cell>
          <cell r="E65">
            <v>1002</v>
          </cell>
          <cell r="F65" t="str">
            <v>政策推進部</v>
          </cell>
          <cell r="G65">
            <v>100202</v>
          </cell>
          <cell r="H65" t="str">
            <v>政策受託Ｇ</v>
          </cell>
          <cell r="I65">
            <v>1</v>
          </cell>
          <cell r="J65" t="str">
            <v>部門1</v>
          </cell>
          <cell r="K65">
            <v>1001</v>
          </cell>
          <cell r="L65" t="str">
            <v>部門1-1</v>
          </cell>
          <cell r="M65">
            <v>100102</v>
          </cell>
          <cell r="N65" t="str">
            <v>一般職員</v>
          </cell>
          <cell r="O65">
            <v>500</v>
          </cell>
          <cell r="P65">
            <v>349000</v>
          </cell>
          <cell r="Q65">
            <v>349000</v>
          </cell>
          <cell r="R65">
            <v>0</v>
          </cell>
          <cell r="S65">
            <v>0</v>
          </cell>
          <cell r="T65">
            <v>0</v>
          </cell>
          <cell r="U65">
            <v>0</v>
          </cell>
          <cell r="V65">
            <v>0</v>
          </cell>
          <cell r="W65">
            <v>0</v>
          </cell>
          <cell r="X65">
            <v>0</v>
          </cell>
          <cell r="Y65">
            <v>0</v>
          </cell>
          <cell r="Z65">
            <v>349000</v>
          </cell>
          <cell r="AA65">
            <v>0</v>
          </cell>
          <cell r="AB65">
            <v>44220</v>
          </cell>
          <cell r="AC65">
            <v>19500</v>
          </cell>
          <cell r="AD65">
            <v>27000</v>
          </cell>
          <cell r="AE65">
            <v>0</v>
          </cell>
          <cell r="AF65">
            <v>10610</v>
          </cell>
          <cell r="AG65">
            <v>0</v>
          </cell>
          <cell r="AH65">
            <v>18811</v>
          </cell>
          <cell r="AI65">
            <v>204762</v>
          </cell>
          <cell r="AJ65">
            <v>0</v>
          </cell>
          <cell r="AK65">
            <v>24428</v>
          </cell>
          <cell r="AL65">
            <v>3410</v>
          </cell>
          <cell r="AM65">
            <v>54169.8</v>
          </cell>
          <cell r="AN65">
            <v>930</v>
          </cell>
          <cell r="AO65">
            <v>0</v>
          </cell>
          <cell r="AP65">
            <v>0</v>
          </cell>
          <cell r="AQ65">
            <v>673903</v>
          </cell>
          <cell r="AR65">
            <v>26867</v>
          </cell>
          <cell r="AS65">
            <v>0</v>
          </cell>
          <cell r="AT65">
            <v>589</v>
          </cell>
          <cell r="AU65">
            <v>0</v>
          </cell>
          <cell r="AV65">
            <v>3369</v>
          </cell>
          <cell r="AW65">
            <v>5728.6904999999997</v>
          </cell>
          <cell r="AX65">
            <v>1374.7620999999999</v>
          </cell>
        </row>
        <row r="66">
          <cell r="D66" t="str">
            <v>牧野　幾太郎</v>
          </cell>
          <cell r="E66">
            <v>1006</v>
          </cell>
          <cell r="F66" t="str">
            <v>東京研修センター</v>
          </cell>
          <cell r="G66">
            <v>100601</v>
          </cell>
          <cell r="H66" t="str">
            <v>ＴＫＣＧ</v>
          </cell>
          <cell r="I66">
            <v>1</v>
          </cell>
          <cell r="J66" t="str">
            <v>部門1</v>
          </cell>
          <cell r="K66">
            <v>1001</v>
          </cell>
          <cell r="L66" t="str">
            <v>部門1-1</v>
          </cell>
          <cell r="M66">
            <v>100102</v>
          </cell>
          <cell r="N66" t="str">
            <v>一般職員</v>
          </cell>
          <cell r="O66">
            <v>300</v>
          </cell>
          <cell r="P66">
            <v>366600</v>
          </cell>
          <cell r="Q66">
            <v>366600</v>
          </cell>
          <cell r="R66">
            <v>0</v>
          </cell>
          <cell r="S66">
            <v>0</v>
          </cell>
          <cell r="T66">
            <v>0</v>
          </cell>
          <cell r="U66">
            <v>0</v>
          </cell>
          <cell r="V66">
            <v>0</v>
          </cell>
          <cell r="W66">
            <v>0</v>
          </cell>
          <cell r="X66">
            <v>0</v>
          </cell>
          <cell r="Y66">
            <v>0</v>
          </cell>
          <cell r="Z66">
            <v>366600</v>
          </cell>
          <cell r="AA66">
            <v>75000</v>
          </cell>
          <cell r="AB66">
            <v>53772</v>
          </cell>
          <cell r="AC66">
            <v>6500</v>
          </cell>
          <cell r="AD66">
            <v>0</v>
          </cell>
          <cell r="AE66">
            <v>0</v>
          </cell>
          <cell r="AF66">
            <v>28105</v>
          </cell>
          <cell r="AG66">
            <v>0</v>
          </cell>
          <cell r="AH66">
            <v>11400</v>
          </cell>
          <cell r="AI66">
            <v>0</v>
          </cell>
          <cell r="AJ66">
            <v>0</v>
          </cell>
          <cell r="AK66">
            <v>22064</v>
          </cell>
          <cell r="AL66">
            <v>3080</v>
          </cell>
          <cell r="AM66">
            <v>48927.4</v>
          </cell>
          <cell r="AN66">
            <v>840</v>
          </cell>
          <cell r="AO66">
            <v>0</v>
          </cell>
          <cell r="AP66">
            <v>0</v>
          </cell>
          <cell r="AQ66">
            <v>541377</v>
          </cell>
          <cell r="AR66">
            <v>0</v>
          </cell>
          <cell r="AS66">
            <v>0</v>
          </cell>
          <cell r="AT66">
            <v>0</v>
          </cell>
          <cell r="AU66">
            <v>0</v>
          </cell>
          <cell r="AV66">
            <v>2706</v>
          </cell>
          <cell r="AW66">
            <v>4602.5895</v>
          </cell>
          <cell r="AX66">
            <v>1104.4090000000001</v>
          </cell>
        </row>
        <row r="67">
          <cell r="D67" t="str">
            <v>竹本　優子</v>
          </cell>
          <cell r="E67">
            <v>1001</v>
          </cell>
          <cell r="F67" t="str">
            <v>産業推進部</v>
          </cell>
          <cell r="G67">
            <v>100102</v>
          </cell>
          <cell r="H67" t="str">
            <v>ＥＰＡＧ</v>
          </cell>
          <cell r="I67">
            <v>1</v>
          </cell>
          <cell r="J67" t="str">
            <v>部門1</v>
          </cell>
          <cell r="K67">
            <v>1001</v>
          </cell>
          <cell r="L67" t="str">
            <v>部門1-1</v>
          </cell>
          <cell r="M67">
            <v>100102</v>
          </cell>
          <cell r="N67" t="str">
            <v>一般職員</v>
          </cell>
          <cell r="O67">
            <v>300</v>
          </cell>
          <cell r="P67">
            <v>335300</v>
          </cell>
          <cell r="Q67">
            <v>335300</v>
          </cell>
          <cell r="R67">
            <v>0</v>
          </cell>
          <cell r="S67">
            <v>0</v>
          </cell>
          <cell r="T67">
            <v>0</v>
          </cell>
          <cell r="U67">
            <v>0</v>
          </cell>
          <cell r="V67">
            <v>0</v>
          </cell>
          <cell r="W67">
            <v>0</v>
          </cell>
          <cell r="X67">
            <v>0</v>
          </cell>
          <cell r="Y67">
            <v>0</v>
          </cell>
          <cell r="Z67">
            <v>335300</v>
          </cell>
          <cell r="AA67">
            <v>45000</v>
          </cell>
          <cell r="AB67">
            <v>45636</v>
          </cell>
          <cell r="AC67">
            <v>0</v>
          </cell>
          <cell r="AD67">
            <v>27000</v>
          </cell>
          <cell r="AE67">
            <v>0</v>
          </cell>
          <cell r="AF67">
            <v>3880</v>
          </cell>
          <cell r="AG67">
            <v>0</v>
          </cell>
          <cell r="AH67">
            <v>1500</v>
          </cell>
          <cell r="AI67">
            <v>0</v>
          </cell>
          <cell r="AJ67">
            <v>0</v>
          </cell>
          <cell r="AK67">
            <v>18518</v>
          </cell>
          <cell r="AL67">
            <v>2585</v>
          </cell>
          <cell r="AM67">
            <v>41064.800000000003</v>
          </cell>
          <cell r="AN67">
            <v>705</v>
          </cell>
          <cell r="AO67">
            <v>0</v>
          </cell>
          <cell r="AP67">
            <v>0</v>
          </cell>
          <cell r="AQ67">
            <v>458316</v>
          </cell>
          <cell r="AR67">
            <v>0</v>
          </cell>
          <cell r="AS67">
            <v>0</v>
          </cell>
          <cell r="AT67">
            <v>0</v>
          </cell>
          <cell r="AU67">
            <v>0</v>
          </cell>
          <cell r="AV67">
            <v>2291</v>
          </cell>
          <cell r="AW67">
            <v>3896.2660000000001</v>
          </cell>
          <cell r="AX67">
            <v>934.96460000000002</v>
          </cell>
        </row>
        <row r="68">
          <cell r="D68" t="str">
            <v>木村　奈苗</v>
          </cell>
          <cell r="E68">
            <v>1003</v>
          </cell>
          <cell r="F68" t="str">
            <v>研修業務部</v>
          </cell>
          <cell r="G68">
            <v>100301</v>
          </cell>
          <cell r="H68" t="str">
            <v>受入業務Ｇ</v>
          </cell>
          <cell r="I68">
            <v>1</v>
          </cell>
          <cell r="J68" t="str">
            <v>部門1</v>
          </cell>
          <cell r="K68">
            <v>1001</v>
          </cell>
          <cell r="L68" t="str">
            <v>部門1-1</v>
          </cell>
          <cell r="M68">
            <v>100102</v>
          </cell>
          <cell r="N68" t="str">
            <v>一般職員</v>
          </cell>
          <cell r="O68">
            <v>500</v>
          </cell>
          <cell r="P68">
            <v>343500</v>
          </cell>
          <cell r="Q68">
            <v>343500</v>
          </cell>
          <cell r="R68">
            <v>0</v>
          </cell>
          <cell r="S68">
            <v>0</v>
          </cell>
          <cell r="T68">
            <v>0</v>
          </cell>
          <cell r="U68">
            <v>0</v>
          </cell>
          <cell r="V68">
            <v>0</v>
          </cell>
          <cell r="W68">
            <v>0</v>
          </cell>
          <cell r="X68">
            <v>0</v>
          </cell>
          <cell r="Y68">
            <v>0</v>
          </cell>
          <cell r="Z68">
            <v>343500</v>
          </cell>
          <cell r="AA68">
            <v>0</v>
          </cell>
          <cell r="AB68">
            <v>41220</v>
          </cell>
          <cell r="AC68">
            <v>0</v>
          </cell>
          <cell r="AD68">
            <v>0</v>
          </cell>
          <cell r="AE68">
            <v>0</v>
          </cell>
          <cell r="AF68">
            <v>12835</v>
          </cell>
          <cell r="AG68">
            <v>0</v>
          </cell>
          <cell r="AH68">
            <v>6103</v>
          </cell>
          <cell r="AI68">
            <v>0</v>
          </cell>
          <cell r="AJ68">
            <v>0</v>
          </cell>
          <cell r="AK68">
            <v>16154</v>
          </cell>
          <cell r="AL68">
            <v>2255</v>
          </cell>
          <cell r="AM68">
            <v>35822.400000000001</v>
          </cell>
          <cell r="AN68">
            <v>615</v>
          </cell>
          <cell r="AO68">
            <v>0</v>
          </cell>
          <cell r="AP68">
            <v>0</v>
          </cell>
          <cell r="AQ68">
            <v>403658</v>
          </cell>
          <cell r="AR68">
            <v>0</v>
          </cell>
          <cell r="AS68">
            <v>0</v>
          </cell>
          <cell r="AT68">
            <v>0</v>
          </cell>
          <cell r="AU68">
            <v>0</v>
          </cell>
          <cell r="AV68">
            <v>2018</v>
          </cell>
          <cell r="AW68">
            <v>3431.3829999999998</v>
          </cell>
          <cell r="AX68">
            <v>823.46230000000003</v>
          </cell>
        </row>
        <row r="69">
          <cell r="D69" t="str">
            <v>蔵口　達也</v>
          </cell>
          <cell r="E69">
            <v>1002</v>
          </cell>
          <cell r="F69" t="str">
            <v>派遣業務部</v>
          </cell>
          <cell r="G69">
            <v>100201</v>
          </cell>
          <cell r="H69" t="str">
            <v>派遣業務Ｇ</v>
          </cell>
          <cell r="I69">
            <v>1</v>
          </cell>
          <cell r="J69" t="str">
            <v>部門1</v>
          </cell>
          <cell r="K69">
            <v>1001</v>
          </cell>
          <cell r="L69" t="str">
            <v>部門1-1</v>
          </cell>
          <cell r="M69">
            <v>100102</v>
          </cell>
          <cell r="N69" t="str">
            <v>一般職員</v>
          </cell>
          <cell r="O69">
            <v>300</v>
          </cell>
          <cell r="P69">
            <v>315700</v>
          </cell>
          <cell r="Q69">
            <v>315700</v>
          </cell>
          <cell r="R69">
            <v>0</v>
          </cell>
          <cell r="S69">
            <v>0</v>
          </cell>
          <cell r="T69">
            <v>0</v>
          </cell>
          <cell r="U69">
            <v>0</v>
          </cell>
          <cell r="V69">
            <v>0</v>
          </cell>
          <cell r="W69">
            <v>0</v>
          </cell>
          <cell r="X69">
            <v>0</v>
          </cell>
          <cell r="Y69">
            <v>0</v>
          </cell>
          <cell r="Z69">
            <v>315700</v>
          </cell>
          <cell r="AA69">
            <v>45000</v>
          </cell>
          <cell r="AB69">
            <v>44844</v>
          </cell>
          <cell r="AC69">
            <v>13000</v>
          </cell>
          <cell r="AD69">
            <v>0</v>
          </cell>
          <cell r="AE69">
            <v>0</v>
          </cell>
          <cell r="AF69">
            <v>12380</v>
          </cell>
          <cell r="AG69">
            <v>0</v>
          </cell>
          <cell r="AH69">
            <v>3000</v>
          </cell>
          <cell r="AI69">
            <v>148218</v>
          </cell>
          <cell r="AJ69">
            <v>0</v>
          </cell>
          <cell r="AK69">
            <v>14972</v>
          </cell>
          <cell r="AL69">
            <v>2090</v>
          </cell>
          <cell r="AM69">
            <v>33201.199999999997</v>
          </cell>
          <cell r="AN69">
            <v>570</v>
          </cell>
          <cell r="AO69">
            <v>0</v>
          </cell>
          <cell r="AP69">
            <v>0</v>
          </cell>
          <cell r="AQ69">
            <v>582142</v>
          </cell>
          <cell r="AR69">
            <v>19130</v>
          </cell>
          <cell r="AS69">
            <v>0</v>
          </cell>
          <cell r="AT69">
            <v>2418</v>
          </cell>
          <cell r="AU69">
            <v>6027</v>
          </cell>
          <cell r="AV69">
            <v>2910</v>
          </cell>
          <cell r="AW69">
            <v>4948.9170000000004</v>
          </cell>
          <cell r="AX69">
            <v>1187.5696</v>
          </cell>
        </row>
        <row r="70">
          <cell r="D70" t="str">
            <v>三谷　知</v>
          </cell>
          <cell r="E70">
            <v>1004</v>
          </cell>
          <cell r="F70" t="str">
            <v>事業統括部</v>
          </cell>
          <cell r="G70">
            <v>100406</v>
          </cell>
          <cell r="H70" t="str">
            <v>ニューデリー事務所</v>
          </cell>
          <cell r="I70">
            <v>1</v>
          </cell>
          <cell r="J70" t="str">
            <v>部門1</v>
          </cell>
          <cell r="K70">
            <v>1001</v>
          </cell>
          <cell r="L70" t="str">
            <v>部門1-1</v>
          </cell>
          <cell r="M70">
            <v>100102</v>
          </cell>
          <cell r="N70" t="str">
            <v>一般職員</v>
          </cell>
          <cell r="O70">
            <v>400</v>
          </cell>
          <cell r="P70">
            <v>266000</v>
          </cell>
          <cell r="Q70">
            <v>266000</v>
          </cell>
          <cell r="R70">
            <v>0</v>
          </cell>
          <cell r="S70">
            <v>0</v>
          </cell>
          <cell r="T70">
            <v>0</v>
          </cell>
          <cell r="U70">
            <v>0</v>
          </cell>
          <cell r="V70">
            <v>0</v>
          </cell>
          <cell r="W70">
            <v>0</v>
          </cell>
          <cell r="X70">
            <v>0</v>
          </cell>
          <cell r="Y70">
            <v>0</v>
          </cell>
          <cell r="Z70">
            <v>266000</v>
          </cell>
          <cell r="AA70">
            <v>0</v>
          </cell>
          <cell r="AB70">
            <v>0</v>
          </cell>
          <cell r="AC70">
            <v>13000</v>
          </cell>
          <cell r="AD70">
            <v>0</v>
          </cell>
          <cell r="AE70">
            <v>0</v>
          </cell>
          <cell r="AF70">
            <v>0</v>
          </cell>
          <cell r="AG70">
            <v>0</v>
          </cell>
          <cell r="AH70">
            <v>3000</v>
          </cell>
          <cell r="AI70">
            <v>0</v>
          </cell>
          <cell r="AJ70">
            <v>0</v>
          </cell>
          <cell r="AK70">
            <v>29550</v>
          </cell>
          <cell r="AL70">
            <v>0</v>
          </cell>
          <cell r="AM70">
            <v>54169.8</v>
          </cell>
          <cell r="AN70">
            <v>930</v>
          </cell>
          <cell r="AO70">
            <v>0</v>
          </cell>
          <cell r="AP70">
            <v>0</v>
          </cell>
          <cell r="AQ70">
            <v>282000</v>
          </cell>
          <cell r="AR70">
            <v>0</v>
          </cell>
          <cell r="AS70">
            <v>0</v>
          </cell>
          <cell r="AT70">
            <v>0</v>
          </cell>
          <cell r="AU70">
            <v>0</v>
          </cell>
          <cell r="AV70">
            <v>1410</v>
          </cell>
          <cell r="AW70">
            <v>2397</v>
          </cell>
          <cell r="AX70">
            <v>0</v>
          </cell>
        </row>
        <row r="71">
          <cell r="D71" t="str">
            <v>鮎合　健一郎</v>
          </cell>
          <cell r="E71">
            <v>1002</v>
          </cell>
          <cell r="F71" t="str">
            <v>政策推進部</v>
          </cell>
          <cell r="G71">
            <v>100201</v>
          </cell>
          <cell r="H71" t="str">
            <v>国際人材Ｇ</v>
          </cell>
          <cell r="I71">
            <v>1</v>
          </cell>
          <cell r="J71" t="str">
            <v>部門1</v>
          </cell>
          <cell r="K71">
            <v>1001</v>
          </cell>
          <cell r="L71" t="str">
            <v>部門1-1</v>
          </cell>
          <cell r="M71">
            <v>100102</v>
          </cell>
          <cell r="N71" t="str">
            <v>一般職員</v>
          </cell>
          <cell r="O71">
            <v>300</v>
          </cell>
          <cell r="P71">
            <v>354400</v>
          </cell>
          <cell r="Q71">
            <v>354400</v>
          </cell>
          <cell r="R71">
            <v>0</v>
          </cell>
          <cell r="S71">
            <v>0</v>
          </cell>
          <cell r="T71">
            <v>0</v>
          </cell>
          <cell r="U71">
            <v>0</v>
          </cell>
          <cell r="V71">
            <v>0</v>
          </cell>
          <cell r="W71">
            <v>0</v>
          </cell>
          <cell r="X71">
            <v>0</v>
          </cell>
          <cell r="Y71">
            <v>0</v>
          </cell>
          <cell r="Z71">
            <v>354400</v>
          </cell>
          <cell r="AA71">
            <v>75000</v>
          </cell>
          <cell r="AB71">
            <v>54648</v>
          </cell>
          <cell r="AC71">
            <v>26000</v>
          </cell>
          <cell r="AD71">
            <v>27000</v>
          </cell>
          <cell r="AE71">
            <v>0</v>
          </cell>
          <cell r="AF71">
            <v>0</v>
          </cell>
          <cell r="AG71">
            <v>0</v>
          </cell>
          <cell r="AH71">
            <v>14000</v>
          </cell>
          <cell r="AI71">
            <v>0</v>
          </cell>
          <cell r="AJ71">
            <v>0</v>
          </cell>
          <cell r="AK71">
            <v>22064</v>
          </cell>
          <cell r="AL71">
            <v>3080</v>
          </cell>
          <cell r="AM71">
            <v>48927.4</v>
          </cell>
          <cell r="AN71">
            <v>840</v>
          </cell>
          <cell r="AO71">
            <v>0</v>
          </cell>
          <cell r="AP71">
            <v>0</v>
          </cell>
          <cell r="AQ71">
            <v>551048</v>
          </cell>
          <cell r="AR71">
            <v>0</v>
          </cell>
          <cell r="AS71">
            <v>0</v>
          </cell>
          <cell r="AT71">
            <v>0</v>
          </cell>
          <cell r="AU71">
            <v>0</v>
          </cell>
          <cell r="AV71">
            <v>2755</v>
          </cell>
          <cell r="AW71">
            <v>4684.1480000000001</v>
          </cell>
          <cell r="AX71">
            <v>1124.1378999999999</v>
          </cell>
        </row>
        <row r="72">
          <cell r="D72" t="str">
            <v>馬場　宏和</v>
          </cell>
          <cell r="E72">
            <v>1005</v>
          </cell>
          <cell r="F72" t="str">
            <v>総務企画部</v>
          </cell>
          <cell r="G72">
            <v>100501</v>
          </cell>
          <cell r="H72" t="str">
            <v>経営戦略Ｇ</v>
          </cell>
          <cell r="I72">
            <v>1</v>
          </cell>
          <cell r="J72" t="str">
            <v>部門1</v>
          </cell>
          <cell r="K72">
            <v>1001</v>
          </cell>
          <cell r="L72" t="str">
            <v>部門1-1</v>
          </cell>
          <cell r="M72">
            <v>100102</v>
          </cell>
          <cell r="N72" t="str">
            <v>一般職員</v>
          </cell>
          <cell r="O72">
            <v>500</v>
          </cell>
          <cell r="P72">
            <v>284100</v>
          </cell>
          <cell r="Q72">
            <v>284100</v>
          </cell>
          <cell r="R72">
            <v>0</v>
          </cell>
          <cell r="S72">
            <v>0</v>
          </cell>
          <cell r="T72">
            <v>0</v>
          </cell>
          <cell r="U72">
            <v>0</v>
          </cell>
          <cell r="V72">
            <v>0</v>
          </cell>
          <cell r="W72">
            <v>0</v>
          </cell>
          <cell r="X72">
            <v>0</v>
          </cell>
          <cell r="Y72">
            <v>0</v>
          </cell>
          <cell r="Z72">
            <v>284100</v>
          </cell>
          <cell r="AA72">
            <v>0</v>
          </cell>
          <cell r="AB72">
            <v>36432</v>
          </cell>
          <cell r="AC72">
            <v>19500</v>
          </cell>
          <cell r="AD72">
            <v>0</v>
          </cell>
          <cell r="AE72">
            <v>0</v>
          </cell>
          <cell r="AF72">
            <v>9310</v>
          </cell>
          <cell r="AG72">
            <v>0</v>
          </cell>
          <cell r="AH72">
            <v>14902</v>
          </cell>
          <cell r="AI72">
            <v>182052</v>
          </cell>
          <cell r="AJ72">
            <v>0</v>
          </cell>
          <cell r="AK72">
            <v>18518</v>
          </cell>
          <cell r="AL72">
            <v>0</v>
          </cell>
          <cell r="AM72">
            <v>41064.800000000003</v>
          </cell>
          <cell r="AN72">
            <v>705</v>
          </cell>
          <cell r="AO72">
            <v>0</v>
          </cell>
          <cell r="AP72">
            <v>0</v>
          </cell>
          <cell r="AQ72">
            <v>546296</v>
          </cell>
          <cell r="AR72">
            <v>28209</v>
          </cell>
          <cell r="AS72">
            <v>0</v>
          </cell>
          <cell r="AT72">
            <v>0</v>
          </cell>
          <cell r="AU72">
            <v>0</v>
          </cell>
          <cell r="AV72">
            <v>2731</v>
          </cell>
          <cell r="AW72">
            <v>4643.9960000000001</v>
          </cell>
          <cell r="AX72">
            <v>1114.4438</v>
          </cell>
        </row>
        <row r="73">
          <cell r="D73" t="str">
            <v>手島　真子</v>
          </cell>
          <cell r="E73">
            <v>1003</v>
          </cell>
          <cell r="F73" t="str">
            <v>研修業務部</v>
          </cell>
          <cell r="G73">
            <v>100304</v>
          </cell>
          <cell r="H73" t="str">
            <v>受入経理Ｇ</v>
          </cell>
          <cell r="I73">
            <v>1</v>
          </cell>
          <cell r="J73" t="str">
            <v>部門1</v>
          </cell>
          <cell r="K73">
            <v>1001</v>
          </cell>
          <cell r="L73" t="str">
            <v>部門1-1</v>
          </cell>
          <cell r="M73">
            <v>100102</v>
          </cell>
          <cell r="N73" t="str">
            <v>一般職員</v>
          </cell>
          <cell r="O73">
            <v>500</v>
          </cell>
          <cell r="P73">
            <v>265200</v>
          </cell>
          <cell r="Q73">
            <v>265200</v>
          </cell>
          <cell r="R73">
            <v>0</v>
          </cell>
          <cell r="S73">
            <v>0</v>
          </cell>
          <cell r="T73">
            <v>0</v>
          </cell>
          <cell r="U73">
            <v>0</v>
          </cell>
          <cell r="V73">
            <v>0</v>
          </cell>
          <cell r="W73">
            <v>0</v>
          </cell>
          <cell r="X73">
            <v>0</v>
          </cell>
          <cell r="Y73">
            <v>0</v>
          </cell>
          <cell r="Z73">
            <v>265200</v>
          </cell>
          <cell r="AA73">
            <v>0</v>
          </cell>
          <cell r="AB73">
            <v>31824</v>
          </cell>
          <cell r="AC73">
            <v>0</v>
          </cell>
          <cell r="AD73">
            <v>0</v>
          </cell>
          <cell r="AE73">
            <v>0</v>
          </cell>
          <cell r="AF73">
            <v>12820</v>
          </cell>
          <cell r="AG73">
            <v>0</v>
          </cell>
          <cell r="AH73">
            <v>4643</v>
          </cell>
          <cell r="AI73">
            <v>192299</v>
          </cell>
          <cell r="AJ73">
            <v>0</v>
          </cell>
          <cell r="AK73">
            <v>14972</v>
          </cell>
          <cell r="AL73">
            <v>0</v>
          </cell>
          <cell r="AM73">
            <v>33201.199999999997</v>
          </cell>
          <cell r="AN73">
            <v>570</v>
          </cell>
          <cell r="AO73">
            <v>0</v>
          </cell>
          <cell r="AP73">
            <v>0</v>
          </cell>
          <cell r="AQ73">
            <v>506786</v>
          </cell>
          <cell r="AR73">
            <v>32722</v>
          </cell>
          <cell r="AS73">
            <v>3382</v>
          </cell>
          <cell r="AT73">
            <v>1638</v>
          </cell>
          <cell r="AU73">
            <v>0</v>
          </cell>
          <cell r="AV73">
            <v>2533</v>
          </cell>
          <cell r="AW73">
            <v>4308.6109999999999</v>
          </cell>
          <cell r="AX73">
            <v>1033.8434</v>
          </cell>
        </row>
        <row r="74">
          <cell r="D74" t="str">
            <v>田中　雅聡</v>
          </cell>
          <cell r="E74">
            <v>1004</v>
          </cell>
          <cell r="F74" t="str">
            <v>事業統括部</v>
          </cell>
          <cell r="G74">
            <v>100401</v>
          </cell>
          <cell r="H74" t="str">
            <v>事業統括Ｇ</v>
          </cell>
          <cell r="I74">
            <v>1</v>
          </cell>
          <cell r="J74" t="str">
            <v>部門1</v>
          </cell>
          <cell r="K74">
            <v>1001</v>
          </cell>
          <cell r="L74" t="str">
            <v>部門1-1</v>
          </cell>
          <cell r="M74">
            <v>100102</v>
          </cell>
          <cell r="N74" t="str">
            <v>一般職員</v>
          </cell>
          <cell r="O74">
            <v>300</v>
          </cell>
          <cell r="P74">
            <v>359800</v>
          </cell>
          <cell r="Q74">
            <v>359800</v>
          </cell>
          <cell r="R74">
            <v>0</v>
          </cell>
          <cell r="S74">
            <v>0</v>
          </cell>
          <cell r="T74">
            <v>0</v>
          </cell>
          <cell r="U74">
            <v>0</v>
          </cell>
          <cell r="V74">
            <v>0</v>
          </cell>
          <cell r="W74">
            <v>0</v>
          </cell>
          <cell r="X74">
            <v>0</v>
          </cell>
          <cell r="Y74">
            <v>0</v>
          </cell>
          <cell r="Z74">
            <v>359800</v>
          </cell>
          <cell r="AA74">
            <v>75000</v>
          </cell>
          <cell r="AB74">
            <v>53736</v>
          </cell>
          <cell r="AC74">
            <v>13000</v>
          </cell>
          <cell r="AD74">
            <v>27000</v>
          </cell>
          <cell r="AE74">
            <v>0</v>
          </cell>
          <cell r="AF74">
            <v>10010</v>
          </cell>
          <cell r="AG74">
            <v>0</v>
          </cell>
          <cell r="AH74">
            <v>9000</v>
          </cell>
          <cell r="AI74">
            <v>0</v>
          </cell>
          <cell r="AJ74">
            <v>0</v>
          </cell>
          <cell r="AK74">
            <v>22064</v>
          </cell>
          <cell r="AL74">
            <v>3080</v>
          </cell>
          <cell r="AM74">
            <v>48927.4</v>
          </cell>
          <cell r="AN74">
            <v>840</v>
          </cell>
          <cell r="AO74">
            <v>0</v>
          </cell>
          <cell r="AP74">
            <v>0</v>
          </cell>
          <cell r="AQ74">
            <v>547546</v>
          </cell>
          <cell r="AR74">
            <v>0</v>
          </cell>
          <cell r="AS74">
            <v>0</v>
          </cell>
          <cell r="AT74">
            <v>0</v>
          </cell>
          <cell r="AU74">
            <v>0</v>
          </cell>
          <cell r="AV74">
            <v>2737</v>
          </cell>
          <cell r="AW74">
            <v>4654.8710000000001</v>
          </cell>
          <cell r="AX74">
            <v>1116.9938</v>
          </cell>
        </row>
        <row r="75">
          <cell r="D75" t="str">
            <v>林　真理子</v>
          </cell>
          <cell r="E75">
            <v>1002</v>
          </cell>
          <cell r="F75" t="str">
            <v>政策推進部</v>
          </cell>
          <cell r="G75">
            <v>100201</v>
          </cell>
          <cell r="H75" t="str">
            <v>国際人材Ｇ</v>
          </cell>
          <cell r="I75">
            <v>1</v>
          </cell>
          <cell r="J75" t="str">
            <v>部門1</v>
          </cell>
          <cell r="K75">
            <v>1001</v>
          </cell>
          <cell r="L75" t="str">
            <v>部門1-1</v>
          </cell>
          <cell r="M75">
            <v>100102</v>
          </cell>
          <cell r="N75" t="str">
            <v>一般職員</v>
          </cell>
          <cell r="O75">
            <v>500</v>
          </cell>
          <cell r="P75">
            <v>294600</v>
          </cell>
          <cell r="Q75">
            <v>294600</v>
          </cell>
          <cell r="R75">
            <v>0</v>
          </cell>
          <cell r="S75">
            <v>0</v>
          </cell>
          <cell r="T75">
            <v>0</v>
          </cell>
          <cell r="U75">
            <v>0</v>
          </cell>
          <cell r="V75">
            <v>0</v>
          </cell>
          <cell r="W75">
            <v>0</v>
          </cell>
          <cell r="X75">
            <v>0</v>
          </cell>
          <cell r="Y75">
            <v>0</v>
          </cell>
          <cell r="Z75">
            <v>294600</v>
          </cell>
          <cell r="AA75">
            <v>0</v>
          </cell>
          <cell r="AB75">
            <v>35352</v>
          </cell>
          <cell r="AC75">
            <v>0</v>
          </cell>
          <cell r="AD75">
            <v>27000</v>
          </cell>
          <cell r="AE75">
            <v>0</v>
          </cell>
          <cell r="AF75">
            <v>7240</v>
          </cell>
          <cell r="AG75">
            <v>0</v>
          </cell>
          <cell r="AH75">
            <v>6702</v>
          </cell>
          <cell r="AI75">
            <v>171899</v>
          </cell>
          <cell r="AJ75">
            <v>0</v>
          </cell>
          <cell r="AK75">
            <v>19700</v>
          </cell>
          <cell r="AL75">
            <v>2750</v>
          </cell>
          <cell r="AM75">
            <v>43685</v>
          </cell>
          <cell r="AN75">
            <v>750</v>
          </cell>
          <cell r="AO75">
            <v>0</v>
          </cell>
          <cell r="AP75">
            <v>0</v>
          </cell>
          <cell r="AQ75">
            <v>542793</v>
          </cell>
          <cell r="AR75">
            <v>25349</v>
          </cell>
          <cell r="AS75">
            <v>0</v>
          </cell>
          <cell r="AT75">
            <v>2516</v>
          </cell>
          <cell r="AU75">
            <v>0</v>
          </cell>
          <cell r="AV75">
            <v>2713</v>
          </cell>
          <cell r="AW75">
            <v>4614.7055</v>
          </cell>
          <cell r="AX75">
            <v>1107.2977000000001</v>
          </cell>
        </row>
        <row r="76">
          <cell r="D76" t="str">
            <v>谷口　幹治</v>
          </cell>
          <cell r="E76">
            <v>1003</v>
          </cell>
          <cell r="F76" t="str">
            <v>研修業務部</v>
          </cell>
          <cell r="G76">
            <v>100301</v>
          </cell>
          <cell r="H76" t="str">
            <v>受入業務Ｇ</v>
          </cell>
          <cell r="I76">
            <v>1</v>
          </cell>
          <cell r="J76" t="str">
            <v>部門1</v>
          </cell>
          <cell r="K76">
            <v>1001</v>
          </cell>
          <cell r="L76" t="str">
            <v>部門1-1</v>
          </cell>
          <cell r="M76">
            <v>100102</v>
          </cell>
          <cell r="N76" t="str">
            <v>一般職員</v>
          </cell>
          <cell r="O76">
            <v>500</v>
          </cell>
          <cell r="P76">
            <v>387800</v>
          </cell>
          <cell r="Q76">
            <v>387800</v>
          </cell>
          <cell r="R76">
            <v>0</v>
          </cell>
          <cell r="S76">
            <v>0</v>
          </cell>
          <cell r="T76">
            <v>0</v>
          </cell>
          <cell r="U76">
            <v>0</v>
          </cell>
          <cell r="V76">
            <v>0</v>
          </cell>
          <cell r="W76">
            <v>0</v>
          </cell>
          <cell r="X76">
            <v>0</v>
          </cell>
          <cell r="Y76">
            <v>0</v>
          </cell>
          <cell r="Z76">
            <v>387800</v>
          </cell>
          <cell r="AA76">
            <v>0</v>
          </cell>
          <cell r="AB76">
            <v>50256</v>
          </cell>
          <cell r="AC76">
            <v>31000</v>
          </cell>
          <cell r="AD76">
            <v>27000</v>
          </cell>
          <cell r="AE76">
            <v>0</v>
          </cell>
          <cell r="AF76">
            <v>18155</v>
          </cell>
          <cell r="AG76">
            <v>0</v>
          </cell>
          <cell r="AH76">
            <v>18459</v>
          </cell>
          <cell r="AI76">
            <v>124672</v>
          </cell>
          <cell r="AJ76">
            <v>0</v>
          </cell>
          <cell r="AK76">
            <v>24428</v>
          </cell>
          <cell r="AL76">
            <v>3410</v>
          </cell>
          <cell r="AM76">
            <v>54169.8</v>
          </cell>
          <cell r="AN76">
            <v>930</v>
          </cell>
          <cell r="AO76">
            <v>0</v>
          </cell>
          <cell r="AP76">
            <v>0</v>
          </cell>
          <cell r="AQ76">
            <v>657342</v>
          </cell>
          <cell r="AR76">
            <v>13668</v>
          </cell>
          <cell r="AS76">
            <v>0</v>
          </cell>
          <cell r="AT76">
            <v>274</v>
          </cell>
          <cell r="AU76">
            <v>0</v>
          </cell>
          <cell r="AV76">
            <v>3286</v>
          </cell>
          <cell r="AW76">
            <v>5588.1170000000002</v>
          </cell>
          <cell r="AX76">
            <v>1340.9775999999999</v>
          </cell>
        </row>
        <row r="77">
          <cell r="D77" t="str">
            <v>神田　久史</v>
          </cell>
          <cell r="E77">
            <v>1008</v>
          </cell>
          <cell r="F77" t="str">
            <v>HIDA総合研究所</v>
          </cell>
          <cell r="G77">
            <v>100801</v>
          </cell>
          <cell r="H77" t="str">
            <v>調査企画Ｇ</v>
          </cell>
          <cell r="I77">
            <v>1</v>
          </cell>
          <cell r="J77" t="str">
            <v>部門1</v>
          </cell>
          <cell r="K77">
            <v>1001</v>
          </cell>
          <cell r="L77" t="str">
            <v>部門1-1</v>
          </cell>
          <cell r="M77">
            <v>100102</v>
          </cell>
          <cell r="N77" t="str">
            <v>一般職員</v>
          </cell>
          <cell r="O77">
            <v>300</v>
          </cell>
          <cell r="P77">
            <v>335300</v>
          </cell>
          <cell r="Q77">
            <v>335300</v>
          </cell>
          <cell r="R77">
            <v>0</v>
          </cell>
          <cell r="S77">
            <v>0</v>
          </cell>
          <cell r="T77">
            <v>0</v>
          </cell>
          <cell r="U77">
            <v>0</v>
          </cell>
          <cell r="V77">
            <v>0</v>
          </cell>
          <cell r="W77">
            <v>0</v>
          </cell>
          <cell r="X77">
            <v>0</v>
          </cell>
          <cell r="Y77">
            <v>0</v>
          </cell>
          <cell r="Z77">
            <v>335300</v>
          </cell>
          <cell r="AA77">
            <v>45000</v>
          </cell>
          <cell r="AB77">
            <v>46416</v>
          </cell>
          <cell r="AC77">
            <v>6500</v>
          </cell>
          <cell r="AD77">
            <v>0</v>
          </cell>
          <cell r="AE77">
            <v>0</v>
          </cell>
          <cell r="AF77">
            <v>11375</v>
          </cell>
          <cell r="AG77">
            <v>0</v>
          </cell>
          <cell r="AH77">
            <v>11400</v>
          </cell>
          <cell r="AI77">
            <v>0</v>
          </cell>
          <cell r="AJ77">
            <v>0</v>
          </cell>
          <cell r="AK77">
            <v>18518</v>
          </cell>
          <cell r="AL77">
            <v>2585</v>
          </cell>
          <cell r="AM77">
            <v>41064.800000000003</v>
          </cell>
          <cell r="AN77">
            <v>705</v>
          </cell>
          <cell r="AO77">
            <v>0</v>
          </cell>
          <cell r="AP77">
            <v>0</v>
          </cell>
          <cell r="AQ77">
            <v>455991</v>
          </cell>
          <cell r="AR77">
            <v>0</v>
          </cell>
          <cell r="AS77">
            <v>0</v>
          </cell>
          <cell r="AT77">
            <v>0</v>
          </cell>
          <cell r="AU77">
            <v>0</v>
          </cell>
          <cell r="AV77">
            <v>2279</v>
          </cell>
          <cell r="AW77">
            <v>3876.8784999999998</v>
          </cell>
          <cell r="AX77">
            <v>930.22159999999997</v>
          </cell>
        </row>
        <row r="78">
          <cell r="D78" t="str">
            <v>梶原　翼</v>
          </cell>
          <cell r="E78">
            <v>1007</v>
          </cell>
          <cell r="F78" t="str">
            <v>関西研修センター</v>
          </cell>
          <cell r="G78">
            <v>100701</v>
          </cell>
          <cell r="H78" t="str">
            <v>ＫＫＣＧ</v>
          </cell>
          <cell r="I78">
            <v>1</v>
          </cell>
          <cell r="J78" t="str">
            <v>部門1</v>
          </cell>
          <cell r="K78">
            <v>1001</v>
          </cell>
          <cell r="L78" t="str">
            <v>部門1-1</v>
          </cell>
          <cell r="M78">
            <v>100104</v>
          </cell>
          <cell r="N78" t="str">
            <v>臨時職員（共通）</v>
          </cell>
          <cell r="O78">
            <v>600</v>
          </cell>
          <cell r="P78">
            <v>0</v>
          </cell>
          <cell r="Q78">
            <v>0</v>
          </cell>
          <cell r="R78">
            <v>0</v>
          </cell>
          <cell r="S78">
            <v>0</v>
          </cell>
          <cell r="T78">
            <v>0</v>
          </cell>
          <cell r="U78">
            <v>0</v>
          </cell>
          <cell r="V78">
            <v>0</v>
          </cell>
          <cell r="W78">
            <v>0</v>
          </cell>
          <cell r="X78">
            <v>0</v>
          </cell>
          <cell r="Y78">
            <v>0</v>
          </cell>
          <cell r="Z78">
            <v>101200</v>
          </cell>
          <cell r="AA78">
            <v>0</v>
          </cell>
          <cell r="AB78">
            <v>0</v>
          </cell>
          <cell r="AC78">
            <v>0</v>
          </cell>
          <cell r="AD78">
            <v>0</v>
          </cell>
          <cell r="AE78">
            <v>0</v>
          </cell>
          <cell r="AF78">
            <v>0</v>
          </cell>
          <cell r="AG78">
            <v>0</v>
          </cell>
          <cell r="AH78">
            <v>0</v>
          </cell>
          <cell r="AI78">
            <v>0</v>
          </cell>
          <cell r="AJ78">
            <v>0</v>
          </cell>
          <cell r="AK78">
            <v>3467</v>
          </cell>
          <cell r="AL78">
            <v>0</v>
          </cell>
          <cell r="AM78">
            <v>8562.52</v>
          </cell>
          <cell r="AN78">
            <v>147</v>
          </cell>
          <cell r="AO78">
            <v>0</v>
          </cell>
          <cell r="AP78">
            <v>0</v>
          </cell>
          <cell r="AQ78">
            <v>101200</v>
          </cell>
          <cell r="AR78">
            <v>0</v>
          </cell>
          <cell r="AS78">
            <v>0</v>
          </cell>
          <cell r="AT78">
            <v>0</v>
          </cell>
          <cell r="AU78">
            <v>0</v>
          </cell>
          <cell r="AV78">
            <v>506</v>
          </cell>
          <cell r="AW78">
            <v>860.2</v>
          </cell>
          <cell r="AX78">
            <v>206.44800000000001</v>
          </cell>
        </row>
        <row r="79">
          <cell r="D79" t="str">
            <v>梶原　亜依子</v>
          </cell>
          <cell r="E79">
            <v>1007</v>
          </cell>
          <cell r="F79" t="str">
            <v>関西研修センター</v>
          </cell>
          <cell r="G79">
            <v>100701</v>
          </cell>
          <cell r="H79" t="str">
            <v>ＫＫＣＧ</v>
          </cell>
          <cell r="I79">
            <v>1</v>
          </cell>
          <cell r="J79" t="str">
            <v>部門1</v>
          </cell>
          <cell r="K79">
            <v>1001</v>
          </cell>
          <cell r="L79" t="str">
            <v>部門1-1</v>
          </cell>
          <cell r="M79">
            <v>100102</v>
          </cell>
          <cell r="N79" t="str">
            <v>一般職員</v>
          </cell>
          <cell r="O79">
            <v>500</v>
          </cell>
          <cell r="P79">
            <v>270600</v>
          </cell>
          <cell r="Q79">
            <v>270600</v>
          </cell>
          <cell r="R79">
            <v>0</v>
          </cell>
          <cell r="S79">
            <v>0</v>
          </cell>
          <cell r="T79">
            <v>0</v>
          </cell>
          <cell r="U79">
            <v>0</v>
          </cell>
          <cell r="V79">
            <v>0</v>
          </cell>
          <cell r="W79">
            <v>0</v>
          </cell>
          <cell r="X79">
            <v>0</v>
          </cell>
          <cell r="Y79">
            <v>0</v>
          </cell>
          <cell r="Z79">
            <v>270600</v>
          </cell>
          <cell r="AA79">
            <v>0</v>
          </cell>
          <cell r="AB79">
            <v>33792</v>
          </cell>
          <cell r="AC79">
            <v>11000</v>
          </cell>
          <cell r="AD79">
            <v>0</v>
          </cell>
          <cell r="AE79">
            <v>0</v>
          </cell>
          <cell r="AF79">
            <v>2000</v>
          </cell>
          <cell r="AG79">
            <v>0</v>
          </cell>
          <cell r="AH79">
            <v>4746</v>
          </cell>
          <cell r="AI79">
            <v>0</v>
          </cell>
          <cell r="AJ79">
            <v>0</v>
          </cell>
          <cell r="AK79">
            <v>13396</v>
          </cell>
          <cell r="AL79">
            <v>0</v>
          </cell>
          <cell r="AM79">
            <v>29706.6</v>
          </cell>
          <cell r="AN79">
            <v>510</v>
          </cell>
          <cell r="AO79">
            <v>0</v>
          </cell>
          <cell r="AP79">
            <v>0</v>
          </cell>
          <cell r="AQ79">
            <v>322138</v>
          </cell>
          <cell r="AR79">
            <v>0</v>
          </cell>
          <cell r="AS79">
            <v>0</v>
          </cell>
          <cell r="AT79">
            <v>0</v>
          </cell>
          <cell r="AU79">
            <v>0</v>
          </cell>
          <cell r="AV79">
            <v>1610</v>
          </cell>
          <cell r="AW79">
            <v>2738.8629999999998</v>
          </cell>
          <cell r="AX79">
            <v>657.16150000000005</v>
          </cell>
        </row>
        <row r="80">
          <cell r="D80" t="str">
            <v>手島　かれん</v>
          </cell>
          <cell r="E80">
            <v>1003</v>
          </cell>
          <cell r="F80" t="str">
            <v>研修業務部</v>
          </cell>
          <cell r="G80">
            <v>100304</v>
          </cell>
          <cell r="H80" t="str">
            <v>受入経理Ｇ</v>
          </cell>
          <cell r="I80">
            <v>1</v>
          </cell>
          <cell r="J80" t="str">
            <v>部門1</v>
          </cell>
          <cell r="K80">
            <v>1001</v>
          </cell>
          <cell r="L80" t="str">
            <v>部門1-1</v>
          </cell>
          <cell r="M80">
            <v>100102</v>
          </cell>
          <cell r="N80" t="str">
            <v>一般職員</v>
          </cell>
          <cell r="O80">
            <v>500</v>
          </cell>
          <cell r="P80">
            <v>294600</v>
          </cell>
          <cell r="Q80">
            <v>294600</v>
          </cell>
          <cell r="R80">
            <v>0</v>
          </cell>
          <cell r="S80">
            <v>0</v>
          </cell>
          <cell r="T80">
            <v>0</v>
          </cell>
          <cell r="U80">
            <v>0</v>
          </cell>
          <cell r="V80">
            <v>0</v>
          </cell>
          <cell r="W80">
            <v>0</v>
          </cell>
          <cell r="X80">
            <v>0</v>
          </cell>
          <cell r="Y80">
            <v>0</v>
          </cell>
          <cell r="Z80">
            <v>294600</v>
          </cell>
          <cell r="AA80">
            <v>0</v>
          </cell>
          <cell r="AB80">
            <v>35352</v>
          </cell>
          <cell r="AC80">
            <v>0</v>
          </cell>
          <cell r="AD80">
            <v>27000</v>
          </cell>
          <cell r="AE80">
            <v>0</v>
          </cell>
          <cell r="AF80">
            <v>12365</v>
          </cell>
          <cell r="AG80">
            <v>0</v>
          </cell>
          <cell r="AH80">
            <v>12702</v>
          </cell>
          <cell r="AI80">
            <v>160346</v>
          </cell>
          <cell r="AJ80">
            <v>0</v>
          </cell>
          <cell r="AK80">
            <v>16154</v>
          </cell>
          <cell r="AL80">
            <v>2255</v>
          </cell>
          <cell r="AM80">
            <v>35822.400000000001</v>
          </cell>
          <cell r="AN80">
            <v>615</v>
          </cell>
          <cell r="AO80">
            <v>0</v>
          </cell>
          <cell r="AP80">
            <v>0</v>
          </cell>
          <cell r="AQ80">
            <v>542365</v>
          </cell>
          <cell r="AR80">
            <v>26661</v>
          </cell>
          <cell r="AS80">
            <v>0</v>
          </cell>
          <cell r="AT80">
            <v>697</v>
          </cell>
          <cell r="AU80">
            <v>0</v>
          </cell>
          <cell r="AV80">
            <v>2711</v>
          </cell>
          <cell r="AW80">
            <v>4610.9274999999998</v>
          </cell>
          <cell r="AX80">
            <v>1106.4246000000001</v>
          </cell>
        </row>
        <row r="81">
          <cell r="D81" t="str">
            <v>手島　栄慈</v>
          </cell>
          <cell r="E81">
            <v>1005</v>
          </cell>
          <cell r="F81" t="str">
            <v>総務企画部</v>
          </cell>
          <cell r="G81">
            <v>100504</v>
          </cell>
          <cell r="H81" t="str">
            <v>会計Ｇ</v>
          </cell>
          <cell r="I81">
            <v>1</v>
          </cell>
          <cell r="J81" t="str">
            <v>部門1</v>
          </cell>
          <cell r="K81">
            <v>1001</v>
          </cell>
          <cell r="L81" t="str">
            <v>部門1-1</v>
          </cell>
          <cell r="M81">
            <v>100102</v>
          </cell>
          <cell r="N81" t="str">
            <v>一般職員</v>
          </cell>
          <cell r="O81">
            <v>500</v>
          </cell>
          <cell r="P81">
            <v>273300</v>
          </cell>
          <cell r="Q81">
            <v>273300</v>
          </cell>
          <cell r="R81">
            <v>0</v>
          </cell>
          <cell r="S81">
            <v>0</v>
          </cell>
          <cell r="T81">
            <v>0</v>
          </cell>
          <cell r="U81">
            <v>0</v>
          </cell>
          <cell r="V81">
            <v>0</v>
          </cell>
          <cell r="W81">
            <v>0</v>
          </cell>
          <cell r="X81">
            <v>0</v>
          </cell>
          <cell r="Y81">
            <v>0</v>
          </cell>
          <cell r="Z81">
            <v>273300</v>
          </cell>
          <cell r="AA81">
            <v>0</v>
          </cell>
          <cell r="AB81">
            <v>33576</v>
          </cell>
          <cell r="AC81">
            <v>6500</v>
          </cell>
          <cell r="AD81">
            <v>27000</v>
          </cell>
          <cell r="AE81">
            <v>0</v>
          </cell>
          <cell r="AF81">
            <v>4100</v>
          </cell>
          <cell r="AG81">
            <v>0</v>
          </cell>
          <cell r="AH81">
            <v>13800</v>
          </cell>
          <cell r="AI81">
            <v>263933</v>
          </cell>
          <cell r="AJ81">
            <v>0</v>
          </cell>
          <cell r="AK81">
            <v>18518</v>
          </cell>
          <cell r="AL81">
            <v>0</v>
          </cell>
          <cell r="AM81">
            <v>41064.800000000003</v>
          </cell>
          <cell r="AN81">
            <v>705</v>
          </cell>
          <cell r="AO81">
            <v>0</v>
          </cell>
          <cell r="AP81">
            <v>0</v>
          </cell>
          <cell r="AQ81">
            <v>622209</v>
          </cell>
          <cell r="AR81">
            <v>40480</v>
          </cell>
          <cell r="AS81">
            <v>10240</v>
          </cell>
          <cell r="AT81">
            <v>10945</v>
          </cell>
          <cell r="AU81">
            <v>4160</v>
          </cell>
          <cell r="AV81">
            <v>3111</v>
          </cell>
          <cell r="AW81">
            <v>5288.8215</v>
          </cell>
          <cell r="AX81">
            <v>1269.3063</v>
          </cell>
        </row>
        <row r="82">
          <cell r="D82" t="str">
            <v>横田　英彦</v>
          </cell>
          <cell r="E82">
            <v>1002</v>
          </cell>
          <cell r="F82" t="str">
            <v>政策推進部</v>
          </cell>
          <cell r="G82">
            <v>100201</v>
          </cell>
          <cell r="H82" t="str">
            <v>国際人材Ｇ</v>
          </cell>
          <cell r="I82">
            <v>1</v>
          </cell>
          <cell r="J82" t="str">
            <v>部門1</v>
          </cell>
          <cell r="K82">
            <v>1001</v>
          </cell>
          <cell r="L82" t="str">
            <v>部門1-1</v>
          </cell>
          <cell r="M82">
            <v>100102</v>
          </cell>
          <cell r="N82" t="str">
            <v>一般職員</v>
          </cell>
          <cell r="O82">
            <v>500</v>
          </cell>
          <cell r="P82">
            <v>335300</v>
          </cell>
          <cell r="Q82">
            <v>335300</v>
          </cell>
          <cell r="R82">
            <v>0</v>
          </cell>
          <cell r="S82">
            <v>0</v>
          </cell>
          <cell r="T82">
            <v>0</v>
          </cell>
          <cell r="U82">
            <v>0</v>
          </cell>
          <cell r="V82">
            <v>0</v>
          </cell>
          <cell r="W82">
            <v>0</v>
          </cell>
          <cell r="X82">
            <v>0</v>
          </cell>
          <cell r="Y82">
            <v>0</v>
          </cell>
          <cell r="Z82">
            <v>335300</v>
          </cell>
          <cell r="AA82">
            <v>0</v>
          </cell>
          <cell r="AB82">
            <v>42576</v>
          </cell>
          <cell r="AC82">
            <v>19500</v>
          </cell>
          <cell r="AD82">
            <v>27000</v>
          </cell>
          <cell r="AE82">
            <v>0</v>
          </cell>
          <cell r="AF82">
            <v>14880</v>
          </cell>
          <cell r="AG82">
            <v>0</v>
          </cell>
          <cell r="AH82">
            <v>17154</v>
          </cell>
          <cell r="AI82">
            <v>75671</v>
          </cell>
          <cell r="AJ82">
            <v>0</v>
          </cell>
          <cell r="AK82">
            <v>19700</v>
          </cell>
          <cell r="AL82">
            <v>2750</v>
          </cell>
          <cell r="AM82">
            <v>43685</v>
          </cell>
          <cell r="AN82">
            <v>750</v>
          </cell>
          <cell r="AO82">
            <v>0</v>
          </cell>
          <cell r="AP82">
            <v>0</v>
          </cell>
          <cell r="AQ82">
            <v>532081</v>
          </cell>
          <cell r="AR82">
            <v>5438</v>
          </cell>
          <cell r="AS82">
            <v>0</v>
          </cell>
          <cell r="AT82">
            <v>0</v>
          </cell>
          <cell r="AU82">
            <v>0</v>
          </cell>
          <cell r="AV82">
            <v>2660</v>
          </cell>
          <cell r="AW82">
            <v>4523.0934999999999</v>
          </cell>
          <cell r="AX82">
            <v>1085.4452000000001</v>
          </cell>
        </row>
        <row r="83">
          <cell r="D83" t="str">
            <v>増田　和子</v>
          </cell>
          <cell r="E83">
            <v>1003</v>
          </cell>
          <cell r="F83" t="str">
            <v>研修業務部</v>
          </cell>
          <cell r="G83">
            <v>100301</v>
          </cell>
          <cell r="H83" t="str">
            <v>受入業務Ｇ</v>
          </cell>
          <cell r="I83">
            <v>1</v>
          </cell>
          <cell r="J83" t="str">
            <v>部門1</v>
          </cell>
          <cell r="K83">
            <v>1001</v>
          </cell>
          <cell r="L83" t="str">
            <v>部門1-1</v>
          </cell>
          <cell r="M83">
            <v>100102</v>
          </cell>
          <cell r="N83" t="str">
            <v>一般職員</v>
          </cell>
          <cell r="O83">
            <v>500</v>
          </cell>
          <cell r="P83">
            <v>294600</v>
          </cell>
          <cell r="Q83">
            <v>294600</v>
          </cell>
          <cell r="R83">
            <v>0</v>
          </cell>
          <cell r="S83">
            <v>0</v>
          </cell>
          <cell r="T83">
            <v>0</v>
          </cell>
          <cell r="U83">
            <v>0</v>
          </cell>
          <cell r="V83">
            <v>0</v>
          </cell>
          <cell r="W83">
            <v>0</v>
          </cell>
          <cell r="X83">
            <v>0</v>
          </cell>
          <cell r="Y83">
            <v>0</v>
          </cell>
          <cell r="Z83">
            <v>294600</v>
          </cell>
          <cell r="AA83">
            <v>0</v>
          </cell>
          <cell r="AB83">
            <v>35352</v>
          </cell>
          <cell r="AC83">
            <v>0</v>
          </cell>
          <cell r="AD83">
            <v>0</v>
          </cell>
          <cell r="AE83">
            <v>0</v>
          </cell>
          <cell r="AF83">
            <v>0</v>
          </cell>
          <cell r="AG83">
            <v>0</v>
          </cell>
          <cell r="AH83">
            <v>5202</v>
          </cell>
          <cell r="AI83">
            <v>0</v>
          </cell>
          <cell r="AJ83">
            <v>0</v>
          </cell>
          <cell r="AK83">
            <v>14184</v>
          </cell>
          <cell r="AL83">
            <v>1980</v>
          </cell>
          <cell r="AM83">
            <v>31453.4</v>
          </cell>
          <cell r="AN83">
            <v>540</v>
          </cell>
          <cell r="AO83">
            <v>0</v>
          </cell>
          <cell r="AP83">
            <v>0</v>
          </cell>
          <cell r="AQ83">
            <v>335154</v>
          </cell>
          <cell r="AR83">
            <v>0</v>
          </cell>
          <cell r="AS83">
            <v>0</v>
          </cell>
          <cell r="AT83">
            <v>0</v>
          </cell>
          <cell r="AU83">
            <v>0</v>
          </cell>
          <cell r="AV83">
            <v>1675</v>
          </cell>
          <cell r="AW83">
            <v>2849.5790000000002</v>
          </cell>
          <cell r="AX83">
            <v>683.71410000000003</v>
          </cell>
        </row>
        <row r="84">
          <cell r="D84" t="str">
            <v>飯泉　亜土</v>
          </cell>
          <cell r="E84">
            <v>1004</v>
          </cell>
          <cell r="F84" t="str">
            <v>事業統括部</v>
          </cell>
          <cell r="G84">
            <v>100401</v>
          </cell>
          <cell r="H84" t="str">
            <v>事業統括Ｇ</v>
          </cell>
          <cell r="I84">
            <v>1</v>
          </cell>
          <cell r="J84" t="str">
            <v>部門1</v>
          </cell>
          <cell r="K84">
            <v>1001</v>
          </cell>
          <cell r="L84" t="str">
            <v>部門1-1</v>
          </cell>
          <cell r="M84">
            <v>100102</v>
          </cell>
          <cell r="N84" t="str">
            <v>一般職員</v>
          </cell>
          <cell r="O84">
            <v>500</v>
          </cell>
          <cell r="P84">
            <v>276000</v>
          </cell>
          <cell r="Q84">
            <v>276000</v>
          </cell>
          <cell r="R84">
            <v>0</v>
          </cell>
          <cell r="S84">
            <v>0</v>
          </cell>
          <cell r="T84">
            <v>0</v>
          </cell>
          <cell r="U84">
            <v>0</v>
          </cell>
          <cell r="V84">
            <v>0</v>
          </cell>
          <cell r="W84">
            <v>0</v>
          </cell>
          <cell r="X84">
            <v>0</v>
          </cell>
          <cell r="Y84">
            <v>0</v>
          </cell>
          <cell r="Z84">
            <v>276000</v>
          </cell>
          <cell r="AA84">
            <v>0</v>
          </cell>
          <cell r="AB84">
            <v>33120</v>
          </cell>
          <cell r="AC84">
            <v>0</v>
          </cell>
          <cell r="AD84">
            <v>0</v>
          </cell>
          <cell r="AE84">
            <v>0</v>
          </cell>
          <cell r="AF84">
            <v>0</v>
          </cell>
          <cell r="AG84">
            <v>0</v>
          </cell>
          <cell r="AH84">
            <v>4850</v>
          </cell>
          <cell r="AI84">
            <v>3493</v>
          </cell>
          <cell r="AJ84">
            <v>0</v>
          </cell>
          <cell r="AK84">
            <v>11032</v>
          </cell>
          <cell r="AL84">
            <v>0</v>
          </cell>
          <cell r="AM84">
            <v>24464.2</v>
          </cell>
          <cell r="AN84">
            <v>420</v>
          </cell>
          <cell r="AO84">
            <v>0</v>
          </cell>
          <cell r="AP84">
            <v>0</v>
          </cell>
          <cell r="AQ84">
            <v>317463</v>
          </cell>
          <cell r="AR84">
            <v>0</v>
          </cell>
          <cell r="AS84">
            <v>0</v>
          </cell>
          <cell r="AT84">
            <v>0</v>
          </cell>
          <cell r="AU84">
            <v>0</v>
          </cell>
          <cell r="AV84">
            <v>1587</v>
          </cell>
          <cell r="AW84">
            <v>2698.7505000000001</v>
          </cell>
          <cell r="AX84">
            <v>647.62450000000001</v>
          </cell>
        </row>
        <row r="85">
          <cell r="D85" t="str">
            <v>今井　美名子</v>
          </cell>
          <cell r="E85">
            <v>1007</v>
          </cell>
          <cell r="F85" t="str">
            <v>関西研修センター</v>
          </cell>
          <cell r="G85">
            <v>100701</v>
          </cell>
          <cell r="H85" t="str">
            <v>ＫＫＣＧ</v>
          </cell>
          <cell r="I85">
            <v>1</v>
          </cell>
          <cell r="J85" t="str">
            <v>部門1</v>
          </cell>
          <cell r="K85">
            <v>1001</v>
          </cell>
          <cell r="L85" t="str">
            <v>部門1-1</v>
          </cell>
          <cell r="M85">
            <v>100102</v>
          </cell>
          <cell r="N85" t="str">
            <v>一般職員</v>
          </cell>
          <cell r="O85">
            <v>300</v>
          </cell>
          <cell r="P85">
            <v>315700</v>
          </cell>
          <cell r="Q85">
            <v>315700</v>
          </cell>
          <cell r="R85">
            <v>0</v>
          </cell>
          <cell r="S85">
            <v>0</v>
          </cell>
          <cell r="T85">
            <v>0</v>
          </cell>
          <cell r="U85">
            <v>0</v>
          </cell>
          <cell r="V85">
            <v>0</v>
          </cell>
          <cell r="W85">
            <v>0</v>
          </cell>
          <cell r="X85">
            <v>0</v>
          </cell>
          <cell r="Y85">
            <v>0</v>
          </cell>
          <cell r="Z85">
            <v>315700</v>
          </cell>
          <cell r="AA85">
            <v>45000</v>
          </cell>
          <cell r="AB85">
            <v>44064</v>
          </cell>
          <cell r="AC85">
            <v>6500</v>
          </cell>
          <cell r="AD85">
            <v>0</v>
          </cell>
          <cell r="AE85">
            <v>0</v>
          </cell>
          <cell r="AF85">
            <v>9405</v>
          </cell>
          <cell r="AG85">
            <v>0</v>
          </cell>
          <cell r="AH85">
            <v>0</v>
          </cell>
          <cell r="AI85">
            <v>22984</v>
          </cell>
          <cell r="AJ85">
            <v>-15863</v>
          </cell>
          <cell r="AK85">
            <v>14184</v>
          </cell>
          <cell r="AL85">
            <v>0</v>
          </cell>
          <cell r="AM85">
            <v>31453.4</v>
          </cell>
          <cell r="AN85">
            <v>540</v>
          </cell>
          <cell r="AO85">
            <v>0</v>
          </cell>
          <cell r="AP85">
            <v>0</v>
          </cell>
          <cell r="AQ85">
            <v>427790</v>
          </cell>
          <cell r="AR85">
            <v>0</v>
          </cell>
          <cell r="AS85">
            <v>0</v>
          </cell>
          <cell r="AT85">
            <v>0</v>
          </cell>
          <cell r="AU85">
            <v>5747</v>
          </cell>
          <cell r="AV85">
            <v>2138</v>
          </cell>
          <cell r="AW85">
            <v>3637.165</v>
          </cell>
          <cell r="AX85">
            <v>872.69159999999999</v>
          </cell>
        </row>
        <row r="86">
          <cell r="D86" t="str">
            <v>古屋　浩</v>
          </cell>
          <cell r="E86">
            <v>1002</v>
          </cell>
          <cell r="F86" t="str">
            <v>政策推進部</v>
          </cell>
          <cell r="G86">
            <v>100202</v>
          </cell>
          <cell r="H86" t="str">
            <v>政策受託Ｇ</v>
          </cell>
          <cell r="I86">
            <v>1</v>
          </cell>
          <cell r="J86" t="str">
            <v>部門1</v>
          </cell>
          <cell r="K86">
            <v>1001</v>
          </cell>
          <cell r="L86" t="str">
            <v>部門1-1</v>
          </cell>
          <cell r="M86">
            <v>100102</v>
          </cell>
          <cell r="N86" t="str">
            <v>一般職員</v>
          </cell>
          <cell r="O86">
            <v>500</v>
          </cell>
          <cell r="P86">
            <v>299800</v>
          </cell>
          <cell r="Q86">
            <v>299800</v>
          </cell>
          <cell r="R86">
            <v>0</v>
          </cell>
          <cell r="S86">
            <v>0</v>
          </cell>
          <cell r="T86">
            <v>0</v>
          </cell>
          <cell r="U86">
            <v>0</v>
          </cell>
          <cell r="V86">
            <v>0</v>
          </cell>
          <cell r="W86">
            <v>0</v>
          </cell>
          <cell r="X86">
            <v>0</v>
          </cell>
          <cell r="Y86">
            <v>0</v>
          </cell>
          <cell r="Z86">
            <v>299800</v>
          </cell>
          <cell r="AA86">
            <v>0</v>
          </cell>
          <cell r="AB86">
            <v>35976</v>
          </cell>
          <cell r="AC86">
            <v>0</v>
          </cell>
          <cell r="AD86">
            <v>27000</v>
          </cell>
          <cell r="AE86">
            <v>0</v>
          </cell>
          <cell r="AF86">
            <v>4690</v>
          </cell>
          <cell r="AG86">
            <v>0</v>
          </cell>
          <cell r="AH86">
            <v>6803</v>
          </cell>
          <cell r="AI86">
            <v>170188</v>
          </cell>
          <cell r="AJ86">
            <v>0</v>
          </cell>
          <cell r="AK86">
            <v>19700</v>
          </cell>
          <cell r="AL86">
            <v>2750</v>
          </cell>
          <cell r="AM86">
            <v>43685</v>
          </cell>
          <cell r="AN86">
            <v>750</v>
          </cell>
          <cell r="AO86">
            <v>0</v>
          </cell>
          <cell r="AP86">
            <v>0</v>
          </cell>
          <cell r="AQ86">
            <v>544457</v>
          </cell>
          <cell r="AR86">
            <v>27585</v>
          </cell>
          <cell r="AS86">
            <v>0</v>
          </cell>
          <cell r="AT86">
            <v>5558</v>
          </cell>
          <cell r="AU86">
            <v>0</v>
          </cell>
          <cell r="AV86">
            <v>2722</v>
          </cell>
          <cell r="AW86">
            <v>4628.1695</v>
          </cell>
          <cell r="AX86">
            <v>1110.6922</v>
          </cell>
        </row>
        <row r="87">
          <cell r="D87" t="str">
            <v>飯田　真弓</v>
          </cell>
          <cell r="E87">
            <v>1006</v>
          </cell>
          <cell r="F87" t="str">
            <v>東京研修センター</v>
          </cell>
          <cell r="G87">
            <v>100601</v>
          </cell>
          <cell r="H87" t="str">
            <v>ＴＫＣＧ</v>
          </cell>
          <cell r="I87">
            <v>1</v>
          </cell>
          <cell r="J87" t="str">
            <v>部門1</v>
          </cell>
          <cell r="K87">
            <v>1001</v>
          </cell>
          <cell r="L87" t="str">
            <v>部門1-1</v>
          </cell>
          <cell r="M87">
            <v>100102</v>
          </cell>
          <cell r="N87" t="str">
            <v>一般職員</v>
          </cell>
          <cell r="O87">
            <v>500</v>
          </cell>
          <cell r="P87">
            <v>262500</v>
          </cell>
          <cell r="Q87">
            <v>262500</v>
          </cell>
          <cell r="R87">
            <v>0</v>
          </cell>
          <cell r="S87">
            <v>0</v>
          </cell>
          <cell r="T87">
            <v>0</v>
          </cell>
          <cell r="U87">
            <v>0</v>
          </cell>
          <cell r="V87">
            <v>0</v>
          </cell>
          <cell r="W87">
            <v>0</v>
          </cell>
          <cell r="X87">
            <v>0</v>
          </cell>
          <cell r="Y87">
            <v>0</v>
          </cell>
          <cell r="Z87">
            <v>262500</v>
          </cell>
          <cell r="AA87">
            <v>0</v>
          </cell>
          <cell r="AB87">
            <v>31500</v>
          </cell>
          <cell r="AC87">
            <v>0</v>
          </cell>
          <cell r="AD87">
            <v>27000</v>
          </cell>
          <cell r="AE87">
            <v>0</v>
          </cell>
          <cell r="AF87">
            <v>9235</v>
          </cell>
          <cell r="AG87">
            <v>0</v>
          </cell>
          <cell r="AH87">
            <v>4589</v>
          </cell>
          <cell r="AI87">
            <v>108537</v>
          </cell>
          <cell r="AJ87">
            <v>0</v>
          </cell>
          <cell r="AK87">
            <v>16154</v>
          </cell>
          <cell r="AL87">
            <v>0</v>
          </cell>
          <cell r="AM87">
            <v>35822.400000000001</v>
          </cell>
          <cell r="AN87">
            <v>615</v>
          </cell>
          <cell r="AO87">
            <v>0</v>
          </cell>
          <cell r="AP87">
            <v>0</v>
          </cell>
          <cell r="AQ87">
            <v>443361</v>
          </cell>
          <cell r="AR87">
            <v>13802</v>
          </cell>
          <cell r="AS87">
            <v>0</v>
          </cell>
          <cell r="AT87">
            <v>1581</v>
          </cell>
          <cell r="AU87">
            <v>0</v>
          </cell>
          <cell r="AV87">
            <v>2216</v>
          </cell>
          <cell r="AW87">
            <v>3769.3735000000001</v>
          </cell>
          <cell r="AX87">
            <v>904.45640000000003</v>
          </cell>
        </row>
        <row r="88">
          <cell r="D88" t="str">
            <v>弥富　理佳</v>
          </cell>
          <cell r="E88">
            <v>1004</v>
          </cell>
          <cell r="F88" t="str">
            <v>事業統括部</v>
          </cell>
          <cell r="G88">
            <v>100403</v>
          </cell>
          <cell r="H88" t="str">
            <v>管理システムＧ</v>
          </cell>
          <cell r="I88">
            <v>1</v>
          </cell>
          <cell r="J88" t="str">
            <v>部門1</v>
          </cell>
          <cell r="K88">
            <v>1001</v>
          </cell>
          <cell r="L88" t="str">
            <v>部門1-1</v>
          </cell>
          <cell r="M88">
            <v>100102</v>
          </cell>
          <cell r="N88" t="str">
            <v>一般職員</v>
          </cell>
          <cell r="O88">
            <v>500</v>
          </cell>
          <cell r="P88">
            <v>267900</v>
          </cell>
          <cell r="Q88">
            <v>267900</v>
          </cell>
          <cell r="R88">
            <v>0</v>
          </cell>
          <cell r="S88">
            <v>0</v>
          </cell>
          <cell r="T88">
            <v>0</v>
          </cell>
          <cell r="U88">
            <v>0</v>
          </cell>
          <cell r="V88">
            <v>0</v>
          </cell>
          <cell r="W88">
            <v>0</v>
          </cell>
          <cell r="X88">
            <v>0</v>
          </cell>
          <cell r="Y88">
            <v>0</v>
          </cell>
          <cell r="Z88">
            <v>267900</v>
          </cell>
          <cell r="AA88">
            <v>0</v>
          </cell>
          <cell r="AB88">
            <v>32148</v>
          </cell>
          <cell r="AC88">
            <v>0</v>
          </cell>
          <cell r="AD88">
            <v>27000</v>
          </cell>
          <cell r="AE88">
            <v>0</v>
          </cell>
          <cell r="AF88">
            <v>5170</v>
          </cell>
          <cell r="AG88">
            <v>0</v>
          </cell>
          <cell r="AH88">
            <v>6196</v>
          </cell>
          <cell r="AI88">
            <v>28883</v>
          </cell>
          <cell r="AJ88">
            <v>0</v>
          </cell>
          <cell r="AK88">
            <v>17336</v>
          </cell>
          <cell r="AL88">
            <v>0</v>
          </cell>
          <cell r="AM88">
            <v>38443.599999999999</v>
          </cell>
          <cell r="AN88">
            <v>660</v>
          </cell>
          <cell r="AO88">
            <v>0</v>
          </cell>
          <cell r="AP88">
            <v>0</v>
          </cell>
          <cell r="AQ88">
            <v>367297</v>
          </cell>
          <cell r="AR88">
            <v>0</v>
          </cell>
          <cell r="AS88">
            <v>0</v>
          </cell>
          <cell r="AT88">
            <v>0</v>
          </cell>
          <cell r="AU88">
            <v>0</v>
          </cell>
          <cell r="AV88">
            <v>1836</v>
          </cell>
          <cell r="AW88">
            <v>3122.5095000000001</v>
          </cell>
          <cell r="AX88">
            <v>749.28579999999999</v>
          </cell>
        </row>
        <row r="89">
          <cell r="D89" t="str">
            <v>北　雅士</v>
          </cell>
          <cell r="E89">
            <v>1004</v>
          </cell>
          <cell r="F89" t="str">
            <v>事業統括部</v>
          </cell>
          <cell r="G89">
            <v>100402</v>
          </cell>
          <cell r="H89" t="str">
            <v>事業統括Ｇ地方創生支援ユニット</v>
          </cell>
          <cell r="I89">
            <v>1</v>
          </cell>
          <cell r="J89" t="str">
            <v>部門1</v>
          </cell>
          <cell r="K89">
            <v>1001</v>
          </cell>
          <cell r="L89" t="str">
            <v>部門1-1</v>
          </cell>
          <cell r="M89">
            <v>100102</v>
          </cell>
          <cell r="N89" t="str">
            <v>一般職員</v>
          </cell>
          <cell r="O89">
            <v>500</v>
          </cell>
          <cell r="P89">
            <v>267900</v>
          </cell>
          <cell r="Q89">
            <v>267900</v>
          </cell>
          <cell r="R89">
            <v>0</v>
          </cell>
          <cell r="S89">
            <v>0</v>
          </cell>
          <cell r="T89">
            <v>0</v>
          </cell>
          <cell r="U89">
            <v>0</v>
          </cell>
          <cell r="V89">
            <v>0</v>
          </cell>
          <cell r="W89">
            <v>0</v>
          </cell>
          <cell r="X89">
            <v>0</v>
          </cell>
          <cell r="Y89">
            <v>0</v>
          </cell>
          <cell r="Z89">
            <v>267900</v>
          </cell>
          <cell r="AA89">
            <v>0</v>
          </cell>
          <cell r="AB89">
            <v>35268</v>
          </cell>
          <cell r="AC89">
            <v>26000</v>
          </cell>
          <cell r="AD89">
            <v>0</v>
          </cell>
          <cell r="AE89">
            <v>0</v>
          </cell>
          <cell r="AF89">
            <v>17970</v>
          </cell>
          <cell r="AG89">
            <v>0</v>
          </cell>
          <cell r="AH89">
            <v>11196</v>
          </cell>
          <cell r="AI89">
            <v>182673</v>
          </cell>
          <cell r="AJ89">
            <v>0</v>
          </cell>
          <cell r="AK89">
            <v>19700</v>
          </cell>
          <cell r="AL89">
            <v>0</v>
          </cell>
          <cell r="AM89">
            <v>43685</v>
          </cell>
          <cell r="AN89">
            <v>750</v>
          </cell>
          <cell r="AO89">
            <v>0</v>
          </cell>
          <cell r="AP89">
            <v>0</v>
          </cell>
          <cell r="AQ89">
            <v>541007</v>
          </cell>
          <cell r="AR89">
            <v>28273</v>
          </cell>
          <cell r="AS89">
            <v>0</v>
          </cell>
          <cell r="AT89">
            <v>2577</v>
          </cell>
          <cell r="AU89">
            <v>0</v>
          </cell>
          <cell r="AV89">
            <v>2705</v>
          </cell>
          <cell r="AW89">
            <v>4598.5945000000002</v>
          </cell>
          <cell r="AX89">
            <v>1103.6541999999999</v>
          </cell>
        </row>
        <row r="90">
          <cell r="D90" t="str">
            <v>神田　美帆</v>
          </cell>
          <cell r="E90">
            <v>1004</v>
          </cell>
          <cell r="F90" t="str">
            <v>事業統括部</v>
          </cell>
          <cell r="G90">
            <v>100401</v>
          </cell>
          <cell r="H90" t="str">
            <v>事業統括Ｇ</v>
          </cell>
          <cell r="I90">
            <v>1</v>
          </cell>
          <cell r="J90" t="str">
            <v>部門1</v>
          </cell>
          <cell r="K90">
            <v>1001</v>
          </cell>
          <cell r="L90" t="str">
            <v>部門1-1</v>
          </cell>
          <cell r="M90">
            <v>100102</v>
          </cell>
          <cell r="N90" t="str">
            <v>一般職員</v>
          </cell>
          <cell r="O90">
            <v>500</v>
          </cell>
          <cell r="P90">
            <v>225120</v>
          </cell>
          <cell r="Q90">
            <v>225120</v>
          </cell>
          <cell r="R90">
            <v>0</v>
          </cell>
          <cell r="S90">
            <v>0</v>
          </cell>
          <cell r="T90">
            <v>0</v>
          </cell>
          <cell r="U90">
            <v>0</v>
          </cell>
          <cell r="V90">
            <v>0</v>
          </cell>
          <cell r="W90">
            <v>0</v>
          </cell>
          <cell r="X90">
            <v>0</v>
          </cell>
          <cell r="Y90">
            <v>0</v>
          </cell>
          <cell r="Z90">
            <v>225120</v>
          </cell>
          <cell r="AA90">
            <v>0</v>
          </cell>
          <cell r="AB90">
            <v>27014</v>
          </cell>
          <cell r="AC90">
            <v>0</v>
          </cell>
          <cell r="AD90">
            <v>0</v>
          </cell>
          <cell r="AE90">
            <v>0</v>
          </cell>
          <cell r="AF90">
            <v>11375</v>
          </cell>
          <cell r="AG90">
            <v>0</v>
          </cell>
          <cell r="AH90">
            <v>3961</v>
          </cell>
          <cell r="AI90">
            <v>36658</v>
          </cell>
          <cell r="AJ90">
            <v>0</v>
          </cell>
          <cell r="AK90">
            <v>13396</v>
          </cell>
          <cell r="AL90">
            <v>0</v>
          </cell>
          <cell r="AM90">
            <v>29706.6</v>
          </cell>
          <cell r="AN90">
            <v>510</v>
          </cell>
          <cell r="AO90">
            <v>0</v>
          </cell>
          <cell r="AP90">
            <v>0</v>
          </cell>
          <cell r="AQ90">
            <v>304128</v>
          </cell>
          <cell r="AR90">
            <v>0</v>
          </cell>
          <cell r="AS90">
            <v>0</v>
          </cell>
          <cell r="AT90">
            <v>0</v>
          </cell>
          <cell r="AU90">
            <v>0</v>
          </cell>
          <cell r="AV90">
            <v>1520</v>
          </cell>
          <cell r="AW90">
            <v>2585.7280000000001</v>
          </cell>
          <cell r="AX90">
            <v>620.42110000000002</v>
          </cell>
        </row>
        <row r="91">
          <cell r="D91" t="str">
            <v>吉田　ひとみ</v>
          </cell>
          <cell r="E91">
            <v>1003</v>
          </cell>
          <cell r="F91" t="str">
            <v>研修業務部</v>
          </cell>
          <cell r="G91">
            <v>100302</v>
          </cell>
          <cell r="H91" t="str">
            <v>低炭素化支援Ｇ</v>
          </cell>
          <cell r="I91">
            <v>1</v>
          </cell>
          <cell r="J91" t="str">
            <v>部門1</v>
          </cell>
          <cell r="K91">
            <v>1001</v>
          </cell>
          <cell r="L91" t="str">
            <v>部門1-1</v>
          </cell>
          <cell r="M91">
            <v>100102</v>
          </cell>
          <cell r="N91" t="str">
            <v>一般職員</v>
          </cell>
          <cell r="O91">
            <v>500</v>
          </cell>
          <cell r="P91">
            <v>259800</v>
          </cell>
          <cell r="Q91">
            <v>259800</v>
          </cell>
          <cell r="R91">
            <v>0</v>
          </cell>
          <cell r="S91">
            <v>0</v>
          </cell>
          <cell r="T91">
            <v>0</v>
          </cell>
          <cell r="U91">
            <v>0</v>
          </cell>
          <cell r="V91">
            <v>0</v>
          </cell>
          <cell r="W91">
            <v>0</v>
          </cell>
          <cell r="X91">
            <v>0</v>
          </cell>
          <cell r="Y91">
            <v>0</v>
          </cell>
          <cell r="Z91">
            <v>259800</v>
          </cell>
          <cell r="AA91">
            <v>0</v>
          </cell>
          <cell r="AB91">
            <v>31176</v>
          </cell>
          <cell r="AC91">
            <v>0</v>
          </cell>
          <cell r="AD91">
            <v>27000</v>
          </cell>
          <cell r="AE91">
            <v>0</v>
          </cell>
          <cell r="AF91">
            <v>13315</v>
          </cell>
          <cell r="AG91">
            <v>0</v>
          </cell>
          <cell r="AH91">
            <v>6039</v>
          </cell>
          <cell r="AI91">
            <v>129913</v>
          </cell>
          <cell r="AJ91">
            <v>0</v>
          </cell>
          <cell r="AK91">
            <v>16154</v>
          </cell>
          <cell r="AL91">
            <v>2255</v>
          </cell>
          <cell r="AM91">
            <v>35822.400000000001</v>
          </cell>
          <cell r="AN91">
            <v>615</v>
          </cell>
          <cell r="AO91">
            <v>0</v>
          </cell>
          <cell r="AP91">
            <v>0</v>
          </cell>
          <cell r="AQ91">
            <v>467243</v>
          </cell>
          <cell r="AR91">
            <v>21020</v>
          </cell>
          <cell r="AS91">
            <v>0</v>
          </cell>
          <cell r="AT91">
            <v>1629</v>
          </cell>
          <cell r="AU91">
            <v>0</v>
          </cell>
          <cell r="AV91">
            <v>2336</v>
          </cell>
          <cell r="AW91">
            <v>3971.7804999999998</v>
          </cell>
          <cell r="AX91">
            <v>953.17570000000001</v>
          </cell>
        </row>
        <row r="92">
          <cell r="D92" t="str">
            <v>志村　拓也</v>
          </cell>
          <cell r="E92">
            <v>1004</v>
          </cell>
          <cell r="F92" t="str">
            <v>事業統括部</v>
          </cell>
          <cell r="G92">
            <v>100405</v>
          </cell>
          <cell r="H92" t="str">
            <v>ジャカルタ事務所</v>
          </cell>
          <cell r="I92">
            <v>1</v>
          </cell>
          <cell r="J92" t="str">
            <v>部門1</v>
          </cell>
          <cell r="K92">
            <v>1001</v>
          </cell>
          <cell r="L92" t="str">
            <v>部門1-1</v>
          </cell>
          <cell r="M92">
            <v>100102</v>
          </cell>
          <cell r="N92" t="str">
            <v>一般職員</v>
          </cell>
          <cell r="O92">
            <v>400</v>
          </cell>
          <cell r="P92">
            <v>283520</v>
          </cell>
          <cell r="Q92">
            <v>283520</v>
          </cell>
          <cell r="R92">
            <v>0</v>
          </cell>
          <cell r="S92">
            <v>0</v>
          </cell>
          <cell r="T92">
            <v>0</v>
          </cell>
          <cell r="U92">
            <v>0</v>
          </cell>
          <cell r="V92">
            <v>0</v>
          </cell>
          <cell r="W92">
            <v>0</v>
          </cell>
          <cell r="X92">
            <v>0</v>
          </cell>
          <cell r="Y92">
            <v>0</v>
          </cell>
          <cell r="Z92">
            <v>283520</v>
          </cell>
          <cell r="AA92">
            <v>0</v>
          </cell>
          <cell r="AB92">
            <v>0</v>
          </cell>
          <cell r="AC92">
            <v>6500</v>
          </cell>
          <cell r="AD92">
            <v>0</v>
          </cell>
          <cell r="AE92">
            <v>0</v>
          </cell>
          <cell r="AF92">
            <v>0</v>
          </cell>
          <cell r="AG92">
            <v>0</v>
          </cell>
          <cell r="AH92">
            <v>0</v>
          </cell>
          <cell r="AI92">
            <v>0</v>
          </cell>
          <cell r="AJ92">
            <v>0</v>
          </cell>
          <cell r="AK92">
            <v>26792</v>
          </cell>
          <cell r="AL92">
            <v>0</v>
          </cell>
          <cell r="AM92">
            <v>54169.8</v>
          </cell>
          <cell r="AN92">
            <v>930</v>
          </cell>
          <cell r="AO92">
            <v>0</v>
          </cell>
          <cell r="AP92">
            <v>0</v>
          </cell>
          <cell r="AQ92">
            <v>290020</v>
          </cell>
          <cell r="AR92">
            <v>0</v>
          </cell>
          <cell r="AS92">
            <v>0</v>
          </cell>
          <cell r="AT92">
            <v>0</v>
          </cell>
          <cell r="AU92">
            <v>0</v>
          </cell>
          <cell r="AV92">
            <v>1450</v>
          </cell>
          <cell r="AW92">
            <v>2465.27</v>
          </cell>
          <cell r="AX92">
            <v>0</v>
          </cell>
        </row>
        <row r="93">
          <cell r="D93" t="str">
            <v>山下　哲志</v>
          </cell>
          <cell r="E93">
            <v>1006</v>
          </cell>
          <cell r="F93" t="str">
            <v>東京研修センター</v>
          </cell>
          <cell r="G93">
            <v>100601</v>
          </cell>
          <cell r="H93" t="str">
            <v>ＴＫＣＧ</v>
          </cell>
          <cell r="I93">
            <v>1</v>
          </cell>
          <cell r="J93" t="str">
            <v>部門1</v>
          </cell>
          <cell r="K93">
            <v>1001</v>
          </cell>
          <cell r="L93" t="str">
            <v>部門1-1</v>
          </cell>
          <cell r="M93">
            <v>100102</v>
          </cell>
          <cell r="N93" t="str">
            <v>一般職員</v>
          </cell>
          <cell r="O93">
            <v>500</v>
          </cell>
          <cell r="P93">
            <v>302400</v>
          </cell>
          <cell r="Q93">
            <v>302400</v>
          </cell>
          <cell r="R93">
            <v>0</v>
          </cell>
          <cell r="S93">
            <v>0</v>
          </cell>
          <cell r="T93">
            <v>0</v>
          </cell>
          <cell r="U93">
            <v>0</v>
          </cell>
          <cell r="V93">
            <v>0</v>
          </cell>
          <cell r="W93">
            <v>0</v>
          </cell>
          <cell r="X93">
            <v>0</v>
          </cell>
          <cell r="Y93">
            <v>0</v>
          </cell>
          <cell r="Z93">
            <v>302400</v>
          </cell>
          <cell r="AA93">
            <v>0</v>
          </cell>
          <cell r="AB93">
            <v>37848</v>
          </cell>
          <cell r="AC93">
            <v>13000</v>
          </cell>
          <cell r="AD93">
            <v>27000</v>
          </cell>
          <cell r="AE93">
            <v>0</v>
          </cell>
          <cell r="AF93">
            <v>6840</v>
          </cell>
          <cell r="AG93">
            <v>0</v>
          </cell>
          <cell r="AH93">
            <v>6854</v>
          </cell>
          <cell r="AI93">
            <v>106070</v>
          </cell>
          <cell r="AJ93">
            <v>0</v>
          </cell>
          <cell r="AK93">
            <v>20882</v>
          </cell>
          <cell r="AL93">
            <v>2915</v>
          </cell>
          <cell r="AM93">
            <v>46306.2</v>
          </cell>
          <cell r="AN93">
            <v>795</v>
          </cell>
          <cell r="AO93">
            <v>0</v>
          </cell>
          <cell r="AP93">
            <v>0</v>
          </cell>
          <cell r="AQ93">
            <v>500012</v>
          </cell>
          <cell r="AR93">
            <v>15829</v>
          </cell>
          <cell r="AS93">
            <v>0</v>
          </cell>
          <cell r="AT93">
            <v>0</v>
          </cell>
          <cell r="AU93">
            <v>0</v>
          </cell>
          <cell r="AV93">
            <v>2500</v>
          </cell>
          <cell r="AW93">
            <v>4250.1620000000003</v>
          </cell>
          <cell r="AX93">
            <v>1020.0244</v>
          </cell>
        </row>
        <row r="94">
          <cell r="D94" t="str">
            <v>山本　出</v>
          </cell>
          <cell r="E94">
            <v>1006</v>
          </cell>
          <cell r="F94" t="str">
            <v>東京研修センター</v>
          </cell>
          <cell r="G94">
            <v>100601</v>
          </cell>
          <cell r="H94" t="str">
            <v>ＴＫＣＧ</v>
          </cell>
          <cell r="I94">
            <v>1</v>
          </cell>
          <cell r="J94" t="str">
            <v>部門1</v>
          </cell>
          <cell r="K94">
            <v>1001</v>
          </cell>
          <cell r="L94" t="str">
            <v>部門1-1</v>
          </cell>
          <cell r="M94">
            <v>100102</v>
          </cell>
          <cell r="N94" t="str">
            <v>一般職員</v>
          </cell>
          <cell r="O94">
            <v>300</v>
          </cell>
          <cell r="P94">
            <v>382800</v>
          </cell>
          <cell r="Q94">
            <v>382800</v>
          </cell>
          <cell r="R94">
            <v>0</v>
          </cell>
          <cell r="S94">
            <v>0</v>
          </cell>
          <cell r="T94">
            <v>0</v>
          </cell>
          <cell r="U94">
            <v>0</v>
          </cell>
          <cell r="V94">
            <v>0</v>
          </cell>
          <cell r="W94">
            <v>0</v>
          </cell>
          <cell r="X94">
            <v>0</v>
          </cell>
          <cell r="Y94">
            <v>0</v>
          </cell>
          <cell r="Z94">
            <v>382800</v>
          </cell>
          <cell r="AA94">
            <v>45000</v>
          </cell>
          <cell r="AB94">
            <v>54276</v>
          </cell>
          <cell r="AC94">
            <v>24500</v>
          </cell>
          <cell r="AD94">
            <v>0</v>
          </cell>
          <cell r="AE94">
            <v>0</v>
          </cell>
          <cell r="AF94">
            <v>37095</v>
          </cell>
          <cell r="AG94">
            <v>0</v>
          </cell>
          <cell r="AH94">
            <v>6700</v>
          </cell>
          <cell r="AI94">
            <v>0</v>
          </cell>
          <cell r="AJ94">
            <v>0</v>
          </cell>
          <cell r="AK94">
            <v>22064</v>
          </cell>
          <cell r="AL94">
            <v>3080</v>
          </cell>
          <cell r="AM94">
            <v>48927.4</v>
          </cell>
          <cell r="AN94">
            <v>840</v>
          </cell>
          <cell r="AO94">
            <v>0</v>
          </cell>
          <cell r="AP94">
            <v>0</v>
          </cell>
          <cell r="AQ94">
            <v>550371</v>
          </cell>
          <cell r="AR94">
            <v>0</v>
          </cell>
          <cell r="AS94">
            <v>0</v>
          </cell>
          <cell r="AT94">
            <v>0</v>
          </cell>
          <cell r="AU94">
            <v>0</v>
          </cell>
          <cell r="AV94">
            <v>2751</v>
          </cell>
          <cell r="AW94">
            <v>4679.0084999999999</v>
          </cell>
          <cell r="AX94">
            <v>1122.7568000000001</v>
          </cell>
        </row>
        <row r="95">
          <cell r="D95" t="str">
            <v>首藤　尚治</v>
          </cell>
          <cell r="E95">
            <v>1001</v>
          </cell>
          <cell r="F95" t="str">
            <v>産業推進部</v>
          </cell>
          <cell r="G95">
            <v>100101</v>
          </cell>
          <cell r="H95" t="str">
            <v>産業国際化・インフラＧ</v>
          </cell>
          <cell r="I95">
            <v>1</v>
          </cell>
          <cell r="J95" t="str">
            <v>部門1</v>
          </cell>
          <cell r="K95">
            <v>1001</v>
          </cell>
          <cell r="L95" t="str">
            <v>部門1-1</v>
          </cell>
          <cell r="M95">
            <v>100102</v>
          </cell>
          <cell r="N95" t="str">
            <v>一般職員</v>
          </cell>
          <cell r="O95">
            <v>300</v>
          </cell>
          <cell r="P95">
            <v>315700</v>
          </cell>
          <cell r="Q95">
            <v>315700</v>
          </cell>
          <cell r="R95">
            <v>0</v>
          </cell>
          <cell r="S95">
            <v>0</v>
          </cell>
          <cell r="T95">
            <v>0</v>
          </cell>
          <cell r="U95">
            <v>0</v>
          </cell>
          <cell r="V95">
            <v>0</v>
          </cell>
          <cell r="W95">
            <v>0</v>
          </cell>
          <cell r="X95">
            <v>0</v>
          </cell>
          <cell r="Y95">
            <v>0</v>
          </cell>
          <cell r="Z95">
            <v>315700</v>
          </cell>
          <cell r="AA95">
            <v>45000</v>
          </cell>
          <cell r="AB95">
            <v>43284</v>
          </cell>
          <cell r="AC95">
            <v>0</v>
          </cell>
          <cell r="AD95">
            <v>0</v>
          </cell>
          <cell r="AE95">
            <v>0</v>
          </cell>
          <cell r="AF95">
            <v>14450</v>
          </cell>
          <cell r="AG95">
            <v>0</v>
          </cell>
          <cell r="AH95">
            <v>0</v>
          </cell>
          <cell r="AI95">
            <v>113371</v>
          </cell>
          <cell r="AJ95">
            <v>0</v>
          </cell>
          <cell r="AK95">
            <v>20882</v>
          </cell>
          <cell r="AL95">
            <v>2915</v>
          </cell>
          <cell r="AM95">
            <v>46306.2</v>
          </cell>
          <cell r="AN95">
            <v>795</v>
          </cell>
          <cell r="AO95">
            <v>0</v>
          </cell>
          <cell r="AP95">
            <v>0</v>
          </cell>
          <cell r="AQ95">
            <v>531805</v>
          </cell>
          <cell r="AR95">
            <v>13797</v>
          </cell>
          <cell r="AS95">
            <v>0</v>
          </cell>
          <cell r="AT95">
            <v>281</v>
          </cell>
          <cell r="AU95">
            <v>0</v>
          </cell>
          <cell r="AV95">
            <v>2659</v>
          </cell>
          <cell r="AW95">
            <v>4520.3675000000003</v>
          </cell>
          <cell r="AX95">
            <v>1084.8822</v>
          </cell>
        </row>
        <row r="96">
          <cell r="D96" t="str">
            <v>下村　真理</v>
          </cell>
          <cell r="E96">
            <v>1005</v>
          </cell>
          <cell r="F96" t="str">
            <v>総務企画部</v>
          </cell>
          <cell r="G96">
            <v>100503</v>
          </cell>
          <cell r="H96" t="str">
            <v>人事Ｇ</v>
          </cell>
          <cell r="I96">
            <v>1</v>
          </cell>
          <cell r="J96" t="str">
            <v>部門1</v>
          </cell>
          <cell r="K96">
            <v>1001</v>
          </cell>
          <cell r="L96" t="str">
            <v>部門1-1</v>
          </cell>
          <cell r="M96">
            <v>100102</v>
          </cell>
          <cell r="N96" t="str">
            <v>一般職員</v>
          </cell>
          <cell r="O96">
            <v>500</v>
          </cell>
          <cell r="P96">
            <v>267900</v>
          </cell>
          <cell r="Q96">
            <v>267900</v>
          </cell>
          <cell r="R96">
            <v>0</v>
          </cell>
          <cell r="S96">
            <v>0</v>
          </cell>
          <cell r="T96">
            <v>0</v>
          </cell>
          <cell r="U96">
            <v>0</v>
          </cell>
          <cell r="V96">
            <v>0</v>
          </cell>
          <cell r="W96">
            <v>0</v>
          </cell>
          <cell r="X96">
            <v>0</v>
          </cell>
          <cell r="Y96">
            <v>0</v>
          </cell>
          <cell r="Z96">
            <v>267900</v>
          </cell>
          <cell r="AA96">
            <v>0</v>
          </cell>
          <cell r="AB96">
            <v>32148</v>
          </cell>
          <cell r="AC96">
            <v>0</v>
          </cell>
          <cell r="AD96">
            <v>0</v>
          </cell>
          <cell r="AE96">
            <v>0</v>
          </cell>
          <cell r="AF96">
            <v>6500</v>
          </cell>
          <cell r="AG96">
            <v>0</v>
          </cell>
          <cell r="AH96">
            <v>14596</v>
          </cell>
          <cell r="AI96">
            <v>46930</v>
          </cell>
          <cell r="AJ96">
            <v>0</v>
          </cell>
          <cell r="AK96">
            <v>14972</v>
          </cell>
          <cell r="AL96">
            <v>0</v>
          </cell>
          <cell r="AM96">
            <v>33201.199999999997</v>
          </cell>
          <cell r="AN96">
            <v>570</v>
          </cell>
          <cell r="AO96">
            <v>0</v>
          </cell>
          <cell r="AP96">
            <v>0</v>
          </cell>
          <cell r="AQ96">
            <v>368074</v>
          </cell>
          <cell r="AR96">
            <v>0</v>
          </cell>
          <cell r="AS96">
            <v>0</v>
          </cell>
          <cell r="AT96">
            <v>0</v>
          </cell>
          <cell r="AU96">
            <v>0</v>
          </cell>
          <cell r="AV96">
            <v>1840</v>
          </cell>
          <cell r="AW96">
            <v>3128.9989999999998</v>
          </cell>
          <cell r="AX96">
            <v>750.87090000000001</v>
          </cell>
        </row>
        <row r="97">
          <cell r="D97" t="str">
            <v>齋藤　香</v>
          </cell>
          <cell r="E97">
            <v>1002</v>
          </cell>
          <cell r="F97" t="str">
            <v>政策推進部</v>
          </cell>
          <cell r="G97">
            <v>100202</v>
          </cell>
          <cell r="H97" t="str">
            <v>政策受託Ｇ</v>
          </cell>
          <cell r="I97">
            <v>1</v>
          </cell>
          <cell r="J97" t="str">
            <v>部門1</v>
          </cell>
          <cell r="K97">
            <v>1001</v>
          </cell>
          <cell r="L97" t="str">
            <v>部門1-1</v>
          </cell>
          <cell r="M97">
            <v>100102</v>
          </cell>
          <cell r="N97" t="str">
            <v>一般職員</v>
          </cell>
          <cell r="O97">
            <v>500</v>
          </cell>
          <cell r="P97">
            <v>262500</v>
          </cell>
          <cell r="Q97">
            <v>262500</v>
          </cell>
          <cell r="R97">
            <v>0</v>
          </cell>
          <cell r="S97">
            <v>0</v>
          </cell>
          <cell r="T97">
            <v>0</v>
          </cell>
          <cell r="U97">
            <v>0</v>
          </cell>
          <cell r="V97">
            <v>0</v>
          </cell>
          <cell r="W97">
            <v>0</v>
          </cell>
          <cell r="X97">
            <v>0</v>
          </cell>
          <cell r="Y97">
            <v>0</v>
          </cell>
          <cell r="Z97">
            <v>262500</v>
          </cell>
          <cell r="AA97">
            <v>0</v>
          </cell>
          <cell r="AB97">
            <v>31500</v>
          </cell>
          <cell r="AC97">
            <v>0</v>
          </cell>
          <cell r="AD97">
            <v>27000</v>
          </cell>
          <cell r="AE97">
            <v>0</v>
          </cell>
          <cell r="AF97">
            <v>6005</v>
          </cell>
          <cell r="AG97">
            <v>0</v>
          </cell>
          <cell r="AH97">
            <v>6089</v>
          </cell>
          <cell r="AI97">
            <v>122040</v>
          </cell>
          <cell r="AJ97">
            <v>0</v>
          </cell>
          <cell r="AK97">
            <v>17336</v>
          </cell>
          <cell r="AL97">
            <v>0</v>
          </cell>
          <cell r="AM97">
            <v>38443.599999999999</v>
          </cell>
          <cell r="AN97">
            <v>660</v>
          </cell>
          <cell r="AO97">
            <v>0</v>
          </cell>
          <cell r="AP97">
            <v>0</v>
          </cell>
          <cell r="AQ97">
            <v>455134</v>
          </cell>
          <cell r="AR97">
            <v>16617</v>
          </cell>
          <cell r="AS97">
            <v>0</v>
          </cell>
          <cell r="AT97">
            <v>1008</v>
          </cell>
          <cell r="AU97">
            <v>0</v>
          </cell>
          <cell r="AV97">
            <v>2275</v>
          </cell>
          <cell r="AW97">
            <v>3869.3090000000002</v>
          </cell>
          <cell r="AX97">
            <v>928.47329999999999</v>
          </cell>
        </row>
        <row r="98">
          <cell r="D98" t="str">
            <v>宮寺　宏明</v>
          </cell>
          <cell r="E98">
            <v>1003</v>
          </cell>
          <cell r="F98" t="str">
            <v>新国際協力事業部</v>
          </cell>
          <cell r="G98">
            <v>100301</v>
          </cell>
          <cell r="H98" t="str">
            <v>新国際協力事業Ｇ</v>
          </cell>
          <cell r="I98">
            <v>1</v>
          </cell>
          <cell r="J98" t="str">
            <v>部門1</v>
          </cell>
          <cell r="K98">
            <v>1001</v>
          </cell>
          <cell r="L98" t="str">
            <v>部門1-1</v>
          </cell>
          <cell r="M98">
            <v>100102</v>
          </cell>
          <cell r="N98" t="str">
            <v>一般職員</v>
          </cell>
          <cell r="O98">
            <v>500</v>
          </cell>
          <cell r="P98">
            <v>270600</v>
          </cell>
          <cell r="Q98">
            <v>270600</v>
          </cell>
          <cell r="R98">
            <v>0</v>
          </cell>
          <cell r="S98">
            <v>0</v>
          </cell>
          <cell r="T98">
            <v>0</v>
          </cell>
          <cell r="U98">
            <v>0</v>
          </cell>
          <cell r="V98">
            <v>0</v>
          </cell>
          <cell r="W98">
            <v>0</v>
          </cell>
          <cell r="X98">
            <v>0</v>
          </cell>
          <cell r="Y98">
            <v>0</v>
          </cell>
          <cell r="Z98">
            <v>270600</v>
          </cell>
          <cell r="AA98">
            <v>0</v>
          </cell>
          <cell r="AB98">
            <v>32472</v>
          </cell>
          <cell r="AC98">
            <v>0</v>
          </cell>
          <cell r="AD98">
            <v>27000</v>
          </cell>
          <cell r="AE98">
            <v>0</v>
          </cell>
          <cell r="AF98">
            <v>11675</v>
          </cell>
          <cell r="AG98">
            <v>0</v>
          </cell>
          <cell r="AH98">
            <v>6246</v>
          </cell>
          <cell r="AI98">
            <v>35837</v>
          </cell>
          <cell r="AJ98">
            <v>0</v>
          </cell>
          <cell r="AK98">
            <v>14972</v>
          </cell>
          <cell r="AL98">
            <v>0</v>
          </cell>
          <cell r="AM98">
            <v>33201.199999999997</v>
          </cell>
          <cell r="AN98">
            <v>570</v>
          </cell>
          <cell r="AO98">
            <v>0</v>
          </cell>
          <cell r="AP98">
            <v>0</v>
          </cell>
          <cell r="AQ98">
            <v>383830</v>
          </cell>
          <cell r="AR98">
            <v>2337</v>
          </cell>
          <cell r="AS98">
            <v>0</v>
          </cell>
          <cell r="AT98">
            <v>0</v>
          </cell>
          <cell r="AU98">
            <v>0</v>
          </cell>
          <cell r="AV98">
            <v>1919</v>
          </cell>
          <cell r="AW98">
            <v>3262.7049999999999</v>
          </cell>
          <cell r="AX98">
            <v>783.01319999999998</v>
          </cell>
        </row>
        <row r="99">
          <cell r="D99" t="str">
            <v>太田　絵美</v>
          </cell>
          <cell r="E99">
            <v>1006</v>
          </cell>
          <cell r="F99" t="str">
            <v>東京研修センター</v>
          </cell>
          <cell r="G99">
            <v>100601</v>
          </cell>
          <cell r="H99" t="str">
            <v>ＴＫＣＧ</v>
          </cell>
          <cell r="I99">
            <v>1</v>
          </cell>
          <cell r="J99" t="str">
            <v>部門1</v>
          </cell>
          <cell r="K99">
            <v>1001</v>
          </cell>
          <cell r="L99" t="str">
            <v>部門1-1</v>
          </cell>
          <cell r="M99">
            <v>100102</v>
          </cell>
          <cell r="N99" t="str">
            <v>一般職員</v>
          </cell>
          <cell r="O99">
            <v>500</v>
          </cell>
          <cell r="P99">
            <v>257100</v>
          </cell>
          <cell r="Q99">
            <v>257100</v>
          </cell>
          <cell r="R99">
            <v>0</v>
          </cell>
          <cell r="S99">
            <v>0</v>
          </cell>
          <cell r="T99">
            <v>0</v>
          </cell>
          <cell r="U99">
            <v>0</v>
          </cell>
          <cell r="V99">
            <v>0</v>
          </cell>
          <cell r="W99">
            <v>0</v>
          </cell>
          <cell r="X99">
            <v>0</v>
          </cell>
          <cell r="Y99">
            <v>0</v>
          </cell>
          <cell r="Z99">
            <v>257100</v>
          </cell>
          <cell r="AA99">
            <v>0</v>
          </cell>
          <cell r="AB99">
            <v>30852</v>
          </cell>
          <cell r="AC99">
            <v>0</v>
          </cell>
          <cell r="AD99">
            <v>27000</v>
          </cell>
          <cell r="AE99">
            <v>0</v>
          </cell>
          <cell r="AF99">
            <v>55000</v>
          </cell>
          <cell r="AG99">
            <v>0</v>
          </cell>
          <cell r="AH99">
            <v>4486</v>
          </cell>
          <cell r="AI99">
            <v>44967</v>
          </cell>
          <cell r="AJ99">
            <v>-14220</v>
          </cell>
          <cell r="AK99">
            <v>16154</v>
          </cell>
          <cell r="AL99">
            <v>0</v>
          </cell>
          <cell r="AM99">
            <v>35822.400000000001</v>
          </cell>
          <cell r="AN99">
            <v>615</v>
          </cell>
          <cell r="AO99">
            <v>0</v>
          </cell>
          <cell r="AP99">
            <v>0</v>
          </cell>
          <cell r="AQ99">
            <v>405185</v>
          </cell>
          <cell r="AR99">
            <v>0</v>
          </cell>
          <cell r="AS99">
            <v>0</v>
          </cell>
          <cell r="AT99">
            <v>0</v>
          </cell>
          <cell r="AU99">
            <v>0</v>
          </cell>
          <cell r="AV99">
            <v>2025</v>
          </cell>
          <cell r="AW99">
            <v>3444.9974999999999</v>
          </cell>
          <cell r="AX99">
            <v>826.57740000000001</v>
          </cell>
        </row>
        <row r="100">
          <cell r="D100" t="str">
            <v>福田　美穂</v>
          </cell>
          <cell r="E100">
            <v>1008</v>
          </cell>
          <cell r="F100" t="str">
            <v>HIDA総合研究所</v>
          </cell>
          <cell r="G100">
            <v>100802</v>
          </cell>
          <cell r="H100" t="str">
            <v>海外戦略Ｇ</v>
          </cell>
          <cell r="I100">
            <v>1</v>
          </cell>
          <cell r="J100" t="str">
            <v>部門1</v>
          </cell>
          <cell r="K100">
            <v>1001</v>
          </cell>
          <cell r="L100" t="str">
            <v>部門1-1</v>
          </cell>
          <cell r="M100">
            <v>100102</v>
          </cell>
          <cell r="N100" t="str">
            <v>一般職員</v>
          </cell>
          <cell r="O100">
            <v>500</v>
          </cell>
          <cell r="P100">
            <v>262500</v>
          </cell>
          <cell r="Q100">
            <v>262500</v>
          </cell>
          <cell r="R100">
            <v>0</v>
          </cell>
          <cell r="S100">
            <v>0</v>
          </cell>
          <cell r="T100">
            <v>0</v>
          </cell>
          <cell r="U100">
            <v>0</v>
          </cell>
          <cell r="V100">
            <v>0</v>
          </cell>
          <cell r="W100">
            <v>0</v>
          </cell>
          <cell r="X100">
            <v>0</v>
          </cell>
          <cell r="Y100">
            <v>0</v>
          </cell>
          <cell r="Z100">
            <v>262500</v>
          </cell>
          <cell r="AA100">
            <v>0</v>
          </cell>
          <cell r="AB100">
            <v>31500</v>
          </cell>
          <cell r="AC100">
            <v>0</v>
          </cell>
          <cell r="AD100">
            <v>0</v>
          </cell>
          <cell r="AE100">
            <v>0</v>
          </cell>
          <cell r="AF100">
            <v>5050</v>
          </cell>
          <cell r="AG100">
            <v>0</v>
          </cell>
          <cell r="AH100">
            <v>4589</v>
          </cell>
          <cell r="AI100">
            <v>28040</v>
          </cell>
          <cell r="AJ100">
            <v>0</v>
          </cell>
          <cell r="AK100">
            <v>14184</v>
          </cell>
          <cell r="AL100">
            <v>0</v>
          </cell>
          <cell r="AM100">
            <v>31453.4</v>
          </cell>
          <cell r="AN100">
            <v>540</v>
          </cell>
          <cell r="AO100">
            <v>0</v>
          </cell>
          <cell r="AP100">
            <v>0</v>
          </cell>
          <cell r="AQ100">
            <v>331679</v>
          </cell>
          <cell r="AR100">
            <v>0</v>
          </cell>
          <cell r="AS100">
            <v>0</v>
          </cell>
          <cell r="AT100">
            <v>0</v>
          </cell>
          <cell r="AU100">
            <v>0</v>
          </cell>
          <cell r="AV100">
            <v>1658</v>
          </cell>
          <cell r="AW100">
            <v>2819.6664999999998</v>
          </cell>
          <cell r="AX100">
            <v>676.62509999999997</v>
          </cell>
        </row>
        <row r="101">
          <cell r="D101" t="str">
            <v>江口　健一郎</v>
          </cell>
          <cell r="E101">
            <v>1008</v>
          </cell>
          <cell r="F101" t="str">
            <v>HIDA総合研究所</v>
          </cell>
          <cell r="G101">
            <v>100801</v>
          </cell>
          <cell r="H101" t="str">
            <v>調査企画Ｇ</v>
          </cell>
          <cell r="I101">
            <v>1</v>
          </cell>
          <cell r="J101" t="str">
            <v>部門1</v>
          </cell>
          <cell r="K101">
            <v>1001</v>
          </cell>
          <cell r="L101" t="str">
            <v>部門1-1</v>
          </cell>
          <cell r="M101">
            <v>100102</v>
          </cell>
          <cell r="N101" t="str">
            <v>一般職員</v>
          </cell>
          <cell r="O101">
            <v>500</v>
          </cell>
          <cell r="P101">
            <v>265200</v>
          </cell>
          <cell r="Q101">
            <v>265200</v>
          </cell>
          <cell r="R101">
            <v>0</v>
          </cell>
          <cell r="S101">
            <v>0</v>
          </cell>
          <cell r="T101">
            <v>0</v>
          </cell>
          <cell r="U101">
            <v>0</v>
          </cell>
          <cell r="V101">
            <v>0</v>
          </cell>
          <cell r="W101">
            <v>0</v>
          </cell>
          <cell r="X101">
            <v>0</v>
          </cell>
          <cell r="Y101">
            <v>0</v>
          </cell>
          <cell r="Z101">
            <v>265200</v>
          </cell>
          <cell r="AA101">
            <v>0</v>
          </cell>
          <cell r="AB101">
            <v>35724</v>
          </cell>
          <cell r="AC101">
            <v>32500</v>
          </cell>
          <cell r="AD101">
            <v>0</v>
          </cell>
          <cell r="AE101">
            <v>0</v>
          </cell>
          <cell r="AF101">
            <v>22520</v>
          </cell>
          <cell r="AG101">
            <v>0</v>
          </cell>
          <cell r="AH101">
            <v>11143</v>
          </cell>
          <cell r="AI101">
            <v>123302</v>
          </cell>
          <cell r="AJ101">
            <v>0</v>
          </cell>
          <cell r="AK101">
            <v>19700</v>
          </cell>
          <cell r="AL101">
            <v>0</v>
          </cell>
          <cell r="AM101">
            <v>43685</v>
          </cell>
          <cell r="AN101">
            <v>750</v>
          </cell>
          <cell r="AO101">
            <v>0</v>
          </cell>
          <cell r="AP101">
            <v>0</v>
          </cell>
          <cell r="AQ101">
            <v>490389</v>
          </cell>
          <cell r="AR101">
            <v>16993</v>
          </cell>
          <cell r="AS101">
            <v>0</v>
          </cell>
          <cell r="AT101">
            <v>0</v>
          </cell>
          <cell r="AU101">
            <v>0</v>
          </cell>
          <cell r="AV101">
            <v>2451</v>
          </cell>
          <cell r="AW101">
            <v>4169.2515000000003</v>
          </cell>
          <cell r="AX101">
            <v>1000.3935</v>
          </cell>
        </row>
        <row r="102">
          <cell r="D102" t="str">
            <v>田中　拓</v>
          </cell>
          <cell r="E102">
            <v>1001</v>
          </cell>
          <cell r="F102" t="str">
            <v>産業推進部</v>
          </cell>
          <cell r="G102">
            <v>100102</v>
          </cell>
          <cell r="H102" t="str">
            <v>ＥＰＡＧ</v>
          </cell>
          <cell r="I102">
            <v>1</v>
          </cell>
          <cell r="J102" t="str">
            <v>部門1</v>
          </cell>
          <cell r="K102">
            <v>1001</v>
          </cell>
          <cell r="L102" t="str">
            <v>部門1-1</v>
          </cell>
          <cell r="M102">
            <v>100102</v>
          </cell>
          <cell r="N102" t="str">
            <v>一般職員</v>
          </cell>
          <cell r="O102">
            <v>300</v>
          </cell>
          <cell r="P102">
            <v>365100</v>
          </cell>
          <cell r="Q102">
            <v>365100</v>
          </cell>
          <cell r="R102">
            <v>0</v>
          </cell>
          <cell r="S102">
            <v>0</v>
          </cell>
          <cell r="T102">
            <v>0</v>
          </cell>
          <cell r="U102">
            <v>0</v>
          </cell>
          <cell r="V102">
            <v>0</v>
          </cell>
          <cell r="W102">
            <v>0</v>
          </cell>
          <cell r="X102">
            <v>0</v>
          </cell>
          <cell r="Y102">
            <v>0</v>
          </cell>
          <cell r="Z102">
            <v>365100</v>
          </cell>
          <cell r="AA102">
            <v>75000</v>
          </cell>
          <cell r="AB102">
            <v>55152</v>
          </cell>
          <cell r="AC102">
            <v>19500</v>
          </cell>
          <cell r="AD102">
            <v>27000</v>
          </cell>
          <cell r="AE102">
            <v>0</v>
          </cell>
          <cell r="AF102">
            <v>18300</v>
          </cell>
          <cell r="AG102">
            <v>0</v>
          </cell>
          <cell r="AH102">
            <v>12500</v>
          </cell>
          <cell r="AI102">
            <v>0</v>
          </cell>
          <cell r="AJ102">
            <v>0</v>
          </cell>
          <cell r="AK102">
            <v>19700</v>
          </cell>
          <cell r="AL102">
            <v>2750</v>
          </cell>
          <cell r="AM102">
            <v>43685</v>
          </cell>
          <cell r="AN102">
            <v>750</v>
          </cell>
          <cell r="AO102">
            <v>0</v>
          </cell>
          <cell r="AP102">
            <v>0</v>
          </cell>
          <cell r="AQ102">
            <v>572552</v>
          </cell>
          <cell r="AR102">
            <v>0</v>
          </cell>
          <cell r="AS102">
            <v>0</v>
          </cell>
          <cell r="AT102">
            <v>0</v>
          </cell>
          <cell r="AU102">
            <v>0</v>
          </cell>
          <cell r="AV102">
            <v>2862</v>
          </cell>
          <cell r="AW102">
            <v>4867.4520000000002</v>
          </cell>
          <cell r="AX102">
            <v>1168.0060000000001</v>
          </cell>
        </row>
        <row r="103">
          <cell r="D103" t="str">
            <v>井上　修平</v>
          </cell>
          <cell r="E103">
            <v>1003</v>
          </cell>
          <cell r="F103" t="str">
            <v>研修業務部</v>
          </cell>
          <cell r="G103">
            <v>100301</v>
          </cell>
          <cell r="H103" t="str">
            <v>受入業務Ｇ</v>
          </cell>
          <cell r="I103">
            <v>1</v>
          </cell>
          <cell r="J103" t="str">
            <v>部門1</v>
          </cell>
          <cell r="K103">
            <v>1001</v>
          </cell>
          <cell r="L103" t="str">
            <v>部門1-1</v>
          </cell>
          <cell r="M103">
            <v>100102</v>
          </cell>
          <cell r="N103" t="str">
            <v>一般職員</v>
          </cell>
          <cell r="O103">
            <v>500</v>
          </cell>
          <cell r="P103">
            <v>292000</v>
          </cell>
          <cell r="Q103">
            <v>292000</v>
          </cell>
          <cell r="R103">
            <v>0</v>
          </cell>
          <cell r="S103">
            <v>0</v>
          </cell>
          <cell r="T103">
            <v>0</v>
          </cell>
          <cell r="U103">
            <v>0</v>
          </cell>
          <cell r="V103">
            <v>0</v>
          </cell>
          <cell r="W103">
            <v>0</v>
          </cell>
          <cell r="X103">
            <v>0</v>
          </cell>
          <cell r="Y103">
            <v>0</v>
          </cell>
          <cell r="Z103">
            <v>292000</v>
          </cell>
          <cell r="AA103">
            <v>0</v>
          </cell>
          <cell r="AB103">
            <v>35040</v>
          </cell>
          <cell r="AC103">
            <v>0</v>
          </cell>
          <cell r="AD103">
            <v>0</v>
          </cell>
          <cell r="AE103">
            <v>0</v>
          </cell>
          <cell r="AF103">
            <v>33645</v>
          </cell>
          <cell r="AG103">
            <v>0</v>
          </cell>
          <cell r="AH103">
            <v>5151</v>
          </cell>
          <cell r="AI103">
            <v>284492</v>
          </cell>
          <cell r="AJ103">
            <v>0</v>
          </cell>
          <cell r="AK103">
            <v>19700</v>
          </cell>
          <cell r="AL103">
            <v>2750</v>
          </cell>
          <cell r="AM103">
            <v>43685</v>
          </cell>
          <cell r="AN103">
            <v>750</v>
          </cell>
          <cell r="AO103">
            <v>0</v>
          </cell>
          <cell r="AP103">
            <v>0</v>
          </cell>
          <cell r="AQ103">
            <v>650328</v>
          </cell>
          <cell r="AR103">
            <v>45748</v>
          </cell>
          <cell r="AS103">
            <v>13468</v>
          </cell>
          <cell r="AT103">
            <v>0</v>
          </cell>
          <cell r="AU103">
            <v>0</v>
          </cell>
          <cell r="AV103">
            <v>3251</v>
          </cell>
          <cell r="AW103">
            <v>5528.4279999999999</v>
          </cell>
          <cell r="AX103">
            <v>1326.6691000000001</v>
          </cell>
        </row>
        <row r="104">
          <cell r="D104" t="str">
            <v>木嵜　芙美乃</v>
          </cell>
          <cell r="E104">
            <v>1007</v>
          </cell>
          <cell r="F104" t="str">
            <v>関西研修センター</v>
          </cell>
          <cell r="G104">
            <v>100701</v>
          </cell>
          <cell r="H104" t="str">
            <v>ＫＫＣＧ</v>
          </cell>
          <cell r="I104">
            <v>1</v>
          </cell>
          <cell r="J104" t="str">
            <v>部門1</v>
          </cell>
          <cell r="K104">
            <v>1001</v>
          </cell>
          <cell r="L104" t="str">
            <v>部門1-1</v>
          </cell>
          <cell r="M104">
            <v>100102</v>
          </cell>
          <cell r="N104" t="str">
            <v>一般職員</v>
          </cell>
          <cell r="O104">
            <v>500</v>
          </cell>
          <cell r="P104">
            <v>267900</v>
          </cell>
          <cell r="Q104">
            <v>267900</v>
          </cell>
          <cell r="R104">
            <v>0</v>
          </cell>
          <cell r="S104">
            <v>0</v>
          </cell>
          <cell r="T104">
            <v>0</v>
          </cell>
          <cell r="U104">
            <v>0</v>
          </cell>
          <cell r="V104">
            <v>0</v>
          </cell>
          <cell r="W104">
            <v>0</v>
          </cell>
          <cell r="X104">
            <v>0</v>
          </cell>
          <cell r="Y104">
            <v>0</v>
          </cell>
          <cell r="Z104">
            <v>267900</v>
          </cell>
          <cell r="AA104">
            <v>0</v>
          </cell>
          <cell r="AB104">
            <v>32148</v>
          </cell>
          <cell r="AC104">
            <v>0</v>
          </cell>
          <cell r="AD104">
            <v>27000</v>
          </cell>
          <cell r="AE104">
            <v>0</v>
          </cell>
          <cell r="AF104">
            <v>0</v>
          </cell>
          <cell r="AG104">
            <v>0</v>
          </cell>
          <cell r="AH104">
            <v>12196</v>
          </cell>
          <cell r="AI104">
            <v>27631</v>
          </cell>
          <cell r="AJ104">
            <v>0</v>
          </cell>
          <cell r="AK104">
            <v>14972</v>
          </cell>
          <cell r="AL104">
            <v>0</v>
          </cell>
          <cell r="AM104">
            <v>33201.199999999997</v>
          </cell>
          <cell r="AN104">
            <v>570</v>
          </cell>
          <cell r="AO104">
            <v>0</v>
          </cell>
          <cell r="AP104">
            <v>0</v>
          </cell>
          <cell r="AQ104">
            <v>366875</v>
          </cell>
          <cell r="AR104">
            <v>0</v>
          </cell>
          <cell r="AS104">
            <v>0</v>
          </cell>
          <cell r="AT104">
            <v>0</v>
          </cell>
          <cell r="AU104">
            <v>0</v>
          </cell>
          <cell r="AV104">
            <v>1834</v>
          </cell>
          <cell r="AW104">
            <v>3118.8125</v>
          </cell>
          <cell r="AX104">
            <v>748.42499999999995</v>
          </cell>
        </row>
        <row r="105">
          <cell r="D105" t="str">
            <v>吉田　維子</v>
          </cell>
          <cell r="E105">
            <v>1001</v>
          </cell>
          <cell r="F105" t="str">
            <v>産業推進部</v>
          </cell>
          <cell r="G105">
            <v>100102</v>
          </cell>
          <cell r="H105" t="str">
            <v>ＥＰＡＧ</v>
          </cell>
          <cell r="I105">
            <v>1</v>
          </cell>
          <cell r="J105" t="str">
            <v>部門1</v>
          </cell>
          <cell r="K105">
            <v>1001</v>
          </cell>
          <cell r="L105" t="str">
            <v>部門1-1</v>
          </cell>
          <cell r="M105">
            <v>100102</v>
          </cell>
          <cell r="N105" t="str">
            <v>一般職員</v>
          </cell>
          <cell r="O105">
            <v>500</v>
          </cell>
          <cell r="P105">
            <v>278700</v>
          </cell>
          <cell r="Q105">
            <v>278700</v>
          </cell>
          <cell r="R105">
            <v>0</v>
          </cell>
          <cell r="S105">
            <v>0</v>
          </cell>
          <cell r="T105">
            <v>0</v>
          </cell>
          <cell r="U105">
            <v>0</v>
          </cell>
          <cell r="V105">
            <v>0</v>
          </cell>
          <cell r="W105">
            <v>0</v>
          </cell>
          <cell r="X105">
            <v>0</v>
          </cell>
          <cell r="Y105">
            <v>0</v>
          </cell>
          <cell r="Z105">
            <v>278700</v>
          </cell>
          <cell r="AA105">
            <v>0</v>
          </cell>
          <cell r="AB105">
            <v>33444</v>
          </cell>
          <cell r="AC105">
            <v>0</v>
          </cell>
          <cell r="AD105">
            <v>0</v>
          </cell>
          <cell r="AE105">
            <v>0</v>
          </cell>
          <cell r="AF105">
            <v>15115</v>
          </cell>
          <cell r="AG105">
            <v>0</v>
          </cell>
          <cell r="AH105">
            <v>4901</v>
          </cell>
          <cell r="AI105">
            <v>131116</v>
          </cell>
          <cell r="AJ105">
            <v>0</v>
          </cell>
          <cell r="AK105">
            <v>18518</v>
          </cell>
          <cell r="AL105">
            <v>0</v>
          </cell>
          <cell r="AM105">
            <v>41064.800000000003</v>
          </cell>
          <cell r="AN105">
            <v>705</v>
          </cell>
          <cell r="AO105">
            <v>0</v>
          </cell>
          <cell r="AP105">
            <v>0</v>
          </cell>
          <cell r="AQ105">
            <v>463276</v>
          </cell>
          <cell r="AR105">
            <v>16859</v>
          </cell>
          <cell r="AS105">
            <v>0</v>
          </cell>
          <cell r="AT105">
            <v>1876</v>
          </cell>
          <cell r="AU105">
            <v>5213</v>
          </cell>
          <cell r="AV105">
            <v>2316</v>
          </cell>
          <cell r="AW105">
            <v>3938.2260000000001</v>
          </cell>
          <cell r="AX105">
            <v>945.08299999999997</v>
          </cell>
        </row>
        <row r="106">
          <cell r="D106" t="str">
            <v>荒川　勝彦</v>
          </cell>
          <cell r="E106">
            <v>1005</v>
          </cell>
          <cell r="F106" t="str">
            <v>総務企画部</v>
          </cell>
          <cell r="G106">
            <v>100503</v>
          </cell>
          <cell r="H106" t="str">
            <v>人事Ｇ</v>
          </cell>
          <cell r="I106">
            <v>1</v>
          </cell>
          <cell r="J106" t="str">
            <v>部門1</v>
          </cell>
          <cell r="K106">
            <v>1001</v>
          </cell>
          <cell r="L106" t="str">
            <v>部門1-1</v>
          </cell>
          <cell r="M106">
            <v>100102</v>
          </cell>
          <cell r="N106" t="str">
            <v>一般職員</v>
          </cell>
          <cell r="O106">
            <v>500</v>
          </cell>
          <cell r="P106">
            <v>240300</v>
          </cell>
          <cell r="Q106">
            <v>240300</v>
          </cell>
          <cell r="R106">
            <v>0</v>
          </cell>
          <cell r="S106">
            <v>0</v>
          </cell>
          <cell r="T106">
            <v>0</v>
          </cell>
          <cell r="U106">
            <v>0</v>
          </cell>
          <cell r="V106">
            <v>0</v>
          </cell>
          <cell r="W106">
            <v>0</v>
          </cell>
          <cell r="X106">
            <v>0</v>
          </cell>
          <cell r="Y106">
            <v>0</v>
          </cell>
          <cell r="Z106">
            <v>240300</v>
          </cell>
          <cell r="AA106">
            <v>0</v>
          </cell>
          <cell r="AB106">
            <v>28836</v>
          </cell>
          <cell r="AC106">
            <v>0</v>
          </cell>
          <cell r="AD106">
            <v>26000</v>
          </cell>
          <cell r="AE106">
            <v>0</v>
          </cell>
          <cell r="AF106">
            <v>11325</v>
          </cell>
          <cell r="AG106">
            <v>0</v>
          </cell>
          <cell r="AH106">
            <v>6172</v>
          </cell>
          <cell r="AI106">
            <v>90881</v>
          </cell>
          <cell r="AJ106">
            <v>0</v>
          </cell>
          <cell r="AK106">
            <v>14972</v>
          </cell>
          <cell r="AL106">
            <v>0</v>
          </cell>
          <cell r="AM106">
            <v>33201.199999999997</v>
          </cell>
          <cell r="AN106">
            <v>570</v>
          </cell>
          <cell r="AO106">
            <v>0</v>
          </cell>
          <cell r="AP106">
            <v>0</v>
          </cell>
          <cell r="AQ106">
            <v>403514</v>
          </cell>
          <cell r="AR106">
            <v>13888</v>
          </cell>
          <cell r="AS106">
            <v>0</v>
          </cell>
          <cell r="AT106">
            <v>0</v>
          </cell>
          <cell r="AU106">
            <v>0</v>
          </cell>
          <cell r="AV106">
            <v>2017</v>
          </cell>
          <cell r="AW106">
            <v>3430.4389999999999</v>
          </cell>
          <cell r="AX106">
            <v>823.16849999999999</v>
          </cell>
        </row>
        <row r="107">
          <cell r="D107" t="str">
            <v>井手　遊</v>
          </cell>
          <cell r="E107">
            <v>1004</v>
          </cell>
          <cell r="F107" t="str">
            <v>事業統括部</v>
          </cell>
          <cell r="G107">
            <v>100404</v>
          </cell>
          <cell r="H107" t="str">
            <v>バンコク事務所</v>
          </cell>
          <cell r="I107">
            <v>1</v>
          </cell>
          <cell r="J107" t="str">
            <v>部門1</v>
          </cell>
          <cell r="K107">
            <v>1001</v>
          </cell>
          <cell r="L107" t="str">
            <v>部門1-1</v>
          </cell>
          <cell r="M107">
            <v>100102</v>
          </cell>
          <cell r="N107" t="str">
            <v>一般職員</v>
          </cell>
          <cell r="O107">
            <v>400</v>
          </cell>
          <cell r="P107">
            <v>210000</v>
          </cell>
          <cell r="Q107">
            <v>210000</v>
          </cell>
          <cell r="R107">
            <v>0</v>
          </cell>
          <cell r="S107">
            <v>0</v>
          </cell>
          <cell r="T107">
            <v>0</v>
          </cell>
          <cell r="U107">
            <v>0</v>
          </cell>
          <cell r="V107">
            <v>0</v>
          </cell>
          <cell r="W107">
            <v>0</v>
          </cell>
          <cell r="X107">
            <v>0</v>
          </cell>
          <cell r="Y107">
            <v>0</v>
          </cell>
          <cell r="Z107">
            <v>210000</v>
          </cell>
          <cell r="AA107">
            <v>0</v>
          </cell>
          <cell r="AB107">
            <v>0</v>
          </cell>
          <cell r="AC107">
            <v>0</v>
          </cell>
          <cell r="AD107">
            <v>0</v>
          </cell>
          <cell r="AE107">
            <v>0</v>
          </cell>
          <cell r="AF107">
            <v>0</v>
          </cell>
          <cell r="AG107">
            <v>0</v>
          </cell>
          <cell r="AH107">
            <v>0</v>
          </cell>
          <cell r="AI107">
            <v>0</v>
          </cell>
          <cell r="AJ107">
            <v>0</v>
          </cell>
          <cell r="AK107">
            <v>17336</v>
          </cell>
          <cell r="AL107">
            <v>0</v>
          </cell>
          <cell r="AM107">
            <v>38443.599999999999</v>
          </cell>
          <cell r="AN107">
            <v>660</v>
          </cell>
          <cell r="AO107">
            <v>0</v>
          </cell>
          <cell r="AP107">
            <v>0</v>
          </cell>
          <cell r="AQ107">
            <v>210000</v>
          </cell>
          <cell r="AR107">
            <v>0</v>
          </cell>
          <cell r="AS107">
            <v>0</v>
          </cell>
          <cell r="AT107">
            <v>0</v>
          </cell>
          <cell r="AU107">
            <v>0</v>
          </cell>
          <cell r="AV107">
            <v>1050</v>
          </cell>
          <cell r="AW107">
            <v>1785</v>
          </cell>
          <cell r="AX107">
            <v>0</v>
          </cell>
        </row>
        <row r="108">
          <cell r="D108" t="str">
            <v>小金丸　幸</v>
          </cell>
          <cell r="E108">
            <v>1005</v>
          </cell>
          <cell r="F108" t="str">
            <v>総務企画部</v>
          </cell>
          <cell r="G108">
            <v>100501</v>
          </cell>
          <cell r="H108" t="str">
            <v>経営戦略Ｇ</v>
          </cell>
          <cell r="I108">
            <v>1</v>
          </cell>
          <cell r="J108" t="str">
            <v>部門1</v>
          </cell>
          <cell r="K108">
            <v>1001</v>
          </cell>
          <cell r="L108" t="str">
            <v>部門1-1</v>
          </cell>
          <cell r="M108">
            <v>100102</v>
          </cell>
          <cell r="N108" t="str">
            <v>一般職員</v>
          </cell>
          <cell r="O108">
            <v>500</v>
          </cell>
          <cell r="P108">
            <v>248700</v>
          </cell>
          <cell r="Q108">
            <v>248700</v>
          </cell>
          <cell r="R108">
            <v>0</v>
          </cell>
          <cell r="S108">
            <v>0</v>
          </cell>
          <cell r="T108">
            <v>0</v>
          </cell>
          <cell r="U108">
            <v>0</v>
          </cell>
          <cell r="V108">
            <v>0</v>
          </cell>
          <cell r="W108">
            <v>0</v>
          </cell>
          <cell r="X108">
            <v>0</v>
          </cell>
          <cell r="Y108">
            <v>0</v>
          </cell>
          <cell r="Z108">
            <v>248700</v>
          </cell>
          <cell r="AA108">
            <v>0</v>
          </cell>
          <cell r="AB108">
            <v>29844</v>
          </cell>
          <cell r="AC108">
            <v>0</v>
          </cell>
          <cell r="AD108">
            <v>27000</v>
          </cell>
          <cell r="AE108">
            <v>0</v>
          </cell>
          <cell r="AF108">
            <v>0</v>
          </cell>
          <cell r="AG108">
            <v>0</v>
          </cell>
          <cell r="AH108">
            <v>5829</v>
          </cell>
          <cell r="AI108">
            <v>32187</v>
          </cell>
          <cell r="AJ108">
            <v>0</v>
          </cell>
          <cell r="AK108">
            <v>13396</v>
          </cell>
          <cell r="AL108">
            <v>0</v>
          </cell>
          <cell r="AM108">
            <v>29706.6</v>
          </cell>
          <cell r="AN108">
            <v>510</v>
          </cell>
          <cell r="AO108">
            <v>0</v>
          </cell>
          <cell r="AP108">
            <v>0</v>
          </cell>
          <cell r="AQ108">
            <v>343560</v>
          </cell>
          <cell r="AR108">
            <v>0</v>
          </cell>
          <cell r="AS108">
            <v>0</v>
          </cell>
          <cell r="AT108">
            <v>0</v>
          </cell>
          <cell r="AU108">
            <v>0</v>
          </cell>
          <cell r="AV108">
            <v>1717</v>
          </cell>
          <cell r="AW108">
            <v>2921.06</v>
          </cell>
          <cell r="AX108">
            <v>700.86239999999998</v>
          </cell>
        </row>
        <row r="109">
          <cell r="D109" t="str">
            <v>三浦　綾子</v>
          </cell>
          <cell r="E109">
            <v>1005</v>
          </cell>
          <cell r="F109" t="str">
            <v>総務企画部</v>
          </cell>
          <cell r="G109">
            <v>100503</v>
          </cell>
          <cell r="H109" t="str">
            <v>人事Ｇ</v>
          </cell>
          <cell r="I109">
            <v>1</v>
          </cell>
          <cell r="J109" t="str">
            <v>部門1</v>
          </cell>
          <cell r="K109">
            <v>1001</v>
          </cell>
          <cell r="L109" t="str">
            <v>部門1-1</v>
          </cell>
          <cell r="M109">
            <v>100102</v>
          </cell>
          <cell r="N109" t="str">
            <v>一般職員</v>
          </cell>
          <cell r="O109">
            <v>500</v>
          </cell>
          <cell r="P109">
            <v>240300</v>
          </cell>
          <cell r="Q109">
            <v>240300</v>
          </cell>
          <cell r="R109">
            <v>0</v>
          </cell>
          <cell r="S109">
            <v>0</v>
          </cell>
          <cell r="T109">
            <v>0</v>
          </cell>
          <cell r="U109">
            <v>0</v>
          </cell>
          <cell r="V109">
            <v>0</v>
          </cell>
          <cell r="W109">
            <v>0</v>
          </cell>
          <cell r="X109">
            <v>0</v>
          </cell>
          <cell r="Y109">
            <v>0</v>
          </cell>
          <cell r="Z109">
            <v>240300</v>
          </cell>
          <cell r="AA109">
            <v>0</v>
          </cell>
          <cell r="AB109">
            <v>28836</v>
          </cell>
          <cell r="AC109">
            <v>0</v>
          </cell>
          <cell r="AD109">
            <v>27000</v>
          </cell>
          <cell r="AE109">
            <v>0</v>
          </cell>
          <cell r="AF109">
            <v>9235</v>
          </cell>
          <cell r="AG109">
            <v>0</v>
          </cell>
          <cell r="AH109">
            <v>11672</v>
          </cell>
          <cell r="AI109">
            <v>46493</v>
          </cell>
          <cell r="AJ109">
            <v>0</v>
          </cell>
          <cell r="AK109">
            <v>14184</v>
          </cell>
          <cell r="AL109">
            <v>0</v>
          </cell>
          <cell r="AM109">
            <v>31453.4</v>
          </cell>
          <cell r="AN109">
            <v>540</v>
          </cell>
          <cell r="AO109">
            <v>0</v>
          </cell>
          <cell r="AP109">
            <v>0</v>
          </cell>
          <cell r="AQ109">
            <v>363536</v>
          </cell>
          <cell r="AR109">
            <v>0</v>
          </cell>
          <cell r="AS109">
            <v>0</v>
          </cell>
          <cell r="AT109">
            <v>657</v>
          </cell>
          <cell r="AU109">
            <v>0</v>
          </cell>
          <cell r="AV109">
            <v>1817</v>
          </cell>
          <cell r="AW109">
            <v>3090.7359999999999</v>
          </cell>
          <cell r="AX109">
            <v>741.61339999999996</v>
          </cell>
        </row>
        <row r="110">
          <cell r="D110" t="str">
            <v>長谷　麻里子</v>
          </cell>
          <cell r="E110">
            <v>1003</v>
          </cell>
          <cell r="F110" t="str">
            <v>研修業務部</v>
          </cell>
          <cell r="G110">
            <v>100302</v>
          </cell>
          <cell r="H110" t="str">
            <v>低炭素化支援Ｇ</v>
          </cell>
          <cell r="I110">
            <v>1</v>
          </cell>
          <cell r="J110" t="str">
            <v>部門1</v>
          </cell>
          <cell r="K110">
            <v>1001</v>
          </cell>
          <cell r="L110" t="str">
            <v>部門1-1</v>
          </cell>
          <cell r="M110">
            <v>100102</v>
          </cell>
          <cell r="N110" t="str">
            <v>一般職員</v>
          </cell>
          <cell r="O110">
            <v>500</v>
          </cell>
          <cell r="P110">
            <v>240300</v>
          </cell>
          <cell r="Q110">
            <v>240300</v>
          </cell>
          <cell r="R110">
            <v>0</v>
          </cell>
          <cell r="S110">
            <v>0</v>
          </cell>
          <cell r="T110">
            <v>0</v>
          </cell>
          <cell r="U110">
            <v>0</v>
          </cell>
          <cell r="V110">
            <v>0</v>
          </cell>
          <cell r="W110">
            <v>0</v>
          </cell>
          <cell r="X110">
            <v>0</v>
          </cell>
          <cell r="Y110">
            <v>0</v>
          </cell>
          <cell r="Z110">
            <v>240300</v>
          </cell>
          <cell r="AA110">
            <v>0</v>
          </cell>
          <cell r="AB110">
            <v>28836</v>
          </cell>
          <cell r="AC110">
            <v>0</v>
          </cell>
          <cell r="AD110">
            <v>27000</v>
          </cell>
          <cell r="AE110">
            <v>0</v>
          </cell>
          <cell r="AF110">
            <v>6735</v>
          </cell>
          <cell r="AG110">
            <v>0</v>
          </cell>
          <cell r="AH110">
            <v>5672</v>
          </cell>
          <cell r="AI110">
            <v>92594</v>
          </cell>
          <cell r="AJ110">
            <v>0</v>
          </cell>
          <cell r="AK110">
            <v>13396</v>
          </cell>
          <cell r="AL110">
            <v>0</v>
          </cell>
          <cell r="AM110">
            <v>29706.6</v>
          </cell>
          <cell r="AN110">
            <v>510</v>
          </cell>
          <cell r="AO110">
            <v>0</v>
          </cell>
          <cell r="AP110">
            <v>0</v>
          </cell>
          <cell r="AQ110">
            <v>401137</v>
          </cell>
          <cell r="AR110">
            <v>11060</v>
          </cell>
          <cell r="AS110">
            <v>0</v>
          </cell>
          <cell r="AT110">
            <v>2562</v>
          </cell>
          <cell r="AU110">
            <v>0</v>
          </cell>
          <cell r="AV110">
            <v>2005</v>
          </cell>
          <cell r="AW110">
            <v>3410.3494999999998</v>
          </cell>
          <cell r="AX110">
            <v>818.31939999999997</v>
          </cell>
        </row>
        <row r="111">
          <cell r="D111" t="str">
            <v>竹内　祐輔</v>
          </cell>
          <cell r="E111">
            <v>1007</v>
          </cell>
          <cell r="F111" t="str">
            <v>関西研修センター</v>
          </cell>
          <cell r="G111">
            <v>100701</v>
          </cell>
          <cell r="H111" t="str">
            <v>ＫＫＣＧ</v>
          </cell>
          <cell r="I111">
            <v>1</v>
          </cell>
          <cell r="J111" t="str">
            <v>部門1</v>
          </cell>
          <cell r="K111">
            <v>1001</v>
          </cell>
          <cell r="L111" t="str">
            <v>部門1-1</v>
          </cell>
          <cell r="M111">
            <v>100102</v>
          </cell>
          <cell r="N111" t="str">
            <v>一般職員</v>
          </cell>
          <cell r="O111">
            <v>500</v>
          </cell>
          <cell r="P111">
            <v>281400</v>
          </cell>
          <cell r="Q111">
            <v>281400</v>
          </cell>
          <cell r="R111">
            <v>0</v>
          </cell>
          <cell r="S111">
            <v>0</v>
          </cell>
          <cell r="T111">
            <v>0</v>
          </cell>
          <cell r="U111">
            <v>0</v>
          </cell>
          <cell r="V111">
            <v>0</v>
          </cell>
          <cell r="W111">
            <v>0</v>
          </cell>
          <cell r="X111">
            <v>0</v>
          </cell>
          <cell r="Y111">
            <v>0</v>
          </cell>
          <cell r="Z111">
            <v>281400</v>
          </cell>
          <cell r="AA111">
            <v>0</v>
          </cell>
          <cell r="AB111">
            <v>35328</v>
          </cell>
          <cell r="AC111">
            <v>13000</v>
          </cell>
          <cell r="AD111">
            <v>0</v>
          </cell>
          <cell r="AE111">
            <v>0</v>
          </cell>
          <cell r="AF111">
            <v>17375</v>
          </cell>
          <cell r="AG111">
            <v>0</v>
          </cell>
          <cell r="AH111">
            <v>4951</v>
          </cell>
          <cell r="AI111">
            <v>0</v>
          </cell>
          <cell r="AJ111">
            <v>0</v>
          </cell>
          <cell r="AK111">
            <v>19700</v>
          </cell>
          <cell r="AL111">
            <v>2750</v>
          </cell>
          <cell r="AM111">
            <v>43685</v>
          </cell>
          <cell r="AN111">
            <v>750</v>
          </cell>
          <cell r="AO111">
            <v>0</v>
          </cell>
          <cell r="AP111">
            <v>0</v>
          </cell>
          <cell r="AQ111">
            <v>352054</v>
          </cell>
          <cell r="AR111">
            <v>0</v>
          </cell>
          <cell r="AS111">
            <v>0</v>
          </cell>
          <cell r="AT111">
            <v>0</v>
          </cell>
          <cell r="AU111">
            <v>0</v>
          </cell>
          <cell r="AV111">
            <v>1760</v>
          </cell>
          <cell r="AW111">
            <v>2992.7289999999998</v>
          </cell>
          <cell r="AX111">
            <v>718.19010000000003</v>
          </cell>
        </row>
        <row r="112">
          <cell r="D112" t="str">
            <v>上井　智香子</v>
          </cell>
          <cell r="E112">
            <v>1005</v>
          </cell>
          <cell r="F112" t="str">
            <v>総務企画部</v>
          </cell>
          <cell r="G112">
            <v>100502</v>
          </cell>
          <cell r="H112" t="str">
            <v>総務Ｇ</v>
          </cell>
          <cell r="I112">
            <v>1</v>
          </cell>
          <cell r="J112" t="str">
            <v>部門1</v>
          </cell>
          <cell r="K112">
            <v>1001</v>
          </cell>
          <cell r="L112" t="str">
            <v>部門1-1</v>
          </cell>
          <cell r="M112">
            <v>100102</v>
          </cell>
          <cell r="N112" t="str">
            <v>一般職員</v>
          </cell>
          <cell r="O112">
            <v>500</v>
          </cell>
          <cell r="P112">
            <v>332500</v>
          </cell>
          <cell r="Q112">
            <v>332500</v>
          </cell>
          <cell r="R112">
            <v>0</v>
          </cell>
          <cell r="S112">
            <v>0</v>
          </cell>
          <cell r="T112">
            <v>0</v>
          </cell>
          <cell r="U112">
            <v>0</v>
          </cell>
          <cell r="V112">
            <v>0</v>
          </cell>
          <cell r="W112">
            <v>0</v>
          </cell>
          <cell r="X112">
            <v>0</v>
          </cell>
          <cell r="Y112">
            <v>0</v>
          </cell>
          <cell r="Z112">
            <v>332500</v>
          </cell>
          <cell r="AA112">
            <v>0</v>
          </cell>
          <cell r="AB112">
            <v>40680</v>
          </cell>
          <cell r="AC112">
            <v>6500</v>
          </cell>
          <cell r="AD112">
            <v>27000</v>
          </cell>
          <cell r="AE112">
            <v>0</v>
          </cell>
          <cell r="AF112">
            <v>13835</v>
          </cell>
          <cell r="AG112">
            <v>0</v>
          </cell>
          <cell r="AH112">
            <v>14893</v>
          </cell>
          <cell r="AI112">
            <v>613</v>
          </cell>
          <cell r="AJ112">
            <v>0</v>
          </cell>
          <cell r="AK112">
            <v>19700</v>
          </cell>
          <cell r="AL112">
            <v>2750</v>
          </cell>
          <cell r="AM112">
            <v>43685</v>
          </cell>
          <cell r="AN112">
            <v>750</v>
          </cell>
          <cell r="AO112">
            <v>0</v>
          </cell>
          <cell r="AP112">
            <v>0</v>
          </cell>
          <cell r="AQ112">
            <v>436021</v>
          </cell>
          <cell r="AR112">
            <v>0</v>
          </cell>
          <cell r="AS112">
            <v>0</v>
          </cell>
          <cell r="AT112">
            <v>0</v>
          </cell>
          <cell r="AU112">
            <v>0</v>
          </cell>
          <cell r="AV112">
            <v>2180</v>
          </cell>
          <cell r="AW112">
            <v>3706.2835</v>
          </cell>
          <cell r="AX112">
            <v>889.4828</v>
          </cell>
        </row>
        <row r="113">
          <cell r="D113" t="str">
            <v>熊谷　昌樹</v>
          </cell>
          <cell r="E113">
            <v>1004</v>
          </cell>
          <cell r="F113" t="str">
            <v>事業統括部</v>
          </cell>
          <cell r="G113">
            <v>100403</v>
          </cell>
          <cell r="H113" t="str">
            <v>管理システムＧ</v>
          </cell>
          <cell r="I113">
            <v>1</v>
          </cell>
          <cell r="J113" t="str">
            <v>部門1</v>
          </cell>
          <cell r="K113">
            <v>1001</v>
          </cell>
          <cell r="L113" t="str">
            <v>部門1-1</v>
          </cell>
          <cell r="M113">
            <v>100102</v>
          </cell>
          <cell r="N113" t="str">
            <v>一般職員</v>
          </cell>
          <cell r="O113">
            <v>500</v>
          </cell>
          <cell r="P113">
            <v>270600</v>
          </cell>
          <cell r="Q113">
            <v>270600</v>
          </cell>
          <cell r="R113">
            <v>0</v>
          </cell>
          <cell r="S113">
            <v>0</v>
          </cell>
          <cell r="T113">
            <v>0</v>
          </cell>
          <cell r="U113">
            <v>0</v>
          </cell>
          <cell r="V113">
            <v>0</v>
          </cell>
          <cell r="W113">
            <v>0</v>
          </cell>
          <cell r="X113">
            <v>0</v>
          </cell>
          <cell r="Y113">
            <v>0</v>
          </cell>
          <cell r="Z113">
            <v>270600</v>
          </cell>
          <cell r="AA113">
            <v>0</v>
          </cell>
          <cell r="AB113">
            <v>35592</v>
          </cell>
          <cell r="AC113">
            <v>26000</v>
          </cell>
          <cell r="AD113">
            <v>0</v>
          </cell>
          <cell r="AE113">
            <v>0</v>
          </cell>
          <cell r="AF113">
            <v>31260</v>
          </cell>
          <cell r="AG113">
            <v>0</v>
          </cell>
          <cell r="AH113">
            <v>21146</v>
          </cell>
          <cell r="AI113">
            <v>105205</v>
          </cell>
          <cell r="AJ113">
            <v>0</v>
          </cell>
          <cell r="AK113">
            <v>19700</v>
          </cell>
          <cell r="AL113">
            <v>0</v>
          </cell>
          <cell r="AM113">
            <v>43685</v>
          </cell>
          <cell r="AN113">
            <v>750</v>
          </cell>
          <cell r="AO113">
            <v>0</v>
          </cell>
          <cell r="AP113">
            <v>0</v>
          </cell>
          <cell r="AQ113">
            <v>489803</v>
          </cell>
          <cell r="AR113">
            <v>13057</v>
          </cell>
          <cell r="AS113">
            <v>0</v>
          </cell>
          <cell r="AT113">
            <v>798</v>
          </cell>
          <cell r="AU113">
            <v>0</v>
          </cell>
          <cell r="AV113">
            <v>2449</v>
          </cell>
          <cell r="AW113">
            <v>4163.3405000000002</v>
          </cell>
          <cell r="AX113">
            <v>999.19809999999995</v>
          </cell>
        </row>
        <row r="114">
          <cell r="D114" t="str">
            <v>井橋　翠</v>
          </cell>
          <cell r="E114">
            <v>1005</v>
          </cell>
          <cell r="F114" t="str">
            <v>総務企画部</v>
          </cell>
          <cell r="G114">
            <v>100502</v>
          </cell>
          <cell r="H114" t="str">
            <v>総務Ｇ</v>
          </cell>
          <cell r="I114">
            <v>1</v>
          </cell>
          <cell r="J114" t="str">
            <v>部門1</v>
          </cell>
          <cell r="K114">
            <v>1001</v>
          </cell>
          <cell r="L114" t="str">
            <v>部門1-1</v>
          </cell>
          <cell r="M114">
            <v>100102</v>
          </cell>
          <cell r="N114" t="str">
            <v>一般職員</v>
          </cell>
          <cell r="O114">
            <v>500</v>
          </cell>
          <cell r="P114">
            <v>259800</v>
          </cell>
          <cell r="Q114">
            <v>259800</v>
          </cell>
          <cell r="R114">
            <v>0</v>
          </cell>
          <cell r="S114">
            <v>0</v>
          </cell>
          <cell r="T114">
            <v>0</v>
          </cell>
          <cell r="U114">
            <v>0</v>
          </cell>
          <cell r="V114">
            <v>0</v>
          </cell>
          <cell r="W114">
            <v>0</v>
          </cell>
          <cell r="X114">
            <v>0</v>
          </cell>
          <cell r="Y114">
            <v>0</v>
          </cell>
          <cell r="Z114">
            <v>259800</v>
          </cell>
          <cell r="AA114">
            <v>0</v>
          </cell>
          <cell r="AB114">
            <v>31176</v>
          </cell>
          <cell r="AC114">
            <v>0</v>
          </cell>
          <cell r="AD114">
            <v>27000</v>
          </cell>
          <cell r="AE114">
            <v>0</v>
          </cell>
          <cell r="AF114">
            <v>0</v>
          </cell>
          <cell r="AG114">
            <v>0</v>
          </cell>
          <cell r="AH114">
            <v>4536</v>
          </cell>
          <cell r="AI114">
            <v>0</v>
          </cell>
          <cell r="AJ114">
            <v>0</v>
          </cell>
          <cell r="AK114">
            <v>0</v>
          </cell>
          <cell r="AL114">
            <v>0</v>
          </cell>
          <cell r="AM114">
            <v>0</v>
          </cell>
          <cell r="AN114">
            <v>0</v>
          </cell>
          <cell r="AO114">
            <v>0</v>
          </cell>
          <cell r="AP114">
            <v>0</v>
          </cell>
          <cell r="AQ114">
            <v>322512</v>
          </cell>
          <cell r="AR114">
            <v>0</v>
          </cell>
          <cell r="AS114">
            <v>0</v>
          </cell>
          <cell r="AT114">
            <v>0</v>
          </cell>
          <cell r="AU114">
            <v>0</v>
          </cell>
          <cell r="AV114">
            <v>1612</v>
          </cell>
          <cell r="AW114">
            <v>2741.9119999999998</v>
          </cell>
          <cell r="AX114">
            <v>657.92439999999999</v>
          </cell>
        </row>
        <row r="115">
          <cell r="D115" t="str">
            <v>吉竹　和宏</v>
          </cell>
          <cell r="E115">
            <v>1002</v>
          </cell>
          <cell r="F115" t="str">
            <v>派遣業務部</v>
          </cell>
          <cell r="G115">
            <v>100201</v>
          </cell>
          <cell r="H115" t="str">
            <v>派遣業務Ｇ</v>
          </cell>
          <cell r="I115">
            <v>1</v>
          </cell>
          <cell r="J115" t="str">
            <v>部門1</v>
          </cell>
          <cell r="K115">
            <v>1001</v>
          </cell>
          <cell r="L115" t="str">
            <v>部門1-1</v>
          </cell>
          <cell r="M115">
            <v>100102</v>
          </cell>
          <cell r="N115" t="str">
            <v>一般職員</v>
          </cell>
          <cell r="O115">
            <v>500</v>
          </cell>
          <cell r="P115">
            <v>281400</v>
          </cell>
          <cell r="Q115">
            <v>281400</v>
          </cell>
          <cell r="R115">
            <v>0</v>
          </cell>
          <cell r="S115">
            <v>0</v>
          </cell>
          <cell r="T115">
            <v>0</v>
          </cell>
          <cell r="U115">
            <v>0</v>
          </cell>
          <cell r="V115">
            <v>0</v>
          </cell>
          <cell r="W115">
            <v>0</v>
          </cell>
          <cell r="X115">
            <v>0</v>
          </cell>
          <cell r="Y115">
            <v>0</v>
          </cell>
          <cell r="Z115">
            <v>281400</v>
          </cell>
          <cell r="AA115">
            <v>0</v>
          </cell>
          <cell r="AB115">
            <v>36888</v>
          </cell>
          <cell r="AC115">
            <v>26000</v>
          </cell>
          <cell r="AD115">
            <v>27000</v>
          </cell>
          <cell r="AE115">
            <v>0</v>
          </cell>
          <cell r="AF115">
            <v>13370</v>
          </cell>
          <cell r="AG115">
            <v>0</v>
          </cell>
          <cell r="AH115">
            <v>4951</v>
          </cell>
          <cell r="AI115">
            <v>58828</v>
          </cell>
          <cell r="AJ115">
            <v>0</v>
          </cell>
          <cell r="AK115">
            <v>16154</v>
          </cell>
          <cell r="AL115">
            <v>2255</v>
          </cell>
          <cell r="AM115">
            <v>35822.400000000001</v>
          </cell>
          <cell r="AN115">
            <v>615</v>
          </cell>
          <cell r="AO115">
            <v>0</v>
          </cell>
          <cell r="AP115">
            <v>0</v>
          </cell>
          <cell r="AQ115">
            <v>448437</v>
          </cell>
          <cell r="AR115">
            <v>3633</v>
          </cell>
          <cell r="AS115">
            <v>0</v>
          </cell>
          <cell r="AT115">
            <v>0</v>
          </cell>
          <cell r="AU115">
            <v>0</v>
          </cell>
          <cell r="AV115">
            <v>2242</v>
          </cell>
          <cell r="AW115">
            <v>3811.8995</v>
          </cell>
          <cell r="AX115">
            <v>914.81140000000005</v>
          </cell>
        </row>
        <row r="116">
          <cell r="D116" t="str">
            <v>岡野　裕香</v>
          </cell>
          <cell r="E116">
            <v>1001</v>
          </cell>
          <cell r="F116" t="str">
            <v>産業推進部</v>
          </cell>
          <cell r="G116">
            <v>100101</v>
          </cell>
          <cell r="H116" t="str">
            <v>産業国際化・インフラＧ</v>
          </cell>
          <cell r="I116">
            <v>1</v>
          </cell>
          <cell r="J116" t="str">
            <v>部門1</v>
          </cell>
          <cell r="K116">
            <v>1001</v>
          </cell>
          <cell r="L116" t="str">
            <v>部門1-1</v>
          </cell>
          <cell r="M116">
            <v>100102</v>
          </cell>
          <cell r="N116" t="str">
            <v>一般職員</v>
          </cell>
          <cell r="O116">
            <v>500</v>
          </cell>
          <cell r="P116">
            <v>243100</v>
          </cell>
          <cell r="Q116">
            <v>243100</v>
          </cell>
          <cell r="R116">
            <v>0</v>
          </cell>
          <cell r="S116">
            <v>0</v>
          </cell>
          <cell r="T116">
            <v>0</v>
          </cell>
          <cell r="U116">
            <v>0</v>
          </cell>
          <cell r="V116">
            <v>0</v>
          </cell>
          <cell r="W116">
            <v>0</v>
          </cell>
          <cell r="X116">
            <v>0</v>
          </cell>
          <cell r="Y116">
            <v>0</v>
          </cell>
          <cell r="Z116">
            <v>243100</v>
          </cell>
          <cell r="AA116">
            <v>0</v>
          </cell>
          <cell r="AB116">
            <v>29172</v>
          </cell>
          <cell r="AC116">
            <v>0</v>
          </cell>
          <cell r="AD116">
            <v>0</v>
          </cell>
          <cell r="AE116">
            <v>0</v>
          </cell>
          <cell r="AF116">
            <v>26615</v>
          </cell>
          <cell r="AG116">
            <v>0</v>
          </cell>
          <cell r="AH116">
            <v>4225</v>
          </cell>
          <cell r="AI116">
            <v>11236</v>
          </cell>
          <cell r="AJ116">
            <v>0</v>
          </cell>
          <cell r="AK116">
            <v>12608</v>
          </cell>
          <cell r="AL116">
            <v>0</v>
          </cell>
          <cell r="AM116">
            <v>27958.799999999999</v>
          </cell>
          <cell r="AN116">
            <v>480</v>
          </cell>
          <cell r="AO116">
            <v>0</v>
          </cell>
          <cell r="AP116">
            <v>0</v>
          </cell>
          <cell r="AQ116">
            <v>314348</v>
          </cell>
          <cell r="AR116">
            <v>0</v>
          </cell>
          <cell r="AS116">
            <v>0</v>
          </cell>
          <cell r="AT116">
            <v>0</v>
          </cell>
          <cell r="AU116">
            <v>0</v>
          </cell>
          <cell r="AV116">
            <v>1571</v>
          </cell>
          <cell r="AW116">
            <v>2672.6979999999999</v>
          </cell>
          <cell r="AX116">
            <v>641.26990000000001</v>
          </cell>
        </row>
        <row r="117">
          <cell r="D117" t="str">
            <v>土居　育枝</v>
          </cell>
          <cell r="E117">
            <v>1005</v>
          </cell>
          <cell r="F117" t="str">
            <v>総務企画部</v>
          </cell>
          <cell r="G117">
            <v>100504</v>
          </cell>
          <cell r="H117" t="str">
            <v>会計Ｇ</v>
          </cell>
          <cell r="I117">
            <v>1</v>
          </cell>
          <cell r="J117" t="str">
            <v>部門1</v>
          </cell>
          <cell r="K117">
            <v>1001</v>
          </cell>
          <cell r="L117" t="str">
            <v>部門1-1</v>
          </cell>
          <cell r="M117">
            <v>100102</v>
          </cell>
          <cell r="N117" t="str">
            <v>一般職員</v>
          </cell>
          <cell r="O117">
            <v>500</v>
          </cell>
          <cell r="P117">
            <v>332500</v>
          </cell>
          <cell r="Q117">
            <v>332500</v>
          </cell>
          <cell r="R117">
            <v>0</v>
          </cell>
          <cell r="S117">
            <v>0</v>
          </cell>
          <cell r="T117">
            <v>0</v>
          </cell>
          <cell r="U117">
            <v>0</v>
          </cell>
          <cell r="V117">
            <v>0</v>
          </cell>
          <cell r="W117">
            <v>0</v>
          </cell>
          <cell r="X117">
            <v>0</v>
          </cell>
          <cell r="Y117">
            <v>0</v>
          </cell>
          <cell r="Z117">
            <v>332500</v>
          </cell>
          <cell r="AA117">
            <v>0</v>
          </cell>
          <cell r="AB117">
            <v>39900</v>
          </cell>
          <cell r="AC117">
            <v>0</v>
          </cell>
          <cell r="AD117">
            <v>0</v>
          </cell>
          <cell r="AE117">
            <v>0</v>
          </cell>
          <cell r="AF117">
            <v>9085</v>
          </cell>
          <cell r="AG117">
            <v>0</v>
          </cell>
          <cell r="AH117">
            <v>5893</v>
          </cell>
          <cell r="AI117">
            <v>350882</v>
          </cell>
          <cell r="AJ117">
            <v>0</v>
          </cell>
          <cell r="AK117">
            <v>20882</v>
          </cell>
          <cell r="AL117">
            <v>2915</v>
          </cell>
          <cell r="AM117">
            <v>46306.2</v>
          </cell>
          <cell r="AN117">
            <v>795</v>
          </cell>
          <cell r="AO117">
            <v>0</v>
          </cell>
          <cell r="AP117">
            <v>0</v>
          </cell>
          <cell r="AQ117">
            <v>738260</v>
          </cell>
          <cell r="AR117">
            <v>58685</v>
          </cell>
          <cell r="AS117">
            <v>21905</v>
          </cell>
          <cell r="AT117">
            <v>5885</v>
          </cell>
          <cell r="AU117">
            <v>0</v>
          </cell>
          <cell r="AV117">
            <v>3691</v>
          </cell>
          <cell r="AW117">
            <v>6275.51</v>
          </cell>
          <cell r="AX117">
            <v>1506.0504000000001</v>
          </cell>
        </row>
        <row r="118">
          <cell r="D118" t="str">
            <v>藁谷　靖昭</v>
          </cell>
          <cell r="E118">
            <v>1003</v>
          </cell>
          <cell r="F118" t="str">
            <v>研修業務部</v>
          </cell>
          <cell r="G118">
            <v>100302</v>
          </cell>
          <cell r="H118" t="str">
            <v>低炭素化支援Ｇ</v>
          </cell>
          <cell r="I118">
            <v>1</v>
          </cell>
          <cell r="J118" t="str">
            <v>部門1</v>
          </cell>
          <cell r="K118">
            <v>1001</v>
          </cell>
          <cell r="L118" t="str">
            <v>部門1-1</v>
          </cell>
          <cell r="M118">
            <v>100102</v>
          </cell>
          <cell r="N118" t="str">
            <v>一般職員</v>
          </cell>
          <cell r="O118">
            <v>500</v>
          </cell>
          <cell r="P118">
            <v>278700</v>
          </cell>
          <cell r="Q118">
            <v>278700</v>
          </cell>
          <cell r="R118">
            <v>0</v>
          </cell>
          <cell r="S118">
            <v>0</v>
          </cell>
          <cell r="T118">
            <v>0</v>
          </cell>
          <cell r="U118">
            <v>0</v>
          </cell>
          <cell r="V118">
            <v>0</v>
          </cell>
          <cell r="W118">
            <v>0</v>
          </cell>
          <cell r="X118">
            <v>0</v>
          </cell>
          <cell r="Y118">
            <v>0</v>
          </cell>
          <cell r="Z118">
            <v>278700</v>
          </cell>
          <cell r="AA118">
            <v>0</v>
          </cell>
          <cell r="AB118">
            <v>36564</v>
          </cell>
          <cell r="AC118">
            <v>26000</v>
          </cell>
          <cell r="AD118">
            <v>0</v>
          </cell>
          <cell r="AE118">
            <v>0</v>
          </cell>
          <cell r="AF118">
            <v>21225</v>
          </cell>
          <cell r="AG118">
            <v>0</v>
          </cell>
          <cell r="AH118">
            <v>21301</v>
          </cell>
          <cell r="AI118">
            <v>26621</v>
          </cell>
          <cell r="AJ118">
            <v>0</v>
          </cell>
          <cell r="AK118">
            <v>18518</v>
          </cell>
          <cell r="AL118">
            <v>2585</v>
          </cell>
          <cell r="AM118">
            <v>41064.800000000003</v>
          </cell>
          <cell r="AN118">
            <v>705</v>
          </cell>
          <cell r="AO118">
            <v>0</v>
          </cell>
          <cell r="AP118">
            <v>0</v>
          </cell>
          <cell r="AQ118">
            <v>410411</v>
          </cell>
          <cell r="AR118">
            <v>351</v>
          </cell>
          <cell r="AS118">
            <v>0</v>
          </cell>
          <cell r="AT118">
            <v>0</v>
          </cell>
          <cell r="AU118">
            <v>0</v>
          </cell>
          <cell r="AV118">
            <v>2052</v>
          </cell>
          <cell r="AW118">
            <v>3488.5484999999999</v>
          </cell>
          <cell r="AX118">
            <v>837.23839999999996</v>
          </cell>
        </row>
        <row r="119">
          <cell r="D119" t="str">
            <v>竹内　明日香</v>
          </cell>
          <cell r="E119">
            <v>1006</v>
          </cell>
          <cell r="F119" t="str">
            <v>東京研修センター</v>
          </cell>
          <cell r="G119">
            <v>100601</v>
          </cell>
          <cell r="H119" t="str">
            <v>ＴＫＣＧ</v>
          </cell>
          <cell r="I119">
            <v>1</v>
          </cell>
          <cell r="J119" t="str">
            <v>部門1</v>
          </cell>
          <cell r="K119">
            <v>1001</v>
          </cell>
          <cell r="L119" t="str">
            <v>部門1-1</v>
          </cell>
          <cell r="M119">
            <v>100102</v>
          </cell>
          <cell r="N119" t="str">
            <v>一般職員</v>
          </cell>
          <cell r="O119">
            <v>500</v>
          </cell>
          <cell r="P119">
            <v>240300</v>
          </cell>
          <cell r="Q119">
            <v>240300</v>
          </cell>
          <cell r="R119">
            <v>0</v>
          </cell>
          <cell r="S119">
            <v>0</v>
          </cell>
          <cell r="T119">
            <v>0</v>
          </cell>
          <cell r="U119">
            <v>0</v>
          </cell>
          <cell r="V119">
            <v>0</v>
          </cell>
          <cell r="W119">
            <v>0</v>
          </cell>
          <cell r="X119">
            <v>0</v>
          </cell>
          <cell r="Y119">
            <v>0</v>
          </cell>
          <cell r="Z119">
            <v>240300</v>
          </cell>
          <cell r="AA119">
            <v>0</v>
          </cell>
          <cell r="AB119">
            <v>28836</v>
          </cell>
          <cell r="AC119">
            <v>0</v>
          </cell>
          <cell r="AD119">
            <v>27000</v>
          </cell>
          <cell r="AE119">
            <v>0</v>
          </cell>
          <cell r="AF119">
            <v>8560</v>
          </cell>
          <cell r="AG119">
            <v>0</v>
          </cell>
          <cell r="AH119">
            <v>5672</v>
          </cell>
          <cell r="AI119">
            <v>108690</v>
          </cell>
          <cell r="AJ119">
            <v>0</v>
          </cell>
          <cell r="AK119">
            <v>16154</v>
          </cell>
          <cell r="AL119">
            <v>0</v>
          </cell>
          <cell r="AM119">
            <v>35822.400000000001</v>
          </cell>
          <cell r="AN119">
            <v>615</v>
          </cell>
          <cell r="AO119">
            <v>0</v>
          </cell>
          <cell r="AP119">
            <v>0</v>
          </cell>
          <cell r="AQ119">
            <v>419058</v>
          </cell>
          <cell r="AR119">
            <v>17447</v>
          </cell>
          <cell r="AS119">
            <v>0</v>
          </cell>
          <cell r="AT119">
            <v>15</v>
          </cell>
          <cell r="AU119">
            <v>0</v>
          </cell>
          <cell r="AV119">
            <v>2095</v>
          </cell>
          <cell r="AW119">
            <v>3562.2829999999999</v>
          </cell>
          <cell r="AX119">
            <v>854.87829999999997</v>
          </cell>
        </row>
        <row r="120">
          <cell r="D120" t="str">
            <v>小美野　顕宏</v>
          </cell>
          <cell r="E120">
            <v>1003</v>
          </cell>
          <cell r="F120" t="str">
            <v>研修業務部</v>
          </cell>
          <cell r="G120">
            <v>100301</v>
          </cell>
          <cell r="H120" t="str">
            <v>受入業務Ｇ</v>
          </cell>
          <cell r="I120">
            <v>1</v>
          </cell>
          <cell r="J120" t="str">
            <v>部門1</v>
          </cell>
          <cell r="K120">
            <v>1001</v>
          </cell>
          <cell r="L120" t="str">
            <v>部門1-1</v>
          </cell>
          <cell r="M120">
            <v>100102</v>
          </cell>
          <cell r="N120" t="str">
            <v>一般職員</v>
          </cell>
          <cell r="O120">
            <v>300</v>
          </cell>
          <cell r="P120">
            <v>359800</v>
          </cell>
          <cell r="Q120">
            <v>359800</v>
          </cell>
          <cell r="R120">
            <v>0</v>
          </cell>
          <cell r="S120">
            <v>0</v>
          </cell>
          <cell r="T120">
            <v>0</v>
          </cell>
          <cell r="U120">
            <v>0</v>
          </cell>
          <cell r="V120">
            <v>0</v>
          </cell>
          <cell r="W120">
            <v>0</v>
          </cell>
          <cell r="X120">
            <v>0</v>
          </cell>
          <cell r="Y120">
            <v>0</v>
          </cell>
          <cell r="Z120">
            <v>359800</v>
          </cell>
          <cell r="AA120">
            <v>75000</v>
          </cell>
          <cell r="AB120">
            <v>52176</v>
          </cell>
          <cell r="AC120">
            <v>0</v>
          </cell>
          <cell r="AD120">
            <v>27000</v>
          </cell>
          <cell r="AE120">
            <v>0</v>
          </cell>
          <cell r="AF120">
            <v>12000</v>
          </cell>
          <cell r="AG120">
            <v>0</v>
          </cell>
          <cell r="AH120">
            <v>0</v>
          </cell>
          <cell r="AI120">
            <v>0</v>
          </cell>
          <cell r="AJ120">
            <v>0</v>
          </cell>
          <cell r="AK120">
            <v>20882</v>
          </cell>
          <cell r="AL120">
            <v>2915</v>
          </cell>
          <cell r="AM120">
            <v>46306.2</v>
          </cell>
          <cell r="AN120">
            <v>795</v>
          </cell>
          <cell r="AO120">
            <v>0</v>
          </cell>
          <cell r="AP120">
            <v>0</v>
          </cell>
          <cell r="AQ120">
            <v>525976</v>
          </cell>
          <cell r="AR120">
            <v>0</v>
          </cell>
          <cell r="AS120">
            <v>0</v>
          </cell>
          <cell r="AT120">
            <v>0</v>
          </cell>
          <cell r="AU120">
            <v>0</v>
          </cell>
          <cell r="AV120">
            <v>2629</v>
          </cell>
          <cell r="AW120">
            <v>4471.6760000000004</v>
          </cell>
          <cell r="AX120">
            <v>1072.991</v>
          </cell>
        </row>
        <row r="121">
          <cell r="D121" t="str">
            <v>戸梶　輝子</v>
          </cell>
          <cell r="E121">
            <v>1007</v>
          </cell>
          <cell r="F121" t="str">
            <v>関西研修センター</v>
          </cell>
          <cell r="G121">
            <v>100701</v>
          </cell>
          <cell r="H121" t="str">
            <v>ＫＫＣＧ</v>
          </cell>
          <cell r="I121">
            <v>1</v>
          </cell>
          <cell r="J121" t="str">
            <v>部門1</v>
          </cell>
          <cell r="K121">
            <v>1001</v>
          </cell>
          <cell r="L121" t="str">
            <v>部門1-1</v>
          </cell>
          <cell r="M121">
            <v>100102</v>
          </cell>
          <cell r="N121" t="str">
            <v>一般職員</v>
          </cell>
          <cell r="O121">
            <v>500</v>
          </cell>
          <cell r="P121">
            <v>278700</v>
          </cell>
          <cell r="Q121">
            <v>278700</v>
          </cell>
          <cell r="R121">
            <v>0</v>
          </cell>
          <cell r="S121">
            <v>0</v>
          </cell>
          <cell r="T121">
            <v>0</v>
          </cell>
          <cell r="U121">
            <v>0</v>
          </cell>
          <cell r="V121">
            <v>0</v>
          </cell>
          <cell r="W121">
            <v>0</v>
          </cell>
          <cell r="X121">
            <v>0</v>
          </cell>
          <cell r="Y121">
            <v>0</v>
          </cell>
          <cell r="Z121">
            <v>278700</v>
          </cell>
          <cell r="AA121">
            <v>0</v>
          </cell>
          <cell r="AB121">
            <v>33444</v>
          </cell>
          <cell r="AC121">
            <v>0</v>
          </cell>
          <cell r="AD121">
            <v>0</v>
          </cell>
          <cell r="AE121">
            <v>0</v>
          </cell>
          <cell r="AF121">
            <v>13900</v>
          </cell>
          <cell r="AG121">
            <v>0</v>
          </cell>
          <cell r="AH121">
            <v>4901</v>
          </cell>
          <cell r="AI121">
            <v>0</v>
          </cell>
          <cell r="AJ121">
            <v>0</v>
          </cell>
          <cell r="AK121">
            <v>13396</v>
          </cell>
          <cell r="AL121">
            <v>0</v>
          </cell>
          <cell r="AM121">
            <v>29706.6</v>
          </cell>
          <cell r="AN121">
            <v>510</v>
          </cell>
          <cell r="AO121">
            <v>0</v>
          </cell>
          <cell r="AP121">
            <v>0</v>
          </cell>
          <cell r="AQ121">
            <v>330945</v>
          </cell>
          <cell r="AR121">
            <v>0</v>
          </cell>
          <cell r="AS121">
            <v>0</v>
          </cell>
          <cell r="AT121">
            <v>0</v>
          </cell>
          <cell r="AU121">
            <v>0</v>
          </cell>
          <cell r="AV121">
            <v>1654</v>
          </cell>
          <cell r="AW121">
            <v>2813.7575000000002</v>
          </cell>
          <cell r="AX121">
            <v>675.12779999999998</v>
          </cell>
        </row>
        <row r="122">
          <cell r="D122" t="str">
            <v>樋口　美紀</v>
          </cell>
          <cell r="E122">
            <v>1008</v>
          </cell>
          <cell r="F122" t="str">
            <v>HIDA総合研究所</v>
          </cell>
          <cell r="G122">
            <v>100801</v>
          </cell>
          <cell r="H122" t="str">
            <v>調査企画Ｇ</v>
          </cell>
          <cell r="I122">
            <v>1</v>
          </cell>
          <cell r="J122" t="str">
            <v>部門1</v>
          </cell>
          <cell r="K122">
            <v>1001</v>
          </cell>
          <cell r="L122" t="str">
            <v>部門1-1</v>
          </cell>
          <cell r="M122">
            <v>100102</v>
          </cell>
          <cell r="N122" t="str">
            <v>一般職員</v>
          </cell>
          <cell r="O122">
            <v>500</v>
          </cell>
          <cell r="P122">
            <v>273300</v>
          </cell>
          <cell r="Q122">
            <v>273300</v>
          </cell>
          <cell r="R122">
            <v>0</v>
          </cell>
          <cell r="S122">
            <v>0</v>
          </cell>
          <cell r="T122">
            <v>0</v>
          </cell>
          <cell r="U122">
            <v>0</v>
          </cell>
          <cell r="V122">
            <v>0</v>
          </cell>
          <cell r="W122">
            <v>0</v>
          </cell>
          <cell r="X122">
            <v>0</v>
          </cell>
          <cell r="Y122">
            <v>0</v>
          </cell>
          <cell r="Z122">
            <v>273300</v>
          </cell>
          <cell r="AA122">
            <v>0</v>
          </cell>
          <cell r="AB122">
            <v>32796</v>
          </cell>
          <cell r="AC122">
            <v>0</v>
          </cell>
          <cell r="AD122">
            <v>0</v>
          </cell>
          <cell r="AE122">
            <v>0</v>
          </cell>
          <cell r="AF122">
            <v>10085</v>
          </cell>
          <cell r="AG122">
            <v>0</v>
          </cell>
          <cell r="AH122">
            <v>4800</v>
          </cell>
          <cell r="AI122">
            <v>46211</v>
          </cell>
          <cell r="AJ122">
            <v>-15113</v>
          </cell>
          <cell r="AK122">
            <v>17336</v>
          </cell>
          <cell r="AL122">
            <v>0</v>
          </cell>
          <cell r="AM122">
            <v>38443.599999999999</v>
          </cell>
          <cell r="AN122">
            <v>660</v>
          </cell>
          <cell r="AO122">
            <v>0</v>
          </cell>
          <cell r="AP122">
            <v>0</v>
          </cell>
          <cell r="AQ122">
            <v>352079</v>
          </cell>
          <cell r="AR122">
            <v>0</v>
          </cell>
          <cell r="AS122">
            <v>0</v>
          </cell>
          <cell r="AT122">
            <v>0</v>
          </cell>
          <cell r="AU122">
            <v>0</v>
          </cell>
          <cell r="AV122">
            <v>1760</v>
          </cell>
          <cell r="AW122">
            <v>2993.0664999999999</v>
          </cell>
          <cell r="AX122">
            <v>718.24109999999996</v>
          </cell>
        </row>
        <row r="123">
          <cell r="D123" t="str">
            <v>瀧本　三枝喜</v>
          </cell>
          <cell r="E123">
            <v>1004</v>
          </cell>
          <cell r="F123" t="str">
            <v>事業統括部</v>
          </cell>
          <cell r="G123">
            <v>100403</v>
          </cell>
          <cell r="H123" t="str">
            <v>管理システムＧ</v>
          </cell>
          <cell r="I123">
            <v>1</v>
          </cell>
          <cell r="J123" t="str">
            <v>部門1</v>
          </cell>
          <cell r="K123">
            <v>1001</v>
          </cell>
          <cell r="L123" t="str">
            <v>部門1-1</v>
          </cell>
          <cell r="M123">
            <v>100102</v>
          </cell>
          <cell r="N123" t="str">
            <v>一般職員</v>
          </cell>
          <cell r="O123">
            <v>500</v>
          </cell>
          <cell r="P123">
            <v>338100</v>
          </cell>
          <cell r="Q123">
            <v>338100</v>
          </cell>
          <cell r="R123">
            <v>0</v>
          </cell>
          <cell r="S123">
            <v>0</v>
          </cell>
          <cell r="T123">
            <v>0</v>
          </cell>
          <cell r="U123">
            <v>0</v>
          </cell>
          <cell r="V123">
            <v>0</v>
          </cell>
          <cell r="W123">
            <v>0</v>
          </cell>
          <cell r="X123">
            <v>0</v>
          </cell>
          <cell r="Y123">
            <v>0</v>
          </cell>
          <cell r="Z123">
            <v>338100</v>
          </cell>
          <cell r="AA123">
            <v>0</v>
          </cell>
          <cell r="AB123">
            <v>41892</v>
          </cell>
          <cell r="AC123">
            <v>11000</v>
          </cell>
          <cell r="AD123">
            <v>0</v>
          </cell>
          <cell r="AE123">
            <v>0</v>
          </cell>
          <cell r="AF123">
            <v>7715</v>
          </cell>
          <cell r="AG123">
            <v>0</v>
          </cell>
          <cell r="AH123">
            <v>15147</v>
          </cell>
          <cell r="AI123">
            <v>146634</v>
          </cell>
          <cell r="AJ123">
            <v>0</v>
          </cell>
          <cell r="AK123">
            <v>20882</v>
          </cell>
          <cell r="AL123">
            <v>2915</v>
          </cell>
          <cell r="AM123">
            <v>46306.2</v>
          </cell>
          <cell r="AN123">
            <v>795</v>
          </cell>
          <cell r="AO123">
            <v>0</v>
          </cell>
          <cell r="AP123">
            <v>0</v>
          </cell>
          <cell r="AQ123">
            <v>560488</v>
          </cell>
          <cell r="AR123">
            <v>14018</v>
          </cell>
          <cell r="AS123">
            <v>0</v>
          </cell>
          <cell r="AT123">
            <v>997</v>
          </cell>
          <cell r="AU123">
            <v>2066</v>
          </cell>
          <cell r="AV123">
            <v>2802</v>
          </cell>
          <cell r="AW123">
            <v>4764.5879999999997</v>
          </cell>
          <cell r="AX123">
            <v>1143.3955000000001</v>
          </cell>
        </row>
        <row r="124">
          <cell r="D124" t="str">
            <v>徳山　朋美</v>
          </cell>
          <cell r="E124">
            <v>1003</v>
          </cell>
          <cell r="F124" t="str">
            <v>研修業務部</v>
          </cell>
          <cell r="G124">
            <v>100302</v>
          </cell>
          <cell r="H124" t="str">
            <v>低炭素化支援Ｇ</v>
          </cell>
          <cell r="I124">
            <v>1</v>
          </cell>
          <cell r="J124" t="str">
            <v>部門1</v>
          </cell>
          <cell r="K124">
            <v>1001</v>
          </cell>
          <cell r="L124" t="str">
            <v>部門1-1</v>
          </cell>
          <cell r="M124">
            <v>100102</v>
          </cell>
          <cell r="N124" t="str">
            <v>一般職員</v>
          </cell>
          <cell r="O124">
            <v>500</v>
          </cell>
          <cell r="P124">
            <v>240300</v>
          </cell>
          <cell r="Q124">
            <v>240300</v>
          </cell>
          <cell r="R124">
            <v>0</v>
          </cell>
          <cell r="S124">
            <v>0</v>
          </cell>
          <cell r="T124">
            <v>0</v>
          </cell>
          <cell r="U124">
            <v>0</v>
          </cell>
          <cell r="V124">
            <v>0</v>
          </cell>
          <cell r="W124">
            <v>0</v>
          </cell>
          <cell r="X124">
            <v>0</v>
          </cell>
          <cell r="Y124">
            <v>0</v>
          </cell>
          <cell r="Z124">
            <v>240300</v>
          </cell>
          <cell r="AA124">
            <v>0</v>
          </cell>
          <cell r="AB124">
            <v>28836</v>
          </cell>
          <cell r="AC124">
            <v>0</v>
          </cell>
          <cell r="AD124">
            <v>27000</v>
          </cell>
          <cell r="AE124">
            <v>0</v>
          </cell>
          <cell r="AF124">
            <v>13315</v>
          </cell>
          <cell r="AG124">
            <v>0</v>
          </cell>
          <cell r="AH124">
            <v>5672</v>
          </cell>
          <cell r="AI124">
            <v>113201</v>
          </cell>
          <cell r="AJ124">
            <v>0</v>
          </cell>
          <cell r="AK124">
            <v>17336</v>
          </cell>
          <cell r="AL124">
            <v>0</v>
          </cell>
          <cell r="AM124">
            <v>38443.599999999999</v>
          </cell>
          <cell r="AN124">
            <v>660</v>
          </cell>
          <cell r="AO124">
            <v>0</v>
          </cell>
          <cell r="AP124">
            <v>0</v>
          </cell>
          <cell r="AQ124">
            <v>428324</v>
          </cell>
          <cell r="AR124">
            <v>10027</v>
          </cell>
          <cell r="AS124">
            <v>0</v>
          </cell>
          <cell r="AT124">
            <v>1757</v>
          </cell>
          <cell r="AU124">
            <v>0</v>
          </cell>
          <cell r="AV124">
            <v>2141</v>
          </cell>
          <cell r="AW124">
            <v>3641.3739999999998</v>
          </cell>
          <cell r="AX124">
            <v>873.78089999999997</v>
          </cell>
        </row>
        <row r="125">
          <cell r="D125" t="str">
            <v>田中　勇人</v>
          </cell>
          <cell r="E125">
            <v>1002</v>
          </cell>
          <cell r="F125" t="str">
            <v>政策推進部</v>
          </cell>
          <cell r="G125">
            <v>100202</v>
          </cell>
          <cell r="H125" t="str">
            <v>政策受託Ｇ</v>
          </cell>
          <cell r="I125">
            <v>1</v>
          </cell>
          <cell r="J125" t="str">
            <v>部門1</v>
          </cell>
          <cell r="K125">
            <v>1001</v>
          </cell>
          <cell r="L125" t="str">
            <v>部門1-1</v>
          </cell>
          <cell r="M125">
            <v>100102</v>
          </cell>
          <cell r="N125" t="str">
            <v>一般職員</v>
          </cell>
          <cell r="O125">
            <v>300</v>
          </cell>
          <cell r="P125">
            <v>315700</v>
          </cell>
          <cell r="Q125">
            <v>315700</v>
          </cell>
          <cell r="R125">
            <v>0</v>
          </cell>
          <cell r="S125">
            <v>0</v>
          </cell>
          <cell r="T125">
            <v>0</v>
          </cell>
          <cell r="U125">
            <v>0</v>
          </cell>
          <cell r="V125">
            <v>0</v>
          </cell>
          <cell r="W125">
            <v>0</v>
          </cell>
          <cell r="X125">
            <v>0</v>
          </cell>
          <cell r="Y125">
            <v>0</v>
          </cell>
          <cell r="Z125">
            <v>315700</v>
          </cell>
          <cell r="AA125">
            <v>45000</v>
          </cell>
          <cell r="AB125">
            <v>46404</v>
          </cell>
          <cell r="AC125">
            <v>26000</v>
          </cell>
          <cell r="AD125">
            <v>40500</v>
          </cell>
          <cell r="AE125">
            <v>41000</v>
          </cell>
          <cell r="AF125">
            <v>4680</v>
          </cell>
          <cell r="AG125">
            <v>0</v>
          </cell>
          <cell r="AH125">
            <v>17250</v>
          </cell>
          <cell r="AI125">
            <v>83014</v>
          </cell>
          <cell r="AJ125">
            <v>0</v>
          </cell>
          <cell r="AK125">
            <v>18518</v>
          </cell>
          <cell r="AL125">
            <v>2585</v>
          </cell>
          <cell r="AM125">
            <v>41064.800000000003</v>
          </cell>
          <cell r="AN125">
            <v>705</v>
          </cell>
          <cell r="AO125">
            <v>0</v>
          </cell>
          <cell r="AP125">
            <v>0</v>
          </cell>
          <cell r="AQ125">
            <v>589548</v>
          </cell>
          <cell r="AR125">
            <v>1807</v>
          </cell>
          <cell r="AS125">
            <v>0</v>
          </cell>
          <cell r="AT125">
            <v>802</v>
          </cell>
          <cell r="AU125">
            <v>0</v>
          </cell>
          <cell r="AV125">
            <v>2947</v>
          </cell>
          <cell r="AW125">
            <v>5011.8980000000001</v>
          </cell>
          <cell r="AX125">
            <v>1202.6778999999999</v>
          </cell>
        </row>
        <row r="126">
          <cell r="D126" t="str">
            <v>岩屋　恭子</v>
          </cell>
          <cell r="E126">
            <v>1002</v>
          </cell>
          <cell r="F126" t="str">
            <v>政策推進部</v>
          </cell>
          <cell r="G126">
            <v>100201</v>
          </cell>
          <cell r="H126" t="str">
            <v>国際人材Ｇ</v>
          </cell>
          <cell r="I126">
            <v>1</v>
          </cell>
          <cell r="J126" t="str">
            <v>部門1</v>
          </cell>
          <cell r="K126">
            <v>1001</v>
          </cell>
          <cell r="L126" t="str">
            <v>部門1-1</v>
          </cell>
          <cell r="M126">
            <v>100102</v>
          </cell>
          <cell r="N126" t="str">
            <v>一般職員</v>
          </cell>
          <cell r="O126">
            <v>500</v>
          </cell>
          <cell r="P126">
            <v>226300</v>
          </cell>
          <cell r="Q126">
            <v>226300</v>
          </cell>
          <cell r="R126">
            <v>0</v>
          </cell>
          <cell r="S126">
            <v>0</v>
          </cell>
          <cell r="T126">
            <v>0</v>
          </cell>
          <cell r="U126">
            <v>0</v>
          </cell>
          <cell r="V126">
            <v>0</v>
          </cell>
          <cell r="W126">
            <v>0</v>
          </cell>
          <cell r="X126">
            <v>0</v>
          </cell>
          <cell r="Y126">
            <v>0</v>
          </cell>
          <cell r="Z126">
            <v>226300</v>
          </cell>
          <cell r="AA126">
            <v>0</v>
          </cell>
          <cell r="AB126">
            <v>27156</v>
          </cell>
          <cell r="AC126">
            <v>0</v>
          </cell>
          <cell r="AD126">
            <v>27000</v>
          </cell>
          <cell r="AE126">
            <v>0</v>
          </cell>
          <cell r="AF126">
            <v>6960</v>
          </cell>
          <cell r="AG126">
            <v>0</v>
          </cell>
          <cell r="AH126">
            <v>3924</v>
          </cell>
          <cell r="AI126">
            <v>143260</v>
          </cell>
          <cell r="AJ126">
            <v>0</v>
          </cell>
          <cell r="AK126">
            <v>14972</v>
          </cell>
          <cell r="AL126">
            <v>0</v>
          </cell>
          <cell r="AM126">
            <v>33201.199999999997</v>
          </cell>
          <cell r="AN126">
            <v>570</v>
          </cell>
          <cell r="AO126">
            <v>0</v>
          </cell>
          <cell r="AP126">
            <v>0</v>
          </cell>
          <cell r="AQ126">
            <v>434600</v>
          </cell>
          <cell r="AR126">
            <v>23943</v>
          </cell>
          <cell r="AS126">
            <v>0</v>
          </cell>
          <cell r="AT126">
            <v>3294</v>
          </cell>
          <cell r="AU126">
            <v>0</v>
          </cell>
          <cell r="AV126">
            <v>2173</v>
          </cell>
          <cell r="AW126">
            <v>3694.1</v>
          </cell>
          <cell r="AX126">
            <v>886.58399999999995</v>
          </cell>
        </row>
        <row r="127">
          <cell r="D127" t="str">
            <v>宮田　花子</v>
          </cell>
          <cell r="E127">
            <v>1004</v>
          </cell>
          <cell r="F127" t="str">
            <v>事業統括部</v>
          </cell>
          <cell r="G127">
            <v>100402</v>
          </cell>
          <cell r="H127" t="str">
            <v>事業統括Ｇ地方創生支援ユニット</v>
          </cell>
          <cell r="I127">
            <v>1</v>
          </cell>
          <cell r="J127" t="str">
            <v>部門1</v>
          </cell>
          <cell r="K127">
            <v>1001</v>
          </cell>
          <cell r="L127" t="str">
            <v>部門1-1</v>
          </cell>
          <cell r="M127">
            <v>100102</v>
          </cell>
          <cell r="N127" t="str">
            <v>一般職員</v>
          </cell>
          <cell r="O127">
            <v>500</v>
          </cell>
          <cell r="P127">
            <v>243100</v>
          </cell>
          <cell r="Q127">
            <v>243100</v>
          </cell>
          <cell r="R127">
            <v>0</v>
          </cell>
          <cell r="S127">
            <v>0</v>
          </cell>
          <cell r="T127">
            <v>0</v>
          </cell>
          <cell r="U127">
            <v>0</v>
          </cell>
          <cell r="V127">
            <v>0</v>
          </cell>
          <cell r="W127">
            <v>0</v>
          </cell>
          <cell r="X127">
            <v>0</v>
          </cell>
          <cell r="Y127">
            <v>0</v>
          </cell>
          <cell r="Z127">
            <v>243100</v>
          </cell>
          <cell r="AA127">
            <v>0</v>
          </cell>
          <cell r="AB127">
            <v>29172</v>
          </cell>
          <cell r="AC127">
            <v>0</v>
          </cell>
          <cell r="AD127">
            <v>27000</v>
          </cell>
          <cell r="AE127">
            <v>0</v>
          </cell>
          <cell r="AF127">
            <v>6285</v>
          </cell>
          <cell r="AG127">
            <v>0</v>
          </cell>
          <cell r="AH127">
            <v>5725</v>
          </cell>
          <cell r="AI127">
            <v>191277</v>
          </cell>
          <cell r="AJ127">
            <v>-13448</v>
          </cell>
          <cell r="AK127">
            <v>18518</v>
          </cell>
          <cell r="AL127">
            <v>0</v>
          </cell>
          <cell r="AM127">
            <v>41064.800000000003</v>
          </cell>
          <cell r="AN127">
            <v>705</v>
          </cell>
          <cell r="AO127">
            <v>0</v>
          </cell>
          <cell r="AP127">
            <v>0</v>
          </cell>
          <cell r="AQ127">
            <v>489111</v>
          </cell>
          <cell r="AR127">
            <v>25566</v>
          </cell>
          <cell r="AS127">
            <v>0</v>
          </cell>
          <cell r="AT127">
            <v>2233</v>
          </cell>
          <cell r="AU127">
            <v>6740</v>
          </cell>
          <cell r="AV127">
            <v>2445</v>
          </cell>
          <cell r="AW127">
            <v>4157.9984999999997</v>
          </cell>
          <cell r="AX127">
            <v>997.78639999999996</v>
          </cell>
        </row>
        <row r="128">
          <cell r="D128" t="str">
            <v>小田川　裕香子</v>
          </cell>
          <cell r="E128">
            <v>1001</v>
          </cell>
          <cell r="F128" t="str">
            <v>産業推進部</v>
          </cell>
          <cell r="G128">
            <v>100101</v>
          </cell>
          <cell r="H128" t="str">
            <v>産業国際化・インフラＧ</v>
          </cell>
          <cell r="I128">
            <v>1</v>
          </cell>
          <cell r="J128" t="str">
            <v>部門1</v>
          </cell>
          <cell r="K128">
            <v>1001</v>
          </cell>
          <cell r="L128" t="str">
            <v>部門1-1</v>
          </cell>
          <cell r="M128">
            <v>100102</v>
          </cell>
          <cell r="N128" t="str">
            <v>一般職員</v>
          </cell>
          <cell r="O128">
            <v>500</v>
          </cell>
          <cell r="P128">
            <v>217700</v>
          </cell>
          <cell r="Q128">
            <v>217700</v>
          </cell>
          <cell r="R128">
            <v>0</v>
          </cell>
          <cell r="S128">
            <v>0</v>
          </cell>
          <cell r="T128">
            <v>0</v>
          </cell>
          <cell r="U128">
            <v>0</v>
          </cell>
          <cell r="V128">
            <v>0</v>
          </cell>
          <cell r="W128">
            <v>0</v>
          </cell>
          <cell r="X128">
            <v>0</v>
          </cell>
          <cell r="Y128">
            <v>0</v>
          </cell>
          <cell r="Z128">
            <v>217700</v>
          </cell>
          <cell r="AA128">
            <v>0</v>
          </cell>
          <cell r="AB128">
            <v>26124</v>
          </cell>
          <cell r="AC128">
            <v>0</v>
          </cell>
          <cell r="AD128">
            <v>0</v>
          </cell>
          <cell r="AE128">
            <v>0</v>
          </cell>
          <cell r="AF128">
            <v>14160</v>
          </cell>
          <cell r="AG128">
            <v>0</v>
          </cell>
          <cell r="AH128">
            <v>3830</v>
          </cell>
          <cell r="AI128">
            <v>60284</v>
          </cell>
          <cell r="AJ128">
            <v>0</v>
          </cell>
          <cell r="AK128">
            <v>13396</v>
          </cell>
          <cell r="AL128">
            <v>0</v>
          </cell>
          <cell r="AM128">
            <v>29706.6</v>
          </cell>
          <cell r="AN128">
            <v>510</v>
          </cell>
          <cell r="AO128">
            <v>0</v>
          </cell>
          <cell r="AP128">
            <v>0</v>
          </cell>
          <cell r="AQ128">
            <v>322098</v>
          </cell>
          <cell r="AR128">
            <v>7519</v>
          </cell>
          <cell r="AS128">
            <v>0</v>
          </cell>
          <cell r="AT128">
            <v>0</v>
          </cell>
          <cell r="AU128">
            <v>843</v>
          </cell>
          <cell r="AV128">
            <v>1610</v>
          </cell>
          <cell r="AW128">
            <v>2738.3229999999999</v>
          </cell>
          <cell r="AX128">
            <v>657.07989999999995</v>
          </cell>
        </row>
        <row r="129">
          <cell r="D129" t="str">
            <v>宮原　豊</v>
          </cell>
          <cell r="E129">
            <v>1005</v>
          </cell>
          <cell r="F129" t="str">
            <v>総務企画部</v>
          </cell>
          <cell r="G129">
            <v>100502</v>
          </cell>
          <cell r="H129" t="str">
            <v>総務Ｇ</v>
          </cell>
          <cell r="I129">
            <v>1</v>
          </cell>
          <cell r="J129" t="str">
            <v>部門1</v>
          </cell>
          <cell r="K129">
            <v>1001</v>
          </cell>
          <cell r="L129" t="str">
            <v>部門1-1</v>
          </cell>
          <cell r="M129">
            <v>100102</v>
          </cell>
          <cell r="N129" t="str">
            <v>一般職員</v>
          </cell>
          <cell r="O129">
            <v>200</v>
          </cell>
          <cell r="P129">
            <v>0</v>
          </cell>
          <cell r="Q129">
            <v>600000</v>
          </cell>
          <cell r="R129">
            <v>0</v>
          </cell>
          <cell r="S129">
            <v>0</v>
          </cell>
          <cell r="T129">
            <v>0</v>
          </cell>
          <cell r="U129">
            <v>0</v>
          </cell>
          <cell r="V129">
            <v>0</v>
          </cell>
          <cell r="W129">
            <v>0</v>
          </cell>
          <cell r="X129">
            <v>0</v>
          </cell>
          <cell r="Y129">
            <v>0</v>
          </cell>
          <cell r="Z129">
            <v>600000</v>
          </cell>
          <cell r="AA129">
            <v>0</v>
          </cell>
          <cell r="AB129">
            <v>0</v>
          </cell>
          <cell r="AC129">
            <v>0</v>
          </cell>
          <cell r="AD129">
            <v>0</v>
          </cell>
          <cell r="AE129">
            <v>0</v>
          </cell>
          <cell r="AF129">
            <v>0</v>
          </cell>
          <cell r="AG129">
            <v>0</v>
          </cell>
          <cell r="AH129">
            <v>0</v>
          </cell>
          <cell r="AI129">
            <v>0</v>
          </cell>
          <cell r="AJ129">
            <v>0</v>
          </cell>
          <cell r="AK129">
            <v>23246</v>
          </cell>
          <cell r="AL129">
            <v>0</v>
          </cell>
          <cell r="AM129">
            <v>51548.6</v>
          </cell>
          <cell r="AN129">
            <v>885</v>
          </cell>
          <cell r="AO129">
            <v>0</v>
          </cell>
          <cell r="AP129">
            <v>0</v>
          </cell>
          <cell r="AQ129">
            <v>600000</v>
          </cell>
          <cell r="AR129">
            <v>0</v>
          </cell>
          <cell r="AS129">
            <v>0</v>
          </cell>
          <cell r="AT129">
            <v>0</v>
          </cell>
          <cell r="AU129">
            <v>0</v>
          </cell>
          <cell r="AV129">
            <v>0</v>
          </cell>
          <cell r="AW129">
            <v>0</v>
          </cell>
          <cell r="AX129">
            <v>0</v>
          </cell>
        </row>
        <row r="130">
          <cell r="D130" t="str">
            <v>藤木　昌彦</v>
          </cell>
          <cell r="E130">
            <v>1001</v>
          </cell>
          <cell r="F130" t="str">
            <v>役員他</v>
          </cell>
          <cell r="G130">
            <v>100102</v>
          </cell>
          <cell r="H130" t="str">
            <v>出納長</v>
          </cell>
          <cell r="I130">
            <v>1</v>
          </cell>
          <cell r="J130" t="str">
            <v>部門1</v>
          </cell>
          <cell r="K130">
            <v>1001</v>
          </cell>
          <cell r="L130" t="str">
            <v>部門1-1</v>
          </cell>
          <cell r="M130">
            <v>100102</v>
          </cell>
          <cell r="N130" t="str">
            <v>一般職員</v>
          </cell>
          <cell r="O130">
            <v>200</v>
          </cell>
          <cell r="P130">
            <v>600000</v>
          </cell>
          <cell r="Q130">
            <v>600000</v>
          </cell>
          <cell r="R130">
            <v>0</v>
          </cell>
          <cell r="S130">
            <v>0</v>
          </cell>
          <cell r="T130">
            <v>0</v>
          </cell>
          <cell r="U130">
            <v>0</v>
          </cell>
          <cell r="V130">
            <v>0</v>
          </cell>
          <cell r="W130">
            <v>0</v>
          </cell>
          <cell r="X130">
            <v>0</v>
          </cell>
          <cell r="Y130">
            <v>0</v>
          </cell>
          <cell r="Z130">
            <v>600000</v>
          </cell>
          <cell r="AA130">
            <v>0</v>
          </cell>
          <cell r="AB130">
            <v>0</v>
          </cell>
          <cell r="AC130">
            <v>0</v>
          </cell>
          <cell r="AD130">
            <v>0</v>
          </cell>
          <cell r="AE130">
            <v>0</v>
          </cell>
          <cell r="AF130">
            <v>10265</v>
          </cell>
          <cell r="AG130">
            <v>0</v>
          </cell>
          <cell r="AH130">
            <v>0</v>
          </cell>
          <cell r="AI130">
            <v>0</v>
          </cell>
          <cell r="AJ130">
            <v>0</v>
          </cell>
          <cell r="AK130">
            <v>29550</v>
          </cell>
          <cell r="AL130">
            <v>4125</v>
          </cell>
          <cell r="AM130">
            <v>54169.8</v>
          </cell>
          <cell r="AN130">
            <v>930</v>
          </cell>
          <cell r="AO130">
            <v>0</v>
          </cell>
          <cell r="AP130">
            <v>0</v>
          </cell>
          <cell r="AQ130">
            <v>610265</v>
          </cell>
          <cell r="AR130">
            <v>0</v>
          </cell>
          <cell r="AS130">
            <v>0</v>
          </cell>
          <cell r="AT130">
            <v>0</v>
          </cell>
          <cell r="AU130">
            <v>0</v>
          </cell>
          <cell r="AV130">
            <v>3051</v>
          </cell>
          <cell r="AW130">
            <v>5187.5775000000003</v>
          </cell>
          <cell r="AX130">
            <v>1244.9405999999999</v>
          </cell>
        </row>
        <row r="131">
          <cell r="D131" t="str">
            <v>湊　雅美</v>
          </cell>
          <cell r="E131">
            <v>1002</v>
          </cell>
          <cell r="F131" t="str">
            <v>派遣業務部</v>
          </cell>
          <cell r="G131">
            <v>100201</v>
          </cell>
          <cell r="H131" t="str">
            <v>派遣業務Ｇ</v>
          </cell>
          <cell r="I131">
            <v>1</v>
          </cell>
          <cell r="J131" t="str">
            <v>部門1</v>
          </cell>
          <cell r="K131">
            <v>1001</v>
          </cell>
          <cell r="L131" t="str">
            <v>部門1-1</v>
          </cell>
          <cell r="M131">
            <v>100102</v>
          </cell>
          <cell r="N131" t="str">
            <v>一般職員</v>
          </cell>
          <cell r="O131">
            <v>300</v>
          </cell>
          <cell r="P131">
            <v>453400</v>
          </cell>
          <cell r="Q131">
            <v>453400</v>
          </cell>
          <cell r="R131">
            <v>0</v>
          </cell>
          <cell r="S131">
            <v>0</v>
          </cell>
          <cell r="T131">
            <v>0</v>
          </cell>
          <cell r="U131">
            <v>0</v>
          </cell>
          <cell r="V131">
            <v>0</v>
          </cell>
          <cell r="W131">
            <v>0</v>
          </cell>
          <cell r="X131">
            <v>0</v>
          </cell>
          <cell r="Y131">
            <v>0</v>
          </cell>
          <cell r="Z131">
            <v>453400</v>
          </cell>
          <cell r="AA131">
            <v>75000</v>
          </cell>
          <cell r="AB131">
            <v>63408</v>
          </cell>
          <cell r="AC131">
            <v>0</v>
          </cell>
          <cell r="AD131">
            <v>0</v>
          </cell>
          <cell r="AE131">
            <v>0</v>
          </cell>
          <cell r="AF131">
            <v>12910</v>
          </cell>
          <cell r="AG131">
            <v>0</v>
          </cell>
          <cell r="AH131">
            <v>10006</v>
          </cell>
          <cell r="AI131">
            <v>0</v>
          </cell>
          <cell r="AJ131">
            <v>0</v>
          </cell>
          <cell r="AK131">
            <v>24428</v>
          </cell>
          <cell r="AL131">
            <v>3410</v>
          </cell>
          <cell r="AM131">
            <v>54169.8</v>
          </cell>
          <cell r="AN131">
            <v>930</v>
          </cell>
          <cell r="AO131">
            <v>0</v>
          </cell>
          <cell r="AP131">
            <v>0</v>
          </cell>
          <cell r="AQ131">
            <v>614724</v>
          </cell>
          <cell r="AR131">
            <v>0</v>
          </cell>
          <cell r="AS131">
            <v>0</v>
          </cell>
          <cell r="AT131">
            <v>0</v>
          </cell>
          <cell r="AU131">
            <v>0</v>
          </cell>
          <cell r="AV131">
            <v>3073</v>
          </cell>
          <cell r="AW131">
            <v>5225.7740000000003</v>
          </cell>
          <cell r="AX131">
            <v>1254.0369000000001</v>
          </cell>
        </row>
        <row r="132">
          <cell r="D132" t="str">
            <v>野上　弘毅</v>
          </cell>
          <cell r="E132">
            <v>1002</v>
          </cell>
          <cell r="F132" t="str">
            <v>政策推進部</v>
          </cell>
          <cell r="G132">
            <v>100202</v>
          </cell>
          <cell r="H132" t="str">
            <v>政策受託Ｇ</v>
          </cell>
          <cell r="I132">
            <v>1</v>
          </cell>
          <cell r="J132" t="str">
            <v>部門1</v>
          </cell>
          <cell r="K132">
            <v>1001</v>
          </cell>
          <cell r="L132" t="str">
            <v>部門1-1</v>
          </cell>
          <cell r="M132">
            <v>100102</v>
          </cell>
          <cell r="N132" t="str">
            <v>一般職員</v>
          </cell>
          <cell r="O132">
            <v>300</v>
          </cell>
          <cell r="P132">
            <v>371700</v>
          </cell>
          <cell r="Q132">
            <v>371700</v>
          </cell>
          <cell r="R132">
            <v>0</v>
          </cell>
          <cell r="S132">
            <v>0</v>
          </cell>
          <cell r="T132">
            <v>0</v>
          </cell>
          <cell r="U132">
            <v>0</v>
          </cell>
          <cell r="V132">
            <v>0</v>
          </cell>
          <cell r="W132">
            <v>0</v>
          </cell>
          <cell r="X132">
            <v>0</v>
          </cell>
          <cell r="Y132">
            <v>0</v>
          </cell>
          <cell r="Z132">
            <v>371700</v>
          </cell>
          <cell r="AA132">
            <v>75000</v>
          </cell>
          <cell r="AB132">
            <v>53604</v>
          </cell>
          <cell r="AC132">
            <v>0</v>
          </cell>
          <cell r="AD132">
            <v>0</v>
          </cell>
          <cell r="AE132">
            <v>0</v>
          </cell>
          <cell r="AF132">
            <v>13620</v>
          </cell>
          <cell r="AG132">
            <v>0</v>
          </cell>
          <cell r="AH132">
            <v>1580</v>
          </cell>
          <cell r="AI132">
            <v>0</v>
          </cell>
          <cell r="AJ132">
            <v>0</v>
          </cell>
          <cell r="AK132">
            <v>20882</v>
          </cell>
          <cell r="AL132">
            <v>2915</v>
          </cell>
          <cell r="AM132">
            <v>46306.2</v>
          </cell>
          <cell r="AN132">
            <v>795</v>
          </cell>
          <cell r="AO132">
            <v>0</v>
          </cell>
          <cell r="AP132">
            <v>0</v>
          </cell>
          <cell r="AQ132">
            <v>515504</v>
          </cell>
          <cell r="AR132">
            <v>0</v>
          </cell>
          <cell r="AS132">
            <v>0</v>
          </cell>
          <cell r="AT132">
            <v>0</v>
          </cell>
          <cell r="AU132">
            <v>0</v>
          </cell>
          <cell r="AV132">
            <v>2577</v>
          </cell>
          <cell r="AW132">
            <v>4382.3040000000001</v>
          </cell>
          <cell r="AX132">
            <v>1051.6280999999999</v>
          </cell>
        </row>
        <row r="133">
          <cell r="D133" t="str">
            <v>中村　比呂志</v>
          </cell>
          <cell r="E133">
            <v>1002</v>
          </cell>
          <cell r="F133" t="str">
            <v>政策推進部</v>
          </cell>
          <cell r="G133">
            <v>100202</v>
          </cell>
          <cell r="H133" t="str">
            <v>政策受託Ｇ</v>
          </cell>
          <cell r="I133">
            <v>1</v>
          </cell>
          <cell r="J133" t="str">
            <v>部門1</v>
          </cell>
          <cell r="K133">
            <v>1001</v>
          </cell>
          <cell r="L133" t="str">
            <v>部門1-1</v>
          </cell>
          <cell r="M133">
            <v>100102</v>
          </cell>
          <cell r="N133" t="str">
            <v>一般職員</v>
          </cell>
          <cell r="O133">
            <v>700</v>
          </cell>
          <cell r="P133">
            <v>0</v>
          </cell>
          <cell r="Q133">
            <v>160000</v>
          </cell>
          <cell r="R133">
            <v>0</v>
          </cell>
          <cell r="S133">
            <v>0</v>
          </cell>
          <cell r="T133">
            <v>0</v>
          </cell>
          <cell r="U133">
            <v>0</v>
          </cell>
          <cell r="V133">
            <v>0</v>
          </cell>
          <cell r="W133">
            <v>0</v>
          </cell>
          <cell r="X133">
            <v>0</v>
          </cell>
          <cell r="Y133">
            <v>0</v>
          </cell>
          <cell r="Z133">
            <v>160000</v>
          </cell>
          <cell r="AA133">
            <v>0</v>
          </cell>
          <cell r="AB133">
            <v>0</v>
          </cell>
          <cell r="AC133">
            <v>0</v>
          </cell>
          <cell r="AD133">
            <v>0</v>
          </cell>
          <cell r="AE133">
            <v>0</v>
          </cell>
          <cell r="AF133">
            <v>17370</v>
          </cell>
          <cell r="AG133">
            <v>0</v>
          </cell>
          <cell r="AH133">
            <v>0</v>
          </cell>
          <cell r="AI133">
            <v>0</v>
          </cell>
          <cell r="AJ133">
            <v>0</v>
          </cell>
          <cell r="AK133">
            <v>27974</v>
          </cell>
          <cell r="AL133">
            <v>3905</v>
          </cell>
          <cell r="AM133">
            <v>54169.8</v>
          </cell>
          <cell r="AN133">
            <v>930</v>
          </cell>
          <cell r="AO133">
            <v>0</v>
          </cell>
          <cell r="AP133">
            <v>0</v>
          </cell>
          <cell r="AQ133">
            <v>177370</v>
          </cell>
          <cell r="AR133">
            <v>0</v>
          </cell>
          <cell r="AS133">
            <v>0</v>
          </cell>
          <cell r="AT133">
            <v>0</v>
          </cell>
          <cell r="AU133">
            <v>0</v>
          </cell>
          <cell r="AV133">
            <v>886</v>
          </cell>
          <cell r="AW133">
            <v>1508.4949999999999</v>
          </cell>
          <cell r="AX133">
            <v>361.83479999999997</v>
          </cell>
        </row>
        <row r="134">
          <cell r="D134" t="str">
            <v>内藤　亘</v>
          </cell>
          <cell r="E134">
            <v>1005</v>
          </cell>
          <cell r="F134" t="str">
            <v>総務企画部</v>
          </cell>
          <cell r="G134">
            <v>100504</v>
          </cell>
          <cell r="H134" t="str">
            <v>会計Ｇ</v>
          </cell>
          <cell r="I134">
            <v>1</v>
          </cell>
          <cell r="J134" t="str">
            <v>部門1</v>
          </cell>
          <cell r="K134">
            <v>1001</v>
          </cell>
          <cell r="L134" t="str">
            <v>部門1-1</v>
          </cell>
          <cell r="M134">
            <v>100102</v>
          </cell>
          <cell r="N134" t="str">
            <v>一般職員</v>
          </cell>
          <cell r="O134">
            <v>500</v>
          </cell>
          <cell r="P134">
            <v>265200</v>
          </cell>
          <cell r="Q134">
            <v>265200</v>
          </cell>
          <cell r="R134">
            <v>0</v>
          </cell>
          <cell r="S134">
            <v>0</v>
          </cell>
          <cell r="T134">
            <v>0</v>
          </cell>
          <cell r="U134">
            <v>0</v>
          </cell>
          <cell r="V134">
            <v>0</v>
          </cell>
          <cell r="W134">
            <v>0</v>
          </cell>
          <cell r="X134">
            <v>0</v>
          </cell>
          <cell r="Y134">
            <v>0</v>
          </cell>
          <cell r="Z134">
            <v>265200</v>
          </cell>
          <cell r="AA134">
            <v>0</v>
          </cell>
          <cell r="AB134">
            <v>31824</v>
          </cell>
          <cell r="AC134">
            <v>0</v>
          </cell>
          <cell r="AD134">
            <v>0</v>
          </cell>
          <cell r="AE134">
            <v>0</v>
          </cell>
          <cell r="AF134">
            <v>18260</v>
          </cell>
          <cell r="AG134">
            <v>0</v>
          </cell>
          <cell r="AH134">
            <v>2136</v>
          </cell>
          <cell r="AI134">
            <v>96495</v>
          </cell>
          <cell r="AJ134">
            <v>0</v>
          </cell>
          <cell r="AK134">
            <v>14184</v>
          </cell>
          <cell r="AL134">
            <v>0</v>
          </cell>
          <cell r="AM134">
            <v>31453.4</v>
          </cell>
          <cell r="AN134">
            <v>540</v>
          </cell>
          <cell r="AO134">
            <v>0</v>
          </cell>
          <cell r="AP134">
            <v>0</v>
          </cell>
          <cell r="AQ134">
            <v>413915</v>
          </cell>
          <cell r="AR134">
            <v>14531</v>
          </cell>
          <cell r="AS134">
            <v>0</v>
          </cell>
          <cell r="AT134">
            <v>171</v>
          </cell>
          <cell r="AU134">
            <v>0</v>
          </cell>
          <cell r="AV134">
            <v>2069</v>
          </cell>
          <cell r="AW134">
            <v>3518.8525</v>
          </cell>
          <cell r="AX134">
            <v>844.38660000000004</v>
          </cell>
        </row>
        <row r="135">
          <cell r="D135" t="str">
            <v>須藤　弥生</v>
          </cell>
          <cell r="E135">
            <v>1002</v>
          </cell>
          <cell r="F135" t="str">
            <v>派遣業務部</v>
          </cell>
          <cell r="G135">
            <v>100202</v>
          </cell>
          <cell r="H135" t="str">
            <v>庶務経理Ｇ</v>
          </cell>
          <cell r="I135">
            <v>1</v>
          </cell>
          <cell r="J135" t="str">
            <v>部門1</v>
          </cell>
          <cell r="K135">
            <v>1001</v>
          </cell>
          <cell r="L135" t="str">
            <v>部門1-1</v>
          </cell>
          <cell r="M135">
            <v>100102</v>
          </cell>
          <cell r="N135" t="str">
            <v>一般職員</v>
          </cell>
          <cell r="O135">
            <v>500</v>
          </cell>
          <cell r="P135">
            <v>432600</v>
          </cell>
          <cell r="Q135">
            <v>432600</v>
          </cell>
          <cell r="R135">
            <v>0</v>
          </cell>
          <cell r="S135">
            <v>0</v>
          </cell>
          <cell r="T135">
            <v>0</v>
          </cell>
          <cell r="U135">
            <v>0</v>
          </cell>
          <cell r="V135">
            <v>0</v>
          </cell>
          <cell r="W135">
            <v>0</v>
          </cell>
          <cell r="X135">
            <v>0</v>
          </cell>
          <cell r="Y135">
            <v>0</v>
          </cell>
          <cell r="Z135">
            <v>432600</v>
          </cell>
          <cell r="AA135">
            <v>0</v>
          </cell>
          <cell r="AB135">
            <v>51912</v>
          </cell>
          <cell r="AC135">
            <v>0</v>
          </cell>
          <cell r="AD135">
            <v>0</v>
          </cell>
          <cell r="AE135">
            <v>0</v>
          </cell>
          <cell r="AF135">
            <v>13910</v>
          </cell>
          <cell r="AG135">
            <v>0</v>
          </cell>
          <cell r="AH135">
            <v>26663</v>
          </cell>
          <cell r="AI135">
            <v>290178</v>
          </cell>
          <cell r="AJ135">
            <v>0</v>
          </cell>
          <cell r="AK135">
            <v>29550</v>
          </cell>
          <cell r="AL135">
            <v>4125</v>
          </cell>
          <cell r="AM135">
            <v>54169.8</v>
          </cell>
          <cell r="AN135">
            <v>930</v>
          </cell>
          <cell r="AO135">
            <v>0</v>
          </cell>
          <cell r="AP135">
            <v>0</v>
          </cell>
          <cell r="AQ135">
            <v>815263</v>
          </cell>
          <cell r="AR135">
            <v>49330</v>
          </cell>
          <cell r="AS135">
            <v>1450</v>
          </cell>
          <cell r="AT135">
            <v>3604</v>
          </cell>
          <cell r="AU135">
            <v>0</v>
          </cell>
          <cell r="AV135">
            <v>4076</v>
          </cell>
          <cell r="AW135">
            <v>6930.0505000000003</v>
          </cell>
          <cell r="AX135">
            <v>1663.1365000000001</v>
          </cell>
        </row>
        <row r="136">
          <cell r="D136" t="str">
            <v>金澤　美佳</v>
          </cell>
          <cell r="E136">
            <v>1002</v>
          </cell>
          <cell r="F136" t="str">
            <v>政策推進部</v>
          </cell>
          <cell r="G136">
            <v>100201</v>
          </cell>
          <cell r="H136" t="str">
            <v>国際人材Ｇ</v>
          </cell>
          <cell r="I136">
            <v>1</v>
          </cell>
          <cell r="J136" t="str">
            <v>部門1</v>
          </cell>
          <cell r="K136">
            <v>1001</v>
          </cell>
          <cell r="L136" t="str">
            <v>部門1-1</v>
          </cell>
          <cell r="M136">
            <v>100102</v>
          </cell>
          <cell r="N136" t="str">
            <v>一般職員</v>
          </cell>
          <cell r="O136">
            <v>500</v>
          </cell>
          <cell r="P136">
            <v>273300</v>
          </cell>
          <cell r="Q136">
            <v>273300</v>
          </cell>
          <cell r="R136">
            <v>0</v>
          </cell>
          <cell r="S136">
            <v>0</v>
          </cell>
          <cell r="T136">
            <v>0</v>
          </cell>
          <cell r="U136">
            <v>0</v>
          </cell>
          <cell r="V136">
            <v>0</v>
          </cell>
          <cell r="W136">
            <v>0</v>
          </cell>
          <cell r="X136">
            <v>0</v>
          </cell>
          <cell r="Y136">
            <v>0</v>
          </cell>
          <cell r="Z136">
            <v>273300</v>
          </cell>
          <cell r="AA136">
            <v>0</v>
          </cell>
          <cell r="AB136">
            <v>32796</v>
          </cell>
          <cell r="AC136">
            <v>0</v>
          </cell>
          <cell r="AD136">
            <v>27000</v>
          </cell>
          <cell r="AE136">
            <v>0</v>
          </cell>
          <cell r="AF136">
            <v>15680</v>
          </cell>
          <cell r="AG136">
            <v>0</v>
          </cell>
          <cell r="AH136">
            <v>4239</v>
          </cell>
          <cell r="AI136">
            <v>68629</v>
          </cell>
          <cell r="AJ136">
            <v>0</v>
          </cell>
          <cell r="AK136">
            <v>16154</v>
          </cell>
          <cell r="AL136">
            <v>2255</v>
          </cell>
          <cell r="AM136">
            <v>35822.400000000001</v>
          </cell>
          <cell r="AN136">
            <v>615</v>
          </cell>
          <cell r="AO136">
            <v>0</v>
          </cell>
          <cell r="AP136">
            <v>0</v>
          </cell>
          <cell r="AQ136">
            <v>421644</v>
          </cell>
          <cell r="AR136">
            <v>2806</v>
          </cell>
          <cell r="AS136">
            <v>0</v>
          </cell>
          <cell r="AT136">
            <v>0</v>
          </cell>
          <cell r="AU136">
            <v>0</v>
          </cell>
          <cell r="AV136">
            <v>2108</v>
          </cell>
          <cell r="AW136">
            <v>3584.194</v>
          </cell>
          <cell r="AX136">
            <v>860.15369999999996</v>
          </cell>
        </row>
        <row r="137">
          <cell r="D137" t="str">
            <v>笠井　雅紀</v>
          </cell>
          <cell r="E137">
            <v>1002</v>
          </cell>
          <cell r="F137" t="str">
            <v>派遣業務部</v>
          </cell>
          <cell r="G137">
            <v>100201</v>
          </cell>
          <cell r="H137" t="str">
            <v>派遣業務Ｇ</v>
          </cell>
          <cell r="I137">
            <v>1</v>
          </cell>
          <cell r="J137" t="str">
            <v>部門1</v>
          </cell>
          <cell r="K137">
            <v>1001</v>
          </cell>
          <cell r="L137" t="str">
            <v>部門1-1</v>
          </cell>
          <cell r="M137">
            <v>100102</v>
          </cell>
          <cell r="N137" t="str">
            <v>一般職員</v>
          </cell>
          <cell r="O137">
            <v>500</v>
          </cell>
          <cell r="P137">
            <v>267900</v>
          </cell>
          <cell r="Q137">
            <v>267900</v>
          </cell>
          <cell r="R137">
            <v>0</v>
          </cell>
          <cell r="S137">
            <v>0</v>
          </cell>
          <cell r="T137">
            <v>0</v>
          </cell>
          <cell r="U137">
            <v>0</v>
          </cell>
          <cell r="V137">
            <v>0</v>
          </cell>
          <cell r="W137">
            <v>0</v>
          </cell>
          <cell r="X137">
            <v>0</v>
          </cell>
          <cell r="Y137">
            <v>0</v>
          </cell>
          <cell r="Z137">
            <v>267900</v>
          </cell>
          <cell r="AA137">
            <v>0</v>
          </cell>
          <cell r="AB137">
            <v>35268</v>
          </cell>
          <cell r="AC137">
            <v>26000</v>
          </cell>
          <cell r="AD137">
            <v>0</v>
          </cell>
          <cell r="AE137">
            <v>0</v>
          </cell>
          <cell r="AF137">
            <v>25150</v>
          </cell>
          <cell r="AG137">
            <v>0</v>
          </cell>
          <cell r="AH137">
            <v>969</v>
          </cell>
          <cell r="AI137">
            <v>121475</v>
          </cell>
          <cell r="AJ137">
            <v>0</v>
          </cell>
          <cell r="AK137">
            <v>16154</v>
          </cell>
          <cell r="AL137">
            <v>0</v>
          </cell>
          <cell r="AM137">
            <v>35822.400000000001</v>
          </cell>
          <cell r="AN137">
            <v>615</v>
          </cell>
          <cell r="AO137">
            <v>0</v>
          </cell>
          <cell r="AP137">
            <v>0</v>
          </cell>
          <cell r="AQ137">
            <v>476762</v>
          </cell>
          <cell r="AR137">
            <v>16549</v>
          </cell>
          <cell r="AS137">
            <v>0</v>
          </cell>
          <cell r="AT137">
            <v>0</v>
          </cell>
          <cell r="AU137">
            <v>0</v>
          </cell>
          <cell r="AV137">
            <v>2383</v>
          </cell>
          <cell r="AW137">
            <v>4053.2869999999998</v>
          </cell>
          <cell r="AX137">
            <v>972.59439999999995</v>
          </cell>
        </row>
        <row r="138">
          <cell r="D138" t="str">
            <v>矢島　肇</v>
          </cell>
          <cell r="E138">
            <v>1002</v>
          </cell>
          <cell r="F138" t="str">
            <v>派遣業務部</v>
          </cell>
          <cell r="G138">
            <v>100201</v>
          </cell>
          <cell r="H138" t="str">
            <v>派遣業務Ｇ</v>
          </cell>
          <cell r="I138">
            <v>1</v>
          </cell>
          <cell r="J138" t="str">
            <v>部門1</v>
          </cell>
          <cell r="K138">
            <v>1001</v>
          </cell>
          <cell r="L138" t="str">
            <v>部門1-1</v>
          </cell>
          <cell r="M138">
            <v>100102</v>
          </cell>
          <cell r="N138" t="str">
            <v>一般職員</v>
          </cell>
          <cell r="O138">
            <v>500</v>
          </cell>
          <cell r="P138">
            <v>400000</v>
          </cell>
          <cell r="Q138">
            <v>400000</v>
          </cell>
          <cell r="R138">
            <v>0</v>
          </cell>
          <cell r="S138">
            <v>0</v>
          </cell>
          <cell r="T138">
            <v>0</v>
          </cell>
          <cell r="U138">
            <v>0</v>
          </cell>
          <cell r="V138">
            <v>0</v>
          </cell>
          <cell r="W138">
            <v>0</v>
          </cell>
          <cell r="X138">
            <v>0</v>
          </cell>
          <cell r="Y138">
            <v>0</v>
          </cell>
          <cell r="Z138">
            <v>400000</v>
          </cell>
          <cell r="AA138">
            <v>0</v>
          </cell>
          <cell r="AB138">
            <v>0</v>
          </cell>
          <cell r="AC138">
            <v>0</v>
          </cell>
          <cell r="AD138">
            <v>0</v>
          </cell>
          <cell r="AE138">
            <v>0</v>
          </cell>
          <cell r="AF138">
            <v>25400</v>
          </cell>
          <cell r="AG138">
            <v>0</v>
          </cell>
          <cell r="AH138">
            <v>0</v>
          </cell>
          <cell r="AI138">
            <v>33408</v>
          </cell>
          <cell r="AJ138">
            <v>0</v>
          </cell>
          <cell r="AK138">
            <v>17336</v>
          </cell>
          <cell r="AL138">
            <v>2420</v>
          </cell>
          <cell r="AM138">
            <v>38443.599999999999</v>
          </cell>
          <cell r="AN138">
            <v>660</v>
          </cell>
          <cell r="AO138">
            <v>0</v>
          </cell>
          <cell r="AP138">
            <v>0</v>
          </cell>
          <cell r="AQ138">
            <v>458808</v>
          </cell>
          <cell r="AR138">
            <v>0</v>
          </cell>
          <cell r="AS138">
            <v>0</v>
          </cell>
          <cell r="AT138">
            <v>0</v>
          </cell>
          <cell r="AU138">
            <v>0</v>
          </cell>
          <cell r="AV138">
            <v>2294</v>
          </cell>
          <cell r="AW138">
            <v>3899.9079999999999</v>
          </cell>
          <cell r="AX138">
            <v>935.9683</v>
          </cell>
        </row>
        <row r="139">
          <cell r="D139" t="str">
            <v>池田　慎吾</v>
          </cell>
          <cell r="E139">
            <v>1002</v>
          </cell>
          <cell r="F139" t="str">
            <v>政策推進部</v>
          </cell>
          <cell r="G139">
            <v>100201</v>
          </cell>
          <cell r="H139" t="str">
            <v>国際人材Ｇ</v>
          </cell>
          <cell r="I139">
            <v>1</v>
          </cell>
          <cell r="J139" t="str">
            <v>部門1</v>
          </cell>
          <cell r="K139">
            <v>1001</v>
          </cell>
          <cell r="L139" t="str">
            <v>部門1-1</v>
          </cell>
          <cell r="M139">
            <v>100102</v>
          </cell>
          <cell r="N139" t="str">
            <v>一般職員</v>
          </cell>
          <cell r="O139">
            <v>300</v>
          </cell>
          <cell r="P139">
            <v>354400</v>
          </cell>
          <cell r="Q139">
            <v>354400</v>
          </cell>
          <cell r="R139">
            <v>0</v>
          </cell>
          <cell r="S139">
            <v>0</v>
          </cell>
          <cell r="T139">
            <v>0</v>
          </cell>
          <cell r="U139">
            <v>0</v>
          </cell>
          <cell r="V139">
            <v>0</v>
          </cell>
          <cell r="W139">
            <v>0</v>
          </cell>
          <cell r="X139">
            <v>0</v>
          </cell>
          <cell r="Y139">
            <v>0</v>
          </cell>
          <cell r="Z139">
            <v>354400</v>
          </cell>
          <cell r="AA139">
            <v>45000</v>
          </cell>
          <cell r="AB139">
            <v>51048</v>
          </cell>
          <cell r="AC139">
            <v>26000</v>
          </cell>
          <cell r="AD139">
            <v>0</v>
          </cell>
          <cell r="AE139">
            <v>0</v>
          </cell>
          <cell r="AF139">
            <v>13675</v>
          </cell>
          <cell r="AG139">
            <v>0</v>
          </cell>
          <cell r="AH139">
            <v>22937</v>
          </cell>
          <cell r="AI139">
            <v>0</v>
          </cell>
          <cell r="AJ139">
            <v>0</v>
          </cell>
          <cell r="AK139">
            <v>20882</v>
          </cell>
          <cell r="AL139">
            <v>2915</v>
          </cell>
          <cell r="AM139">
            <v>46306.2</v>
          </cell>
          <cell r="AN139">
            <v>795</v>
          </cell>
          <cell r="AO139">
            <v>0</v>
          </cell>
          <cell r="AP139">
            <v>0</v>
          </cell>
          <cell r="AQ139">
            <v>513060</v>
          </cell>
          <cell r="AR139">
            <v>0</v>
          </cell>
          <cell r="AS139">
            <v>0</v>
          </cell>
          <cell r="AT139">
            <v>0</v>
          </cell>
          <cell r="AU139">
            <v>0</v>
          </cell>
          <cell r="AV139">
            <v>2565</v>
          </cell>
          <cell r="AW139">
            <v>4361.3100000000004</v>
          </cell>
          <cell r="AX139">
            <v>1046.6424</v>
          </cell>
        </row>
        <row r="140">
          <cell r="D140" t="str">
            <v>西牧　義人</v>
          </cell>
          <cell r="E140">
            <v>1002</v>
          </cell>
          <cell r="F140" t="str">
            <v>派遣業務部</v>
          </cell>
          <cell r="G140">
            <v>100201</v>
          </cell>
          <cell r="H140" t="str">
            <v>派遣業務Ｇ</v>
          </cell>
          <cell r="I140">
            <v>1</v>
          </cell>
          <cell r="J140" t="str">
            <v>部門1</v>
          </cell>
          <cell r="K140">
            <v>1001</v>
          </cell>
          <cell r="L140" t="str">
            <v>部門1-1</v>
          </cell>
          <cell r="M140">
            <v>100102</v>
          </cell>
          <cell r="N140" t="str">
            <v>一般職員</v>
          </cell>
          <cell r="O140">
            <v>500</v>
          </cell>
          <cell r="P140">
            <v>292000</v>
          </cell>
          <cell r="Q140">
            <v>292000</v>
          </cell>
          <cell r="R140">
            <v>0</v>
          </cell>
          <cell r="S140">
            <v>0</v>
          </cell>
          <cell r="T140">
            <v>0</v>
          </cell>
          <cell r="U140">
            <v>0</v>
          </cell>
          <cell r="V140">
            <v>0</v>
          </cell>
          <cell r="W140">
            <v>0</v>
          </cell>
          <cell r="X140">
            <v>0</v>
          </cell>
          <cell r="Y140">
            <v>0</v>
          </cell>
          <cell r="Z140">
            <v>292000</v>
          </cell>
          <cell r="AA140">
            <v>0</v>
          </cell>
          <cell r="AB140">
            <v>37380</v>
          </cell>
          <cell r="AC140">
            <v>19500</v>
          </cell>
          <cell r="AD140">
            <v>0</v>
          </cell>
          <cell r="AE140">
            <v>0</v>
          </cell>
          <cell r="AF140">
            <v>15080</v>
          </cell>
          <cell r="AG140">
            <v>0</v>
          </cell>
          <cell r="AH140">
            <v>144</v>
          </cell>
          <cell r="AI140">
            <v>153112</v>
          </cell>
          <cell r="AJ140">
            <v>0</v>
          </cell>
          <cell r="AK140">
            <v>19700</v>
          </cell>
          <cell r="AL140">
            <v>0</v>
          </cell>
          <cell r="AM140">
            <v>43685</v>
          </cell>
          <cell r="AN140">
            <v>750</v>
          </cell>
          <cell r="AO140">
            <v>0</v>
          </cell>
          <cell r="AP140">
            <v>0</v>
          </cell>
          <cell r="AQ140">
            <v>517216</v>
          </cell>
          <cell r="AR140">
            <v>25403</v>
          </cell>
          <cell r="AS140">
            <v>0</v>
          </cell>
          <cell r="AT140">
            <v>0</v>
          </cell>
          <cell r="AU140">
            <v>0</v>
          </cell>
          <cell r="AV140">
            <v>2586</v>
          </cell>
          <cell r="AW140">
            <v>4396.4160000000002</v>
          </cell>
          <cell r="AX140">
            <v>1055.1206</v>
          </cell>
        </row>
        <row r="141">
          <cell r="D141" t="str">
            <v>武田　貞生</v>
          </cell>
          <cell r="E141">
            <v>1001</v>
          </cell>
          <cell r="F141" t="str">
            <v>役員他</v>
          </cell>
          <cell r="G141">
            <v>100101</v>
          </cell>
          <cell r="H141" t="str">
            <v>役員</v>
          </cell>
          <cell r="I141">
            <v>1</v>
          </cell>
          <cell r="J141" t="str">
            <v>部門1</v>
          </cell>
          <cell r="K141">
            <v>1001</v>
          </cell>
          <cell r="L141" t="str">
            <v>部門1-1</v>
          </cell>
          <cell r="M141">
            <v>100101</v>
          </cell>
          <cell r="N141" t="str">
            <v>役員</v>
          </cell>
          <cell r="O141">
            <v>100</v>
          </cell>
          <cell r="P141">
            <v>0</v>
          </cell>
          <cell r="Q141">
            <v>820000</v>
          </cell>
          <cell r="R141">
            <v>0</v>
          </cell>
          <cell r="S141">
            <v>0</v>
          </cell>
          <cell r="T141">
            <v>0</v>
          </cell>
          <cell r="U141">
            <v>0</v>
          </cell>
          <cell r="V141">
            <v>0</v>
          </cell>
          <cell r="W141">
            <v>0</v>
          </cell>
          <cell r="X141">
            <v>0</v>
          </cell>
          <cell r="Y141">
            <v>0</v>
          </cell>
          <cell r="Z141">
            <v>820000</v>
          </cell>
          <cell r="AA141">
            <v>0</v>
          </cell>
          <cell r="AB141">
            <v>0</v>
          </cell>
          <cell r="AC141">
            <v>0</v>
          </cell>
          <cell r="AD141">
            <v>0</v>
          </cell>
          <cell r="AE141">
            <v>0</v>
          </cell>
          <cell r="AF141">
            <v>17640</v>
          </cell>
          <cell r="AG141">
            <v>0</v>
          </cell>
          <cell r="AH141">
            <v>0</v>
          </cell>
          <cell r="AI141">
            <v>0</v>
          </cell>
          <cell r="AJ141">
            <v>0</v>
          </cell>
          <cell r="AK141">
            <v>38612</v>
          </cell>
          <cell r="AL141">
            <v>5390</v>
          </cell>
          <cell r="AM141">
            <v>54169.8</v>
          </cell>
          <cell r="AN141">
            <v>930</v>
          </cell>
          <cell r="AO141">
            <v>0</v>
          </cell>
          <cell r="AP141">
            <v>0</v>
          </cell>
          <cell r="AQ141">
            <v>985240</v>
          </cell>
          <cell r="AR141">
            <v>0</v>
          </cell>
          <cell r="AS141">
            <v>0</v>
          </cell>
          <cell r="AT141">
            <v>0</v>
          </cell>
          <cell r="AU141">
            <v>0</v>
          </cell>
          <cell r="AV141">
            <v>0</v>
          </cell>
          <cell r="AW141">
            <v>0</v>
          </cell>
          <cell r="AX141">
            <v>0</v>
          </cell>
        </row>
        <row r="142">
          <cell r="D142" t="str">
            <v>有賀　佑樹</v>
          </cell>
          <cell r="E142">
            <v>1006</v>
          </cell>
          <cell r="F142" t="str">
            <v>東京研修センター</v>
          </cell>
          <cell r="G142">
            <v>100601</v>
          </cell>
          <cell r="H142" t="str">
            <v>ＴＫＣＧ</v>
          </cell>
          <cell r="I142">
            <v>1</v>
          </cell>
          <cell r="J142" t="str">
            <v>部門1</v>
          </cell>
          <cell r="K142">
            <v>1001</v>
          </cell>
          <cell r="L142" t="str">
            <v>部門1-1</v>
          </cell>
          <cell r="M142">
            <v>100102</v>
          </cell>
          <cell r="N142" t="str">
            <v>一般職員</v>
          </cell>
          <cell r="O142">
            <v>500</v>
          </cell>
          <cell r="P142">
            <v>217700</v>
          </cell>
          <cell r="Q142">
            <v>217700</v>
          </cell>
          <cell r="R142">
            <v>0</v>
          </cell>
          <cell r="S142">
            <v>0</v>
          </cell>
          <cell r="T142">
            <v>0</v>
          </cell>
          <cell r="U142">
            <v>0</v>
          </cell>
          <cell r="V142">
            <v>0</v>
          </cell>
          <cell r="W142">
            <v>0</v>
          </cell>
          <cell r="X142">
            <v>0</v>
          </cell>
          <cell r="Y142">
            <v>0</v>
          </cell>
          <cell r="Z142">
            <v>217700</v>
          </cell>
          <cell r="AA142">
            <v>0</v>
          </cell>
          <cell r="AB142">
            <v>26124</v>
          </cell>
          <cell r="AC142">
            <v>0</v>
          </cell>
          <cell r="AD142">
            <v>0</v>
          </cell>
          <cell r="AE142">
            <v>0</v>
          </cell>
          <cell r="AF142">
            <v>29024</v>
          </cell>
          <cell r="AG142">
            <v>0</v>
          </cell>
          <cell r="AH142">
            <v>0</v>
          </cell>
          <cell r="AI142">
            <v>211389</v>
          </cell>
          <cell r="AJ142">
            <v>0</v>
          </cell>
          <cell r="AK142">
            <v>14972</v>
          </cell>
          <cell r="AL142">
            <v>0</v>
          </cell>
          <cell r="AM142">
            <v>33201.199999999997</v>
          </cell>
          <cell r="AN142">
            <v>570</v>
          </cell>
          <cell r="AO142">
            <v>0</v>
          </cell>
          <cell r="AP142">
            <v>0</v>
          </cell>
          <cell r="AQ142">
            <v>484237</v>
          </cell>
          <cell r="AR142">
            <v>35689</v>
          </cell>
          <cell r="AS142">
            <v>11629</v>
          </cell>
          <cell r="AT142">
            <v>1805</v>
          </cell>
          <cell r="AU142">
            <v>0</v>
          </cell>
          <cell r="AV142">
            <v>2421</v>
          </cell>
          <cell r="AW142">
            <v>4116.1994999999997</v>
          </cell>
          <cell r="AX142">
            <v>987.84339999999997</v>
          </cell>
        </row>
        <row r="143">
          <cell r="D143" t="str">
            <v>岡　麻美</v>
          </cell>
          <cell r="E143">
            <v>1005</v>
          </cell>
          <cell r="F143" t="str">
            <v>総務企画部</v>
          </cell>
          <cell r="G143">
            <v>100501</v>
          </cell>
          <cell r="H143" t="str">
            <v>経営戦略Ｇ</v>
          </cell>
          <cell r="I143">
            <v>1</v>
          </cell>
          <cell r="J143" t="str">
            <v>部門1</v>
          </cell>
          <cell r="K143">
            <v>1001</v>
          </cell>
          <cell r="L143" t="str">
            <v>部門1-1</v>
          </cell>
          <cell r="M143">
            <v>100102</v>
          </cell>
          <cell r="N143" t="str">
            <v>一般職員</v>
          </cell>
          <cell r="O143">
            <v>500</v>
          </cell>
          <cell r="P143">
            <v>192100</v>
          </cell>
          <cell r="Q143">
            <v>192100</v>
          </cell>
          <cell r="R143">
            <v>0</v>
          </cell>
          <cell r="S143">
            <v>0</v>
          </cell>
          <cell r="T143">
            <v>0</v>
          </cell>
          <cell r="U143">
            <v>0</v>
          </cell>
          <cell r="V143">
            <v>0</v>
          </cell>
          <cell r="W143">
            <v>0</v>
          </cell>
          <cell r="X143">
            <v>0</v>
          </cell>
          <cell r="Y143">
            <v>0</v>
          </cell>
          <cell r="Z143">
            <v>192100</v>
          </cell>
          <cell r="AA143">
            <v>0</v>
          </cell>
          <cell r="AB143">
            <v>23052</v>
          </cell>
          <cell r="AC143">
            <v>0</v>
          </cell>
          <cell r="AD143">
            <v>27000</v>
          </cell>
          <cell r="AE143">
            <v>0</v>
          </cell>
          <cell r="AF143">
            <v>5625</v>
          </cell>
          <cell r="AG143">
            <v>0</v>
          </cell>
          <cell r="AH143">
            <v>0</v>
          </cell>
          <cell r="AI143">
            <v>103098</v>
          </cell>
          <cell r="AJ143">
            <v>0</v>
          </cell>
          <cell r="AK143">
            <v>10244</v>
          </cell>
          <cell r="AL143">
            <v>0</v>
          </cell>
          <cell r="AM143">
            <v>22716.400000000001</v>
          </cell>
          <cell r="AN143">
            <v>390</v>
          </cell>
          <cell r="AO143">
            <v>0</v>
          </cell>
          <cell r="AP143">
            <v>0</v>
          </cell>
          <cell r="AQ143">
            <v>350875</v>
          </cell>
          <cell r="AR143">
            <v>17181</v>
          </cell>
          <cell r="AS143">
            <v>0</v>
          </cell>
          <cell r="AT143">
            <v>0</v>
          </cell>
          <cell r="AU143">
            <v>0</v>
          </cell>
          <cell r="AV143">
            <v>1754</v>
          </cell>
          <cell r="AW143">
            <v>2982.8125</v>
          </cell>
          <cell r="AX143">
            <v>715.78499999999997</v>
          </cell>
        </row>
        <row r="144">
          <cell r="D144" t="str">
            <v>鎌田　貴大</v>
          </cell>
          <cell r="E144">
            <v>1007</v>
          </cell>
          <cell r="F144" t="str">
            <v>関西研修センター</v>
          </cell>
          <cell r="G144">
            <v>100701</v>
          </cell>
          <cell r="H144" t="str">
            <v>ＫＫＣＧ</v>
          </cell>
          <cell r="I144">
            <v>1</v>
          </cell>
          <cell r="J144" t="str">
            <v>部門1</v>
          </cell>
          <cell r="K144">
            <v>1001</v>
          </cell>
          <cell r="L144" t="str">
            <v>部門1-1</v>
          </cell>
          <cell r="M144">
            <v>100102</v>
          </cell>
          <cell r="N144" t="str">
            <v>一般職員</v>
          </cell>
          <cell r="O144">
            <v>500</v>
          </cell>
          <cell r="P144">
            <v>192100</v>
          </cell>
          <cell r="Q144">
            <v>192100</v>
          </cell>
          <cell r="R144">
            <v>0</v>
          </cell>
          <cell r="S144">
            <v>0</v>
          </cell>
          <cell r="T144">
            <v>0</v>
          </cell>
          <cell r="U144">
            <v>0</v>
          </cell>
          <cell r="V144">
            <v>0</v>
          </cell>
          <cell r="W144">
            <v>0</v>
          </cell>
          <cell r="X144">
            <v>0</v>
          </cell>
          <cell r="Y144">
            <v>0</v>
          </cell>
          <cell r="Z144">
            <v>192100</v>
          </cell>
          <cell r="AA144">
            <v>0</v>
          </cell>
          <cell r="AB144">
            <v>23052</v>
          </cell>
          <cell r="AC144">
            <v>0</v>
          </cell>
          <cell r="AD144">
            <v>27000</v>
          </cell>
          <cell r="AE144">
            <v>0</v>
          </cell>
          <cell r="AF144">
            <v>0</v>
          </cell>
          <cell r="AG144">
            <v>0</v>
          </cell>
          <cell r="AH144">
            <v>0</v>
          </cell>
          <cell r="AI144">
            <v>57291</v>
          </cell>
          <cell r="AJ144">
            <v>-10628</v>
          </cell>
          <cell r="AK144">
            <v>10244</v>
          </cell>
          <cell r="AL144">
            <v>0</v>
          </cell>
          <cell r="AM144">
            <v>22716.400000000001</v>
          </cell>
          <cell r="AN144">
            <v>390</v>
          </cell>
          <cell r="AO144">
            <v>0</v>
          </cell>
          <cell r="AP144">
            <v>0</v>
          </cell>
          <cell r="AQ144">
            <v>288815</v>
          </cell>
          <cell r="AR144">
            <v>0</v>
          </cell>
          <cell r="AS144">
            <v>0</v>
          </cell>
          <cell r="AT144">
            <v>118</v>
          </cell>
          <cell r="AU144">
            <v>3728</v>
          </cell>
          <cell r="AV144">
            <v>1444</v>
          </cell>
          <cell r="AW144">
            <v>2455.0025000000001</v>
          </cell>
          <cell r="AX144">
            <v>589.18259999999998</v>
          </cell>
        </row>
        <row r="145">
          <cell r="D145" t="str">
            <v>本間　友佳</v>
          </cell>
          <cell r="E145">
            <v>1006</v>
          </cell>
          <cell r="F145" t="str">
            <v>東京研修センター</v>
          </cell>
          <cell r="G145">
            <v>100601</v>
          </cell>
          <cell r="H145" t="str">
            <v>ＴＫＣＧ</v>
          </cell>
          <cell r="I145">
            <v>1</v>
          </cell>
          <cell r="J145" t="str">
            <v>部門1</v>
          </cell>
          <cell r="K145">
            <v>1001</v>
          </cell>
          <cell r="L145" t="str">
            <v>部門1-1</v>
          </cell>
          <cell r="M145">
            <v>100102</v>
          </cell>
          <cell r="N145" t="str">
            <v>一般職員</v>
          </cell>
          <cell r="O145">
            <v>500</v>
          </cell>
          <cell r="P145">
            <v>207600</v>
          </cell>
          <cell r="Q145">
            <v>207600</v>
          </cell>
          <cell r="R145">
            <v>0</v>
          </cell>
          <cell r="S145">
            <v>0</v>
          </cell>
          <cell r="T145">
            <v>0</v>
          </cell>
          <cell r="U145">
            <v>0</v>
          </cell>
          <cell r="V145">
            <v>0</v>
          </cell>
          <cell r="W145">
            <v>0</v>
          </cell>
          <cell r="X145">
            <v>0</v>
          </cell>
          <cell r="Y145">
            <v>0</v>
          </cell>
          <cell r="Z145">
            <v>207600</v>
          </cell>
          <cell r="AA145">
            <v>0</v>
          </cell>
          <cell r="AB145">
            <v>24912</v>
          </cell>
          <cell r="AC145">
            <v>0</v>
          </cell>
          <cell r="AD145">
            <v>27000</v>
          </cell>
          <cell r="AE145">
            <v>0</v>
          </cell>
          <cell r="AF145">
            <v>3880</v>
          </cell>
          <cell r="AG145">
            <v>0</v>
          </cell>
          <cell r="AH145">
            <v>0</v>
          </cell>
          <cell r="AI145">
            <v>122763</v>
          </cell>
          <cell r="AJ145">
            <v>0</v>
          </cell>
          <cell r="AK145">
            <v>11032</v>
          </cell>
          <cell r="AL145">
            <v>0</v>
          </cell>
          <cell r="AM145">
            <v>24464.2</v>
          </cell>
          <cell r="AN145">
            <v>420</v>
          </cell>
          <cell r="AO145">
            <v>0</v>
          </cell>
          <cell r="AP145">
            <v>0</v>
          </cell>
          <cell r="AQ145">
            <v>386155</v>
          </cell>
          <cell r="AR145">
            <v>20676</v>
          </cell>
          <cell r="AS145">
            <v>0</v>
          </cell>
          <cell r="AT145">
            <v>913</v>
          </cell>
          <cell r="AU145">
            <v>0</v>
          </cell>
          <cell r="AV145">
            <v>1930</v>
          </cell>
          <cell r="AW145">
            <v>3283.0925000000002</v>
          </cell>
          <cell r="AX145">
            <v>787.75620000000004</v>
          </cell>
        </row>
        <row r="146">
          <cell r="D146" t="str">
            <v>杉田　哲也</v>
          </cell>
          <cell r="E146">
            <v>1001</v>
          </cell>
          <cell r="F146" t="str">
            <v>産業推進部</v>
          </cell>
          <cell r="G146">
            <v>100101</v>
          </cell>
          <cell r="H146" t="str">
            <v>産業国際化・インフラＧ</v>
          </cell>
          <cell r="I146">
            <v>1</v>
          </cell>
          <cell r="J146" t="str">
            <v>部門1</v>
          </cell>
          <cell r="K146">
            <v>1001</v>
          </cell>
          <cell r="L146" t="str">
            <v>部門1-1</v>
          </cell>
          <cell r="M146">
            <v>100102</v>
          </cell>
          <cell r="N146" t="str">
            <v>一般職員</v>
          </cell>
          <cell r="O146">
            <v>300</v>
          </cell>
          <cell r="P146">
            <v>365100</v>
          </cell>
          <cell r="Q146">
            <v>365100</v>
          </cell>
          <cell r="R146">
            <v>0</v>
          </cell>
          <cell r="S146">
            <v>0</v>
          </cell>
          <cell r="T146">
            <v>0</v>
          </cell>
          <cell r="U146">
            <v>0</v>
          </cell>
          <cell r="V146">
            <v>0</v>
          </cell>
          <cell r="W146">
            <v>0</v>
          </cell>
          <cell r="X146">
            <v>0</v>
          </cell>
          <cell r="Y146">
            <v>0</v>
          </cell>
          <cell r="Z146">
            <v>365100</v>
          </cell>
          <cell r="AA146">
            <v>75000</v>
          </cell>
          <cell r="AB146">
            <v>56532</v>
          </cell>
          <cell r="AC146">
            <v>31000</v>
          </cell>
          <cell r="AD146">
            <v>27000</v>
          </cell>
          <cell r="AE146">
            <v>0</v>
          </cell>
          <cell r="AF146">
            <v>12065</v>
          </cell>
          <cell r="AG146">
            <v>0</v>
          </cell>
          <cell r="AH146">
            <v>0</v>
          </cell>
          <cell r="AI146">
            <v>310532</v>
          </cell>
          <cell r="AJ146">
            <v>0</v>
          </cell>
          <cell r="AK146">
            <v>18518</v>
          </cell>
          <cell r="AL146">
            <v>2585</v>
          </cell>
          <cell r="AM146">
            <v>41064.800000000003</v>
          </cell>
          <cell r="AN146">
            <v>705</v>
          </cell>
          <cell r="AO146">
            <v>0</v>
          </cell>
          <cell r="AP146">
            <v>0</v>
          </cell>
          <cell r="AQ146">
            <v>877229</v>
          </cell>
          <cell r="AR146">
            <v>52015</v>
          </cell>
          <cell r="AS146">
            <v>11935</v>
          </cell>
          <cell r="AT146">
            <v>6101</v>
          </cell>
          <cell r="AU146">
            <v>0</v>
          </cell>
          <cell r="AV146">
            <v>4386</v>
          </cell>
          <cell r="AW146">
            <v>7456.5915000000005</v>
          </cell>
          <cell r="AX146">
            <v>1789.5471</v>
          </cell>
        </row>
        <row r="147">
          <cell r="D147" t="str">
            <v>古田　淳</v>
          </cell>
          <cell r="E147">
            <v>1002</v>
          </cell>
          <cell r="F147" t="str">
            <v>政策推進部</v>
          </cell>
          <cell r="G147">
            <v>100202</v>
          </cell>
          <cell r="H147" t="str">
            <v>政策受託Ｇ</v>
          </cell>
          <cell r="I147">
            <v>1</v>
          </cell>
          <cell r="J147" t="str">
            <v>部門1</v>
          </cell>
          <cell r="K147">
            <v>1001</v>
          </cell>
          <cell r="L147" t="str">
            <v>部門1-1</v>
          </cell>
          <cell r="M147">
            <v>100102</v>
          </cell>
          <cell r="N147" t="str">
            <v>一般職員</v>
          </cell>
          <cell r="O147">
            <v>500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45260</v>
          </cell>
          <cell r="AJ147">
            <v>0</v>
          </cell>
          <cell r="AK147">
            <v>0</v>
          </cell>
          <cell r="AL147">
            <v>0</v>
          </cell>
          <cell r="AM147">
            <v>0</v>
          </cell>
          <cell r="AN147">
            <v>0</v>
          </cell>
          <cell r="AO147">
            <v>0</v>
          </cell>
          <cell r="AP147">
            <v>0</v>
          </cell>
          <cell r="AQ147">
            <v>45260</v>
          </cell>
          <cell r="AR147">
            <v>0</v>
          </cell>
          <cell r="AS147">
            <v>0</v>
          </cell>
          <cell r="AT147">
            <v>0</v>
          </cell>
          <cell r="AU147">
            <v>0</v>
          </cell>
          <cell r="AV147">
            <v>226</v>
          </cell>
          <cell r="AW147">
            <v>385.01</v>
          </cell>
          <cell r="AX147">
            <v>92.330399999999997</v>
          </cell>
        </row>
        <row r="148">
          <cell r="D148" t="str">
            <v>宮内　直樹</v>
          </cell>
          <cell r="E148">
            <v>1003</v>
          </cell>
          <cell r="F148" t="str">
            <v>研修業務部</v>
          </cell>
          <cell r="G148">
            <v>100301</v>
          </cell>
          <cell r="H148" t="str">
            <v>受入業務Ｇ</v>
          </cell>
          <cell r="I148">
            <v>1</v>
          </cell>
          <cell r="J148" t="str">
            <v>部門1</v>
          </cell>
          <cell r="K148">
            <v>1001</v>
          </cell>
          <cell r="L148" t="str">
            <v>部門1-1</v>
          </cell>
          <cell r="M148">
            <v>100102</v>
          </cell>
          <cell r="N148" t="str">
            <v>一般職員</v>
          </cell>
          <cell r="O148">
            <v>500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172649</v>
          </cell>
          <cell r="AJ148">
            <v>0</v>
          </cell>
          <cell r="AK148">
            <v>0</v>
          </cell>
          <cell r="AL148">
            <v>0</v>
          </cell>
          <cell r="AM148">
            <v>0</v>
          </cell>
          <cell r="AN148">
            <v>0</v>
          </cell>
          <cell r="AO148">
            <v>0</v>
          </cell>
          <cell r="AP148">
            <v>0</v>
          </cell>
          <cell r="AQ148">
            <v>172649</v>
          </cell>
          <cell r="AR148">
            <v>29474</v>
          </cell>
          <cell r="AS148">
            <v>0</v>
          </cell>
          <cell r="AT148">
            <v>276</v>
          </cell>
          <cell r="AU148">
            <v>0</v>
          </cell>
          <cell r="AV148">
            <v>863</v>
          </cell>
          <cell r="AW148">
            <v>1467.7615000000001</v>
          </cell>
          <cell r="AX148">
            <v>352.20389999999998</v>
          </cell>
        </row>
        <row r="149">
          <cell r="D149" t="str">
            <v>内野　麻衣子</v>
          </cell>
          <cell r="E149">
            <v>1002</v>
          </cell>
          <cell r="F149" t="str">
            <v>政策推進部</v>
          </cell>
          <cell r="G149">
            <v>100201</v>
          </cell>
          <cell r="H149" t="str">
            <v>国際人材Ｇ</v>
          </cell>
          <cell r="I149">
            <v>1</v>
          </cell>
          <cell r="J149" t="str">
            <v>部門1</v>
          </cell>
          <cell r="K149">
            <v>1001</v>
          </cell>
          <cell r="L149" t="str">
            <v>部門1-1</v>
          </cell>
          <cell r="M149">
            <v>100102</v>
          </cell>
          <cell r="N149" t="str">
            <v>一般職員</v>
          </cell>
          <cell r="O149">
            <v>500</v>
          </cell>
          <cell r="P149">
            <v>273800</v>
          </cell>
          <cell r="Q149">
            <v>273800</v>
          </cell>
          <cell r="R149">
            <v>0</v>
          </cell>
          <cell r="S149">
            <v>0</v>
          </cell>
          <cell r="T149">
            <v>0</v>
          </cell>
          <cell r="U149">
            <v>0</v>
          </cell>
          <cell r="V149">
            <v>0</v>
          </cell>
          <cell r="W149">
            <v>0</v>
          </cell>
          <cell r="X149">
            <v>0</v>
          </cell>
          <cell r="Y149">
            <v>0</v>
          </cell>
          <cell r="Z149">
            <v>273800</v>
          </cell>
          <cell r="AA149">
            <v>0</v>
          </cell>
          <cell r="AB149">
            <v>32856</v>
          </cell>
          <cell r="AC149">
            <v>0</v>
          </cell>
          <cell r="AD149">
            <v>0</v>
          </cell>
          <cell r="AE149">
            <v>0</v>
          </cell>
          <cell r="AF149">
            <v>14215</v>
          </cell>
          <cell r="AG149">
            <v>0</v>
          </cell>
          <cell r="AH149">
            <v>0</v>
          </cell>
          <cell r="AI149">
            <v>112574</v>
          </cell>
          <cell r="AJ149">
            <v>0</v>
          </cell>
          <cell r="AK149">
            <v>14184</v>
          </cell>
          <cell r="AL149">
            <v>0</v>
          </cell>
          <cell r="AM149">
            <v>31453.4</v>
          </cell>
          <cell r="AN149">
            <v>540</v>
          </cell>
          <cell r="AO149">
            <v>0</v>
          </cell>
          <cell r="AP149">
            <v>0</v>
          </cell>
          <cell r="AQ149">
            <v>433445</v>
          </cell>
          <cell r="AR149">
            <v>17919</v>
          </cell>
          <cell r="AS149">
            <v>0</v>
          </cell>
          <cell r="AT149">
            <v>87</v>
          </cell>
          <cell r="AU149">
            <v>0</v>
          </cell>
          <cell r="AV149">
            <v>2167</v>
          </cell>
          <cell r="AW149">
            <v>3684.5075000000002</v>
          </cell>
          <cell r="AX149">
            <v>884.2278</v>
          </cell>
        </row>
        <row r="150">
          <cell r="D150" t="str">
            <v>田中　道代</v>
          </cell>
          <cell r="E150">
            <v>1002</v>
          </cell>
          <cell r="F150" t="str">
            <v>政策推進部</v>
          </cell>
          <cell r="G150">
            <v>100201</v>
          </cell>
          <cell r="H150" t="str">
            <v>国際人材Ｇ</v>
          </cell>
          <cell r="I150">
            <v>1</v>
          </cell>
          <cell r="J150" t="str">
            <v>部門1</v>
          </cell>
          <cell r="K150">
            <v>1001</v>
          </cell>
          <cell r="L150" t="str">
            <v>部門1-1</v>
          </cell>
          <cell r="M150">
            <v>100102</v>
          </cell>
          <cell r="N150" t="str">
            <v>一般職員</v>
          </cell>
          <cell r="O150">
            <v>500</v>
          </cell>
          <cell r="P150">
            <v>315600</v>
          </cell>
          <cell r="Q150">
            <v>315600</v>
          </cell>
          <cell r="R150">
            <v>0</v>
          </cell>
          <cell r="S150">
            <v>0</v>
          </cell>
          <cell r="T150">
            <v>0</v>
          </cell>
          <cell r="U150">
            <v>0</v>
          </cell>
          <cell r="V150">
            <v>0</v>
          </cell>
          <cell r="W150">
            <v>0</v>
          </cell>
          <cell r="X150">
            <v>0</v>
          </cell>
          <cell r="Y150">
            <v>0</v>
          </cell>
          <cell r="Z150">
            <v>315600</v>
          </cell>
          <cell r="AA150">
            <v>0</v>
          </cell>
          <cell r="AB150">
            <v>37872</v>
          </cell>
          <cell r="AC150">
            <v>0</v>
          </cell>
          <cell r="AD150">
            <v>0</v>
          </cell>
          <cell r="AE150">
            <v>0</v>
          </cell>
          <cell r="AF150">
            <v>9540</v>
          </cell>
          <cell r="AG150">
            <v>0</v>
          </cell>
          <cell r="AH150">
            <v>0</v>
          </cell>
          <cell r="AI150">
            <v>122552</v>
          </cell>
          <cell r="AJ150">
            <v>0</v>
          </cell>
          <cell r="AK150">
            <v>14184</v>
          </cell>
          <cell r="AL150">
            <v>1980</v>
          </cell>
          <cell r="AM150">
            <v>31453.4</v>
          </cell>
          <cell r="AN150">
            <v>540</v>
          </cell>
          <cell r="AO150">
            <v>0</v>
          </cell>
          <cell r="AP150">
            <v>0</v>
          </cell>
          <cell r="AQ150">
            <v>485564</v>
          </cell>
          <cell r="AR150">
            <v>15394</v>
          </cell>
          <cell r="AS150">
            <v>0</v>
          </cell>
          <cell r="AT150">
            <v>0</v>
          </cell>
          <cell r="AU150">
            <v>0</v>
          </cell>
          <cell r="AV150">
            <v>2427</v>
          </cell>
          <cell r="AW150">
            <v>4128.1139999999996</v>
          </cell>
          <cell r="AX150">
            <v>990.55050000000006</v>
          </cell>
        </row>
        <row r="151">
          <cell r="D151" t="str">
            <v>榎本　伸一</v>
          </cell>
          <cell r="E151">
            <v>1007</v>
          </cell>
          <cell r="F151" t="str">
            <v>関西研修センター</v>
          </cell>
          <cell r="G151">
            <v>100701</v>
          </cell>
          <cell r="H151" t="str">
            <v>ＫＫＣＧ</v>
          </cell>
          <cell r="I151">
            <v>1</v>
          </cell>
          <cell r="J151" t="str">
            <v>部門1</v>
          </cell>
          <cell r="K151">
            <v>1001</v>
          </cell>
          <cell r="L151" t="str">
            <v>部門1-1</v>
          </cell>
          <cell r="M151">
            <v>100102</v>
          </cell>
          <cell r="N151" t="str">
            <v>一般職員</v>
          </cell>
          <cell r="O151">
            <v>500</v>
          </cell>
          <cell r="P151">
            <v>315600</v>
          </cell>
          <cell r="Q151">
            <v>315600</v>
          </cell>
          <cell r="R151">
            <v>0</v>
          </cell>
          <cell r="S151">
            <v>0</v>
          </cell>
          <cell r="T151">
            <v>0</v>
          </cell>
          <cell r="U151">
            <v>0</v>
          </cell>
          <cell r="V151">
            <v>0</v>
          </cell>
          <cell r="W151">
            <v>0</v>
          </cell>
          <cell r="X151">
            <v>0</v>
          </cell>
          <cell r="Y151">
            <v>0</v>
          </cell>
          <cell r="Z151">
            <v>315600</v>
          </cell>
          <cell r="AA151">
            <v>0</v>
          </cell>
          <cell r="AB151">
            <v>37872</v>
          </cell>
          <cell r="AC151">
            <v>0</v>
          </cell>
          <cell r="AD151">
            <v>0</v>
          </cell>
          <cell r="AE151">
            <v>0</v>
          </cell>
          <cell r="AF151">
            <v>13230</v>
          </cell>
          <cell r="AG151">
            <v>0</v>
          </cell>
          <cell r="AH151">
            <v>0</v>
          </cell>
          <cell r="AI151">
            <v>74880</v>
          </cell>
          <cell r="AJ151">
            <v>0</v>
          </cell>
          <cell r="AK151">
            <v>13396</v>
          </cell>
          <cell r="AL151">
            <v>0</v>
          </cell>
          <cell r="AM151">
            <v>29706.6</v>
          </cell>
          <cell r="AN151">
            <v>510</v>
          </cell>
          <cell r="AO151">
            <v>0</v>
          </cell>
          <cell r="AP151">
            <v>0</v>
          </cell>
          <cell r="AQ151">
            <v>441582</v>
          </cell>
          <cell r="AR151">
            <v>0</v>
          </cell>
          <cell r="AS151">
            <v>0</v>
          </cell>
          <cell r="AT151">
            <v>0</v>
          </cell>
          <cell r="AU151">
            <v>0</v>
          </cell>
          <cell r="AV151">
            <v>2207</v>
          </cell>
          <cell r="AW151">
            <v>3754.357</v>
          </cell>
          <cell r="AX151">
            <v>900.82719999999995</v>
          </cell>
        </row>
        <row r="152">
          <cell r="D152" t="str">
            <v>小森　和那</v>
          </cell>
          <cell r="E152">
            <v>1002</v>
          </cell>
          <cell r="F152" t="str">
            <v>政策推進部</v>
          </cell>
          <cell r="G152">
            <v>100201</v>
          </cell>
          <cell r="H152" t="str">
            <v>国際人材Ｇ</v>
          </cell>
          <cell r="I152">
            <v>1</v>
          </cell>
          <cell r="J152" t="str">
            <v>部門1</v>
          </cell>
          <cell r="K152">
            <v>1001</v>
          </cell>
          <cell r="L152" t="str">
            <v>部門1-1</v>
          </cell>
          <cell r="M152">
            <v>100102</v>
          </cell>
          <cell r="N152" t="str">
            <v>一般職員</v>
          </cell>
          <cell r="O152">
            <v>500</v>
          </cell>
          <cell r="P152">
            <v>250200</v>
          </cell>
          <cell r="Q152">
            <v>250200</v>
          </cell>
          <cell r="R152">
            <v>0</v>
          </cell>
          <cell r="S152">
            <v>0</v>
          </cell>
          <cell r="T152">
            <v>0</v>
          </cell>
          <cell r="U152">
            <v>0</v>
          </cell>
          <cell r="V152">
            <v>0</v>
          </cell>
          <cell r="W152">
            <v>0</v>
          </cell>
          <cell r="X152">
            <v>0</v>
          </cell>
          <cell r="Y152">
            <v>0</v>
          </cell>
          <cell r="Z152">
            <v>250200</v>
          </cell>
          <cell r="AA152">
            <v>0</v>
          </cell>
          <cell r="AB152">
            <v>30024</v>
          </cell>
          <cell r="AC152">
            <v>0</v>
          </cell>
          <cell r="AD152">
            <v>0</v>
          </cell>
          <cell r="AE152">
            <v>0</v>
          </cell>
          <cell r="AF152">
            <v>5170</v>
          </cell>
          <cell r="AG152">
            <v>0</v>
          </cell>
          <cell r="AH152">
            <v>0</v>
          </cell>
          <cell r="AI152">
            <v>112984</v>
          </cell>
          <cell r="AJ152">
            <v>0</v>
          </cell>
          <cell r="AK152">
            <v>11032</v>
          </cell>
          <cell r="AL152">
            <v>0</v>
          </cell>
          <cell r="AM152">
            <v>24464.2</v>
          </cell>
          <cell r="AN152">
            <v>420</v>
          </cell>
          <cell r="AO152">
            <v>0</v>
          </cell>
          <cell r="AP152">
            <v>0</v>
          </cell>
          <cell r="AQ152">
            <v>398378</v>
          </cell>
          <cell r="AR152">
            <v>18229</v>
          </cell>
          <cell r="AS152">
            <v>0</v>
          </cell>
          <cell r="AT152">
            <v>0</v>
          </cell>
          <cell r="AU152">
            <v>0</v>
          </cell>
          <cell r="AV152">
            <v>1991</v>
          </cell>
          <cell r="AW152">
            <v>3387.1030000000001</v>
          </cell>
          <cell r="AX152">
            <v>812.69110000000001</v>
          </cell>
        </row>
        <row r="153">
          <cell r="D153" t="str">
            <v>鈴木　美保</v>
          </cell>
          <cell r="E153">
            <v>1002</v>
          </cell>
          <cell r="F153" t="str">
            <v>政策推進部</v>
          </cell>
          <cell r="G153">
            <v>100201</v>
          </cell>
          <cell r="H153" t="str">
            <v>国際人材Ｇ</v>
          </cell>
          <cell r="I153">
            <v>1</v>
          </cell>
          <cell r="J153" t="str">
            <v>部門1</v>
          </cell>
          <cell r="K153">
            <v>1001</v>
          </cell>
          <cell r="L153" t="str">
            <v>部門1-1</v>
          </cell>
          <cell r="M153">
            <v>100102</v>
          </cell>
          <cell r="N153" t="str">
            <v>一般職員</v>
          </cell>
          <cell r="O153">
            <v>500</v>
          </cell>
          <cell r="P153">
            <v>315600</v>
          </cell>
          <cell r="Q153">
            <v>315600</v>
          </cell>
          <cell r="R153">
            <v>0</v>
          </cell>
          <cell r="S153">
            <v>0</v>
          </cell>
          <cell r="T153">
            <v>0</v>
          </cell>
          <cell r="U153">
            <v>0</v>
          </cell>
          <cell r="V153">
            <v>0</v>
          </cell>
          <cell r="W153">
            <v>0</v>
          </cell>
          <cell r="X153">
            <v>0</v>
          </cell>
          <cell r="Y153">
            <v>0</v>
          </cell>
          <cell r="Z153">
            <v>315600</v>
          </cell>
          <cell r="AA153">
            <v>0</v>
          </cell>
          <cell r="AB153">
            <v>37872</v>
          </cell>
          <cell r="AC153">
            <v>0</v>
          </cell>
          <cell r="AD153">
            <v>0</v>
          </cell>
          <cell r="AE153">
            <v>0</v>
          </cell>
          <cell r="AF153">
            <v>30815</v>
          </cell>
          <cell r="AG153">
            <v>0</v>
          </cell>
          <cell r="AH153">
            <v>0</v>
          </cell>
          <cell r="AI153">
            <v>107552</v>
          </cell>
          <cell r="AJ153">
            <v>0</v>
          </cell>
          <cell r="AK153">
            <v>14972</v>
          </cell>
          <cell r="AL153">
            <v>2090</v>
          </cell>
          <cell r="AM153">
            <v>33201.199999999997</v>
          </cell>
          <cell r="AN153">
            <v>570</v>
          </cell>
          <cell r="AO153">
            <v>0</v>
          </cell>
          <cell r="AP153">
            <v>0</v>
          </cell>
          <cell r="AQ153">
            <v>491839</v>
          </cell>
          <cell r="AR153">
            <v>12338</v>
          </cell>
          <cell r="AS153">
            <v>0</v>
          </cell>
          <cell r="AT153">
            <v>272</v>
          </cell>
          <cell r="AU153">
            <v>0</v>
          </cell>
          <cell r="AV153">
            <v>2459</v>
          </cell>
          <cell r="AW153">
            <v>4180.8265000000001</v>
          </cell>
          <cell r="AX153">
            <v>1003.3515</v>
          </cell>
        </row>
        <row r="154">
          <cell r="D154" t="str">
            <v>杉山　霜</v>
          </cell>
          <cell r="E154">
            <v>1002</v>
          </cell>
          <cell r="F154" t="str">
            <v>政策推進部</v>
          </cell>
          <cell r="G154">
            <v>100201</v>
          </cell>
          <cell r="H154" t="str">
            <v>国際人材Ｇ</v>
          </cell>
          <cell r="I154">
            <v>1</v>
          </cell>
          <cell r="J154" t="str">
            <v>部門1</v>
          </cell>
          <cell r="K154">
            <v>1001</v>
          </cell>
          <cell r="L154" t="str">
            <v>部門1-1</v>
          </cell>
          <cell r="M154">
            <v>100102</v>
          </cell>
          <cell r="N154" t="str">
            <v>一般職員</v>
          </cell>
          <cell r="O154">
            <v>500</v>
          </cell>
          <cell r="P154">
            <v>315600</v>
          </cell>
          <cell r="Q154">
            <v>315600</v>
          </cell>
          <cell r="R154">
            <v>0</v>
          </cell>
          <cell r="S154">
            <v>0</v>
          </cell>
          <cell r="T154">
            <v>0</v>
          </cell>
          <cell r="U154">
            <v>0</v>
          </cell>
          <cell r="V154">
            <v>0</v>
          </cell>
          <cell r="W154">
            <v>0</v>
          </cell>
          <cell r="X154">
            <v>0</v>
          </cell>
          <cell r="Y154">
            <v>0</v>
          </cell>
          <cell r="Z154">
            <v>315600</v>
          </cell>
          <cell r="AA154">
            <v>0</v>
          </cell>
          <cell r="AB154">
            <v>37872</v>
          </cell>
          <cell r="AC154">
            <v>0</v>
          </cell>
          <cell r="AD154">
            <v>0</v>
          </cell>
          <cell r="AE154">
            <v>0</v>
          </cell>
          <cell r="AF154">
            <v>11160</v>
          </cell>
          <cell r="AG154">
            <v>0</v>
          </cell>
          <cell r="AH154">
            <v>0</v>
          </cell>
          <cell r="AI154">
            <v>27885</v>
          </cell>
          <cell r="AJ154">
            <v>0</v>
          </cell>
          <cell r="AK154">
            <v>14184</v>
          </cell>
          <cell r="AL154">
            <v>1980</v>
          </cell>
          <cell r="AM154">
            <v>31453.4</v>
          </cell>
          <cell r="AN154">
            <v>540</v>
          </cell>
          <cell r="AO154">
            <v>0</v>
          </cell>
          <cell r="AP154">
            <v>0</v>
          </cell>
          <cell r="AQ154">
            <v>392517</v>
          </cell>
          <cell r="AR154">
            <v>0</v>
          </cell>
          <cell r="AS154">
            <v>0</v>
          </cell>
          <cell r="AT154">
            <v>0</v>
          </cell>
          <cell r="AU154">
            <v>0</v>
          </cell>
          <cell r="AV154">
            <v>1962</v>
          </cell>
          <cell r="AW154">
            <v>3336.9794999999999</v>
          </cell>
          <cell r="AX154">
            <v>800.7346</v>
          </cell>
        </row>
        <row r="155">
          <cell r="D155" t="str">
            <v>西生　ゆかり</v>
          </cell>
          <cell r="E155">
            <v>1002</v>
          </cell>
          <cell r="F155" t="str">
            <v>政策推進部</v>
          </cell>
          <cell r="G155">
            <v>100202</v>
          </cell>
          <cell r="H155" t="str">
            <v>政策受託Ｇ</v>
          </cell>
          <cell r="I155">
            <v>1</v>
          </cell>
          <cell r="J155" t="str">
            <v>部門1</v>
          </cell>
          <cell r="K155">
            <v>1001</v>
          </cell>
          <cell r="L155" t="str">
            <v>部門1-1</v>
          </cell>
          <cell r="M155">
            <v>100102</v>
          </cell>
          <cell r="N155" t="str">
            <v>一般職員</v>
          </cell>
          <cell r="O155">
            <v>500</v>
          </cell>
          <cell r="P155">
            <v>243800</v>
          </cell>
          <cell r="Q155">
            <v>243800</v>
          </cell>
          <cell r="R155">
            <v>0</v>
          </cell>
          <cell r="S155">
            <v>0</v>
          </cell>
          <cell r="T155">
            <v>0</v>
          </cell>
          <cell r="U155">
            <v>0</v>
          </cell>
          <cell r="V155">
            <v>0</v>
          </cell>
          <cell r="W155">
            <v>0</v>
          </cell>
          <cell r="X155">
            <v>0</v>
          </cell>
          <cell r="Y155">
            <v>0</v>
          </cell>
          <cell r="Z155">
            <v>243800</v>
          </cell>
          <cell r="AA155">
            <v>0</v>
          </cell>
          <cell r="AB155">
            <v>29256</v>
          </cell>
          <cell r="AC155">
            <v>0</v>
          </cell>
          <cell r="AD155">
            <v>0</v>
          </cell>
          <cell r="AE155">
            <v>0</v>
          </cell>
          <cell r="AF155">
            <v>3880</v>
          </cell>
          <cell r="AG155">
            <v>0</v>
          </cell>
          <cell r="AH155">
            <v>0</v>
          </cell>
          <cell r="AI155">
            <v>1832</v>
          </cell>
          <cell r="AJ155">
            <v>0</v>
          </cell>
          <cell r="AK155">
            <v>10244</v>
          </cell>
          <cell r="AL155">
            <v>0</v>
          </cell>
          <cell r="AM155">
            <v>22716.400000000001</v>
          </cell>
          <cell r="AN155">
            <v>390</v>
          </cell>
          <cell r="AO155">
            <v>0</v>
          </cell>
          <cell r="AP155">
            <v>0</v>
          </cell>
          <cell r="AQ155">
            <v>278768</v>
          </cell>
          <cell r="AR155">
            <v>0</v>
          </cell>
          <cell r="AS155">
            <v>0</v>
          </cell>
          <cell r="AT155">
            <v>0</v>
          </cell>
          <cell r="AU155">
            <v>0</v>
          </cell>
          <cell r="AV155">
            <v>1393</v>
          </cell>
          <cell r="AW155">
            <v>2370.3679999999999</v>
          </cell>
          <cell r="AX155">
            <v>568.68669999999997</v>
          </cell>
        </row>
        <row r="156">
          <cell r="D156" t="str">
            <v>山下　人美</v>
          </cell>
          <cell r="E156">
            <v>1004</v>
          </cell>
          <cell r="F156" t="str">
            <v>事業統括部</v>
          </cell>
          <cell r="G156">
            <v>100401</v>
          </cell>
          <cell r="H156" t="str">
            <v>事業統括Ｇ</v>
          </cell>
          <cell r="I156">
            <v>1</v>
          </cell>
          <cell r="J156" t="str">
            <v>部門1</v>
          </cell>
          <cell r="K156">
            <v>1001</v>
          </cell>
          <cell r="L156" t="str">
            <v>部門1-1</v>
          </cell>
          <cell r="M156">
            <v>100104</v>
          </cell>
          <cell r="N156" t="str">
            <v>臨時職員（共通）</v>
          </cell>
          <cell r="O156">
            <v>600</v>
          </cell>
          <cell r="P156">
            <v>0</v>
          </cell>
          <cell r="Q156">
            <v>0</v>
          </cell>
          <cell r="R156">
            <v>0</v>
          </cell>
          <cell r="S156">
            <v>0</v>
          </cell>
          <cell r="T156">
            <v>0</v>
          </cell>
          <cell r="U156">
            <v>0</v>
          </cell>
          <cell r="V156">
            <v>0</v>
          </cell>
          <cell r="W156">
            <v>0</v>
          </cell>
          <cell r="X156">
            <v>0</v>
          </cell>
          <cell r="Y156">
            <v>0</v>
          </cell>
          <cell r="Z156">
            <v>167400</v>
          </cell>
          <cell r="AA156">
            <v>0</v>
          </cell>
          <cell r="AB156">
            <v>0</v>
          </cell>
          <cell r="AC156">
            <v>0</v>
          </cell>
          <cell r="AD156">
            <v>0</v>
          </cell>
          <cell r="AE156">
            <v>0</v>
          </cell>
          <cell r="AF156">
            <v>0</v>
          </cell>
          <cell r="AG156">
            <v>0</v>
          </cell>
          <cell r="AH156">
            <v>0</v>
          </cell>
          <cell r="AI156">
            <v>0</v>
          </cell>
          <cell r="AJ156">
            <v>0</v>
          </cell>
          <cell r="AK156">
            <v>5910</v>
          </cell>
          <cell r="AL156">
            <v>825</v>
          </cell>
          <cell r="AM156">
            <v>13106</v>
          </cell>
          <cell r="AN156">
            <v>225</v>
          </cell>
          <cell r="AO156">
            <v>0</v>
          </cell>
          <cell r="AP156">
            <v>0</v>
          </cell>
          <cell r="AQ156">
            <v>167400</v>
          </cell>
          <cell r="AR156">
            <v>0</v>
          </cell>
          <cell r="AS156">
            <v>0</v>
          </cell>
          <cell r="AT156">
            <v>0</v>
          </cell>
          <cell r="AU156">
            <v>0</v>
          </cell>
          <cell r="AV156">
            <v>837</v>
          </cell>
          <cell r="AW156">
            <v>1422.9</v>
          </cell>
          <cell r="AX156">
            <v>341.49599999999998</v>
          </cell>
        </row>
        <row r="157">
          <cell r="D157" t="str">
            <v>川西　時子</v>
          </cell>
          <cell r="E157">
            <v>1005</v>
          </cell>
          <cell r="F157" t="str">
            <v>総務企画部</v>
          </cell>
          <cell r="G157">
            <v>100502</v>
          </cell>
          <cell r="H157" t="str">
            <v>総務Ｇ</v>
          </cell>
          <cell r="I157">
            <v>1</v>
          </cell>
          <cell r="J157" t="str">
            <v>部門1</v>
          </cell>
          <cell r="K157">
            <v>1001</v>
          </cell>
          <cell r="L157" t="str">
            <v>部門1-1</v>
          </cell>
          <cell r="M157">
            <v>100104</v>
          </cell>
          <cell r="N157" t="str">
            <v>臨時職員（共通）</v>
          </cell>
          <cell r="O157">
            <v>600</v>
          </cell>
          <cell r="P157">
            <v>0</v>
          </cell>
          <cell r="Q157">
            <v>0</v>
          </cell>
          <cell r="R157">
            <v>0</v>
          </cell>
          <cell r="S157">
            <v>0</v>
          </cell>
          <cell r="T157">
            <v>0</v>
          </cell>
          <cell r="U157">
            <v>0</v>
          </cell>
          <cell r="V157">
            <v>0</v>
          </cell>
          <cell r="W157">
            <v>0</v>
          </cell>
          <cell r="X157">
            <v>0</v>
          </cell>
          <cell r="Y157">
            <v>0</v>
          </cell>
          <cell r="Z157">
            <v>141250</v>
          </cell>
          <cell r="AA157">
            <v>0</v>
          </cell>
          <cell r="AB157">
            <v>0</v>
          </cell>
          <cell r="AC157">
            <v>0</v>
          </cell>
          <cell r="AD157">
            <v>0</v>
          </cell>
          <cell r="AE157">
            <v>0</v>
          </cell>
          <cell r="AF157">
            <v>0</v>
          </cell>
          <cell r="AG157">
            <v>0</v>
          </cell>
          <cell r="AH157">
            <v>0</v>
          </cell>
          <cell r="AI157">
            <v>0</v>
          </cell>
          <cell r="AJ157">
            <v>0</v>
          </cell>
          <cell r="AK157">
            <v>5280</v>
          </cell>
          <cell r="AL157">
            <v>737</v>
          </cell>
          <cell r="AM157">
            <v>11708.16</v>
          </cell>
          <cell r="AN157">
            <v>201</v>
          </cell>
          <cell r="AO157">
            <v>0</v>
          </cell>
          <cell r="AP157">
            <v>0</v>
          </cell>
          <cell r="AQ157">
            <v>141250</v>
          </cell>
          <cell r="AR157">
            <v>0</v>
          </cell>
          <cell r="AS157">
            <v>0</v>
          </cell>
          <cell r="AT157">
            <v>0</v>
          </cell>
          <cell r="AU157">
            <v>0</v>
          </cell>
          <cell r="AV157">
            <v>706</v>
          </cell>
          <cell r="AW157">
            <v>1200.875</v>
          </cell>
          <cell r="AX157">
            <v>288.14999999999998</v>
          </cell>
        </row>
        <row r="158">
          <cell r="D158" t="str">
            <v>杉浦　珠己</v>
          </cell>
          <cell r="E158">
            <v>1003</v>
          </cell>
          <cell r="F158" t="str">
            <v>研修業務部</v>
          </cell>
          <cell r="G158">
            <v>100301</v>
          </cell>
          <cell r="H158" t="str">
            <v>受入業務Ｇ</v>
          </cell>
          <cell r="I158">
            <v>1</v>
          </cell>
          <cell r="J158" t="str">
            <v>部門1</v>
          </cell>
          <cell r="K158">
            <v>1001</v>
          </cell>
          <cell r="L158" t="str">
            <v>部門1-1</v>
          </cell>
          <cell r="M158">
            <v>100104</v>
          </cell>
          <cell r="N158" t="str">
            <v>臨時職員（共通）</v>
          </cell>
          <cell r="O158">
            <v>600</v>
          </cell>
          <cell r="P158">
            <v>0</v>
          </cell>
          <cell r="Q158">
            <v>0</v>
          </cell>
          <cell r="R158">
            <v>0</v>
          </cell>
          <cell r="S158">
            <v>0</v>
          </cell>
          <cell r="T158">
            <v>0</v>
          </cell>
          <cell r="U158">
            <v>0</v>
          </cell>
          <cell r="V158">
            <v>0</v>
          </cell>
          <cell r="W158">
            <v>0</v>
          </cell>
          <cell r="X158">
            <v>0</v>
          </cell>
          <cell r="Y158">
            <v>0</v>
          </cell>
          <cell r="Z158">
            <v>95150</v>
          </cell>
          <cell r="AA158">
            <v>0</v>
          </cell>
          <cell r="AB158">
            <v>0</v>
          </cell>
          <cell r="AC158">
            <v>0</v>
          </cell>
          <cell r="AD158">
            <v>0</v>
          </cell>
          <cell r="AE158">
            <v>0</v>
          </cell>
          <cell r="AF158">
            <v>5200</v>
          </cell>
          <cell r="AG158">
            <v>0</v>
          </cell>
          <cell r="AH158">
            <v>0</v>
          </cell>
          <cell r="AI158">
            <v>0</v>
          </cell>
          <cell r="AJ158">
            <v>0</v>
          </cell>
          <cell r="AK158">
            <v>0</v>
          </cell>
          <cell r="AL158">
            <v>0</v>
          </cell>
          <cell r="AM158">
            <v>0</v>
          </cell>
          <cell r="AN158">
            <v>0</v>
          </cell>
          <cell r="AO158">
            <v>0</v>
          </cell>
          <cell r="AP158">
            <v>0</v>
          </cell>
          <cell r="AQ158">
            <v>100350</v>
          </cell>
          <cell r="AR158">
            <v>0</v>
          </cell>
          <cell r="AS158">
            <v>0</v>
          </cell>
          <cell r="AT158">
            <v>0</v>
          </cell>
          <cell r="AU158">
            <v>0</v>
          </cell>
          <cell r="AV158">
            <v>0</v>
          </cell>
          <cell r="AW158">
            <v>0</v>
          </cell>
          <cell r="AX158">
            <v>204.714</v>
          </cell>
        </row>
        <row r="159">
          <cell r="D159" t="str">
            <v>町野　令兒</v>
          </cell>
          <cell r="E159">
            <v>1002</v>
          </cell>
          <cell r="F159" t="str">
            <v>派遣業務部</v>
          </cell>
          <cell r="G159">
            <v>100202</v>
          </cell>
          <cell r="H159" t="str">
            <v>庶務経理Ｇ</v>
          </cell>
          <cell r="I159">
            <v>1</v>
          </cell>
          <cell r="J159" t="str">
            <v>部門1</v>
          </cell>
          <cell r="K159">
            <v>1001</v>
          </cell>
          <cell r="L159" t="str">
            <v>部門1-1</v>
          </cell>
          <cell r="M159">
            <v>100104</v>
          </cell>
          <cell r="N159" t="str">
            <v>臨時職員（共通）</v>
          </cell>
          <cell r="O159">
            <v>500</v>
          </cell>
          <cell r="P159">
            <v>255000</v>
          </cell>
          <cell r="Q159">
            <v>255000</v>
          </cell>
          <cell r="R159">
            <v>0</v>
          </cell>
          <cell r="S159">
            <v>0</v>
          </cell>
          <cell r="T159">
            <v>0</v>
          </cell>
          <cell r="U159">
            <v>0</v>
          </cell>
          <cell r="V159">
            <v>0</v>
          </cell>
          <cell r="W159">
            <v>0</v>
          </cell>
          <cell r="X159">
            <v>0</v>
          </cell>
          <cell r="Y159">
            <v>0</v>
          </cell>
          <cell r="Z159">
            <v>255000</v>
          </cell>
          <cell r="AA159">
            <v>0</v>
          </cell>
          <cell r="AB159">
            <v>0</v>
          </cell>
          <cell r="AC159">
            <v>0</v>
          </cell>
          <cell r="AD159">
            <v>0</v>
          </cell>
          <cell r="AE159">
            <v>0</v>
          </cell>
          <cell r="AF159">
            <v>17680</v>
          </cell>
          <cell r="AG159">
            <v>0</v>
          </cell>
          <cell r="AH159">
            <v>0</v>
          </cell>
          <cell r="AI159">
            <v>13208</v>
          </cell>
          <cell r="AJ159">
            <v>0</v>
          </cell>
          <cell r="AK159">
            <v>0</v>
          </cell>
          <cell r="AL159">
            <v>0</v>
          </cell>
          <cell r="AM159">
            <v>0</v>
          </cell>
          <cell r="AN159">
            <v>0</v>
          </cell>
          <cell r="AO159">
            <v>0</v>
          </cell>
          <cell r="AP159">
            <v>0</v>
          </cell>
          <cell r="AQ159">
            <v>285888</v>
          </cell>
          <cell r="AR159">
            <v>0</v>
          </cell>
          <cell r="AS159">
            <v>0</v>
          </cell>
          <cell r="AT159">
            <v>0</v>
          </cell>
          <cell r="AU159">
            <v>0</v>
          </cell>
          <cell r="AV159">
            <v>0</v>
          </cell>
          <cell r="AW159">
            <v>0</v>
          </cell>
          <cell r="AX159">
            <v>583.2115</v>
          </cell>
        </row>
        <row r="160">
          <cell r="D160" t="str">
            <v>黒田　清美</v>
          </cell>
          <cell r="E160">
            <v>1005</v>
          </cell>
          <cell r="F160" t="str">
            <v>総務企画部</v>
          </cell>
          <cell r="G160">
            <v>100504</v>
          </cell>
          <cell r="H160" t="str">
            <v>会計Ｇ</v>
          </cell>
          <cell r="I160">
            <v>1</v>
          </cell>
          <cell r="J160" t="str">
            <v>部門1</v>
          </cell>
          <cell r="K160">
            <v>1001</v>
          </cell>
          <cell r="L160" t="str">
            <v>部門1-1</v>
          </cell>
          <cell r="M160">
            <v>100104</v>
          </cell>
          <cell r="N160" t="str">
            <v>臨時職員（共通）</v>
          </cell>
          <cell r="O160">
            <v>600</v>
          </cell>
          <cell r="P160">
            <v>0</v>
          </cell>
          <cell r="Q160">
            <v>0</v>
          </cell>
          <cell r="R160">
            <v>0</v>
          </cell>
          <cell r="S160">
            <v>0</v>
          </cell>
          <cell r="T160">
            <v>0</v>
          </cell>
          <cell r="U160">
            <v>0</v>
          </cell>
          <cell r="V160">
            <v>0</v>
          </cell>
          <cell r="W160">
            <v>0</v>
          </cell>
          <cell r="X160">
            <v>0</v>
          </cell>
          <cell r="Y160">
            <v>0</v>
          </cell>
          <cell r="Z160">
            <v>117417</v>
          </cell>
          <cell r="AA160">
            <v>0</v>
          </cell>
          <cell r="AB160">
            <v>0</v>
          </cell>
          <cell r="AC160">
            <v>0</v>
          </cell>
          <cell r="AD160">
            <v>0</v>
          </cell>
          <cell r="AE160">
            <v>0</v>
          </cell>
          <cell r="AF160">
            <v>0</v>
          </cell>
          <cell r="AG160">
            <v>0</v>
          </cell>
          <cell r="AH160">
            <v>0</v>
          </cell>
          <cell r="AI160">
            <v>0</v>
          </cell>
          <cell r="AJ160">
            <v>0</v>
          </cell>
          <cell r="AK160">
            <v>3861</v>
          </cell>
          <cell r="AL160">
            <v>0</v>
          </cell>
          <cell r="AM160">
            <v>8562.52</v>
          </cell>
          <cell r="AN160">
            <v>147</v>
          </cell>
          <cell r="AO160">
            <v>0</v>
          </cell>
          <cell r="AP160">
            <v>0</v>
          </cell>
          <cell r="AQ160">
            <v>117417</v>
          </cell>
          <cell r="AR160">
            <v>0</v>
          </cell>
          <cell r="AS160">
            <v>0</v>
          </cell>
          <cell r="AT160">
            <v>0</v>
          </cell>
          <cell r="AU160">
            <v>0</v>
          </cell>
          <cell r="AV160">
            <v>0</v>
          </cell>
          <cell r="AW160">
            <v>0</v>
          </cell>
          <cell r="AX160">
            <v>239.53059999999999</v>
          </cell>
        </row>
        <row r="163">
          <cell r="D163" t="str">
            <v>沢田　佳子</v>
          </cell>
        </row>
        <row r="164">
          <cell r="D164" t="str">
            <v>小坂　由起子</v>
          </cell>
        </row>
        <row r="165">
          <cell r="D165" t="str">
            <v>杉田　哲也</v>
          </cell>
        </row>
        <row r="166">
          <cell r="D166" t="str">
            <v>黒澤　陽一</v>
          </cell>
        </row>
        <row r="167">
          <cell r="D167" t="str">
            <v>町野　令兒</v>
          </cell>
        </row>
        <row r="168">
          <cell r="D168" t="str">
            <v>内山　正吉</v>
          </cell>
          <cell r="Z168">
            <v>500000</v>
          </cell>
          <cell r="AX168">
            <v>2114</v>
          </cell>
        </row>
        <row r="169">
          <cell r="D169" t="str">
            <v>吉竹　和宏</v>
          </cell>
        </row>
        <row r="170">
          <cell r="D170" t="str">
            <v>宮内　直樹</v>
          </cell>
        </row>
        <row r="171">
          <cell r="D171" t="str">
            <v>榎本　伸一</v>
          </cell>
        </row>
        <row r="172">
          <cell r="D172" t="str">
            <v>田中　道代</v>
          </cell>
        </row>
        <row r="173">
          <cell r="D173" t="str">
            <v>須田　順道</v>
          </cell>
        </row>
        <row r="174">
          <cell r="D174" t="str">
            <v>小森　和那</v>
          </cell>
        </row>
        <row r="175">
          <cell r="D175" t="str">
            <v>鈴木　美保</v>
          </cell>
        </row>
        <row r="176">
          <cell r="D176" t="str">
            <v>杉山　霜</v>
          </cell>
        </row>
        <row r="177">
          <cell r="D177" t="str">
            <v>鈴木　順子</v>
          </cell>
        </row>
        <row r="178">
          <cell r="D178" t="str">
            <v>神田　美帆</v>
          </cell>
        </row>
        <row r="179">
          <cell r="D179" t="str">
            <v>久保　郁子</v>
          </cell>
        </row>
        <row r="180">
          <cell r="D180" t="str">
            <v>西生　ゆかり</v>
          </cell>
        </row>
        <row r="190">
          <cell r="D190" t="str">
            <v>たこ八郎</v>
          </cell>
          <cell r="AA190">
            <v>400000</v>
          </cell>
          <cell r="AB190">
            <v>4000</v>
          </cell>
          <cell r="AC190">
            <v>400</v>
          </cell>
          <cell r="AF190">
            <v>450</v>
          </cell>
          <cell r="AH190">
            <v>4444</v>
          </cell>
          <cell r="AI190">
            <v>444</v>
          </cell>
          <cell r="AJ190">
            <v>44444</v>
          </cell>
          <cell r="AK190">
            <v>44</v>
          </cell>
          <cell r="AL190">
            <v>444</v>
          </cell>
          <cell r="AM190">
            <v>44</v>
          </cell>
          <cell r="AU190">
            <v>3648.0419999999999</v>
          </cell>
          <cell r="AV190">
            <v>826.88952000000006</v>
          </cell>
          <cell r="AW190">
            <v>-16000</v>
          </cell>
        </row>
        <row r="199">
          <cell r="D199" t="str">
            <v>氏名</v>
          </cell>
          <cell r="E199" t="str">
            <v>所属</v>
          </cell>
          <cell r="F199" t="str">
            <v>所属名</v>
          </cell>
          <cell r="G199" t="str">
            <v>課</v>
          </cell>
          <cell r="H199" t="str">
            <v>課名</v>
          </cell>
          <cell r="I199" t="str">
            <v>部門コード1</v>
          </cell>
          <cell r="J199" t="str">
            <v>部門コード1名</v>
          </cell>
          <cell r="K199" t="str">
            <v>部門コード2</v>
          </cell>
          <cell r="L199" t="str">
            <v>部門コード2名</v>
          </cell>
          <cell r="M199" t="str">
            <v>部門コード3</v>
          </cell>
          <cell r="N199" t="str">
            <v>部門コード3名</v>
          </cell>
          <cell r="O199" t="str">
            <v>社員区分</v>
          </cell>
          <cell r="P199" t="str">
            <v>本俸(固定)</v>
          </cell>
          <cell r="Q199" t="str">
            <v>本俸</v>
          </cell>
          <cell r="R199" t="str">
            <v>職能給</v>
          </cell>
          <cell r="S199" t="str">
            <v>役割給</v>
          </cell>
          <cell r="T199" t="str">
            <v>本俸(欠A)</v>
          </cell>
          <cell r="U199" t="str">
            <v>本俸(欠日A)</v>
          </cell>
          <cell r="V199" t="str">
            <v>本俸(欠時A)</v>
          </cell>
          <cell r="W199" t="str">
            <v>本俸(欠B)</v>
          </cell>
          <cell r="X199" t="str">
            <v>本俸(欠日B)</v>
          </cell>
          <cell r="Y199" t="str">
            <v>本俸(欠時B)</v>
          </cell>
          <cell r="Z199" t="str">
            <v>本俸(控除後)</v>
          </cell>
          <cell r="AA199" t="str">
            <v>職務手当</v>
          </cell>
          <cell r="AB199" t="str">
            <v>特別都市手当</v>
          </cell>
          <cell r="AC199" t="str">
            <v>扶養手当</v>
          </cell>
          <cell r="AD199" t="str">
            <v>住居手当</v>
          </cell>
          <cell r="AE199" t="str">
            <v>単身赴任手当</v>
          </cell>
          <cell r="AF199" t="str">
            <v>通勤月割合計</v>
          </cell>
          <cell r="AG199" t="str">
            <v>遡及差額</v>
          </cell>
          <cell r="AH199" t="str">
            <v>調整額１</v>
          </cell>
          <cell r="AI199" t="str">
            <v>超過勤務手当</v>
          </cell>
          <cell r="AJ199" t="str">
            <v>代休取得控除</v>
          </cell>
          <cell r="AK199" t="str">
            <v>健康保険会社</v>
          </cell>
          <cell r="AL199" t="str">
            <v>介護保険会社</v>
          </cell>
          <cell r="AM199" t="str">
            <v>厚生年金会社</v>
          </cell>
          <cell r="AN199" t="str">
            <v>児童負担会社</v>
          </cell>
          <cell r="AO199" t="str">
            <v>健保補助</v>
          </cell>
          <cell r="AP199" t="str">
            <v>厚保補助</v>
          </cell>
          <cell r="AQ199" t="str">
            <v>支給額計</v>
          </cell>
          <cell r="AR199" t="str">
            <v>法定外勤務手当</v>
          </cell>
          <cell r="AS199" t="str">
            <v>60超勤務手当</v>
          </cell>
          <cell r="AT199" t="str">
            <v>深夜勤務手当</v>
          </cell>
          <cell r="AU199" t="str">
            <v>法休日勤務手当</v>
          </cell>
          <cell r="AV199" t="str">
            <v>雇用保険</v>
          </cell>
          <cell r="AW199" t="str">
            <v>雇用保険会社</v>
          </cell>
          <cell r="AX199" t="str">
            <v>労災保険会社</v>
          </cell>
        </row>
        <row r="200">
          <cell r="D200" t="str">
            <v>金子　和夫</v>
          </cell>
          <cell r="E200">
            <v>1001</v>
          </cell>
          <cell r="F200" t="str">
            <v>役員他</v>
          </cell>
          <cell r="G200">
            <v>100101</v>
          </cell>
          <cell r="H200" t="str">
            <v>役員</v>
          </cell>
          <cell r="I200">
            <v>1</v>
          </cell>
          <cell r="J200" t="str">
            <v>部門1</v>
          </cell>
          <cell r="K200">
            <v>1001</v>
          </cell>
          <cell r="L200" t="str">
            <v>部門1-1</v>
          </cell>
          <cell r="M200">
            <v>100101</v>
          </cell>
          <cell r="N200" t="str">
            <v>役員</v>
          </cell>
          <cell r="O200">
            <v>100</v>
          </cell>
          <cell r="P200">
            <v>0</v>
          </cell>
          <cell r="Q200">
            <v>980000</v>
          </cell>
          <cell r="R200">
            <v>0</v>
          </cell>
          <cell r="S200">
            <v>0</v>
          </cell>
          <cell r="T200">
            <v>0</v>
          </cell>
          <cell r="U200">
            <v>0</v>
          </cell>
          <cell r="V200">
            <v>0</v>
          </cell>
          <cell r="W200">
            <v>0</v>
          </cell>
          <cell r="X200">
            <v>0</v>
          </cell>
          <cell r="Y200">
            <v>0</v>
          </cell>
          <cell r="Z200">
            <v>980000</v>
          </cell>
          <cell r="AA200">
            <v>0</v>
          </cell>
          <cell r="AB200">
            <v>0</v>
          </cell>
          <cell r="AC200">
            <v>0</v>
          </cell>
          <cell r="AD200">
            <v>0</v>
          </cell>
          <cell r="AE200">
            <v>0</v>
          </cell>
          <cell r="AF200">
            <v>11700</v>
          </cell>
          <cell r="AG200">
            <v>0</v>
          </cell>
          <cell r="AH200">
            <v>0</v>
          </cell>
          <cell r="AI200">
            <v>0</v>
          </cell>
          <cell r="AJ200">
            <v>0</v>
          </cell>
          <cell r="AK200">
            <v>45310</v>
          </cell>
          <cell r="AL200">
            <v>0</v>
          </cell>
          <cell r="AM200">
            <v>54169.8</v>
          </cell>
          <cell r="AN200">
            <v>930</v>
          </cell>
          <cell r="AO200">
            <v>0</v>
          </cell>
          <cell r="AP200">
            <v>0</v>
          </cell>
          <cell r="AQ200">
            <v>1168100</v>
          </cell>
          <cell r="AR200">
            <v>0</v>
          </cell>
          <cell r="AS200">
            <v>0</v>
          </cell>
          <cell r="AT200">
            <v>0</v>
          </cell>
          <cell r="AU200">
            <v>0</v>
          </cell>
          <cell r="AV200">
            <v>0</v>
          </cell>
          <cell r="AW200">
            <v>0</v>
          </cell>
          <cell r="AX200">
            <v>0</v>
          </cell>
        </row>
        <row r="201">
          <cell r="D201" t="str">
            <v>沖　元子</v>
          </cell>
          <cell r="E201">
            <v>1007</v>
          </cell>
          <cell r="F201" t="str">
            <v>関西研修センター</v>
          </cell>
          <cell r="G201">
            <v>100701</v>
          </cell>
          <cell r="H201" t="str">
            <v>ＫＫＣＧ</v>
          </cell>
          <cell r="I201">
            <v>1</v>
          </cell>
          <cell r="J201" t="str">
            <v>部門1</v>
          </cell>
          <cell r="K201">
            <v>1001</v>
          </cell>
          <cell r="L201" t="str">
            <v>部門1-1</v>
          </cell>
          <cell r="M201">
            <v>100102</v>
          </cell>
          <cell r="N201" t="str">
            <v>一般職員</v>
          </cell>
          <cell r="O201">
            <v>700</v>
          </cell>
          <cell r="P201">
            <v>0</v>
          </cell>
          <cell r="Q201">
            <v>160000</v>
          </cell>
          <cell r="R201">
            <v>0</v>
          </cell>
          <cell r="S201">
            <v>0</v>
          </cell>
          <cell r="T201">
            <v>0</v>
          </cell>
          <cell r="U201">
            <v>0</v>
          </cell>
          <cell r="V201">
            <v>0</v>
          </cell>
          <cell r="W201">
            <v>0</v>
          </cell>
          <cell r="X201">
            <v>0</v>
          </cell>
          <cell r="Y201">
            <v>0</v>
          </cell>
          <cell r="Z201">
            <v>160000</v>
          </cell>
          <cell r="AA201">
            <v>0</v>
          </cell>
          <cell r="AB201">
            <v>0</v>
          </cell>
          <cell r="AC201">
            <v>0</v>
          </cell>
          <cell r="AD201">
            <v>0</v>
          </cell>
          <cell r="AE201">
            <v>0</v>
          </cell>
          <cell r="AF201">
            <v>17163</v>
          </cell>
          <cell r="AG201">
            <v>0</v>
          </cell>
          <cell r="AH201">
            <v>2666</v>
          </cell>
          <cell r="AI201">
            <v>20194</v>
          </cell>
          <cell r="AJ201">
            <v>0</v>
          </cell>
          <cell r="AK201">
            <v>8668</v>
          </cell>
          <cell r="AL201">
            <v>1210</v>
          </cell>
          <cell r="AM201">
            <v>19221.8</v>
          </cell>
          <cell r="AN201">
            <v>330</v>
          </cell>
          <cell r="AO201">
            <v>0</v>
          </cell>
          <cell r="AP201">
            <v>0</v>
          </cell>
          <cell r="AQ201">
            <v>200023</v>
          </cell>
          <cell r="AR201">
            <v>0</v>
          </cell>
          <cell r="AS201">
            <v>0</v>
          </cell>
          <cell r="AT201">
            <v>0</v>
          </cell>
          <cell r="AU201">
            <v>1060</v>
          </cell>
          <cell r="AV201">
            <v>1000</v>
          </cell>
          <cell r="AW201">
            <v>1700.3105</v>
          </cell>
          <cell r="AX201">
            <v>408.04689999999999</v>
          </cell>
        </row>
        <row r="202">
          <cell r="D202" t="str">
            <v>井上　和一</v>
          </cell>
          <cell r="E202">
            <v>1006</v>
          </cell>
          <cell r="F202" t="str">
            <v>東京研修センター</v>
          </cell>
          <cell r="G202">
            <v>100601</v>
          </cell>
          <cell r="H202" t="str">
            <v>ＴＫＣＧ</v>
          </cell>
          <cell r="I202">
            <v>1</v>
          </cell>
          <cell r="J202" t="str">
            <v>部門1</v>
          </cell>
          <cell r="K202">
            <v>1001</v>
          </cell>
          <cell r="L202" t="str">
            <v>部門1-1</v>
          </cell>
          <cell r="M202">
            <v>100102</v>
          </cell>
          <cell r="N202" t="str">
            <v>一般職員</v>
          </cell>
          <cell r="O202">
            <v>700</v>
          </cell>
          <cell r="P202">
            <v>0</v>
          </cell>
          <cell r="Q202">
            <v>160000</v>
          </cell>
          <cell r="R202">
            <v>0</v>
          </cell>
          <cell r="S202">
            <v>0</v>
          </cell>
          <cell r="T202">
            <v>0</v>
          </cell>
          <cell r="U202">
            <v>0</v>
          </cell>
          <cell r="V202">
            <v>0</v>
          </cell>
          <cell r="W202">
            <v>0</v>
          </cell>
          <cell r="X202">
            <v>0</v>
          </cell>
          <cell r="Y202">
            <v>0</v>
          </cell>
          <cell r="Z202">
            <v>160000</v>
          </cell>
          <cell r="AA202">
            <v>0</v>
          </cell>
          <cell r="AB202">
            <v>0</v>
          </cell>
          <cell r="AC202">
            <v>0</v>
          </cell>
          <cell r="AD202">
            <v>0</v>
          </cell>
          <cell r="AE202">
            <v>0</v>
          </cell>
          <cell r="AF202">
            <v>19088</v>
          </cell>
          <cell r="AG202">
            <v>0</v>
          </cell>
          <cell r="AH202">
            <v>2666</v>
          </cell>
          <cell r="AI202">
            <v>46621</v>
          </cell>
          <cell r="AJ202">
            <v>0</v>
          </cell>
          <cell r="AK202">
            <v>7486</v>
          </cell>
          <cell r="AL202">
            <v>1045</v>
          </cell>
          <cell r="AM202">
            <v>16600.599999999999</v>
          </cell>
          <cell r="AN202">
            <v>285</v>
          </cell>
          <cell r="AO202">
            <v>0</v>
          </cell>
          <cell r="AP202">
            <v>0</v>
          </cell>
          <cell r="AQ202">
            <v>228375</v>
          </cell>
          <cell r="AR202">
            <v>4620</v>
          </cell>
          <cell r="AS202">
            <v>0</v>
          </cell>
          <cell r="AT202">
            <v>909</v>
          </cell>
          <cell r="AU202">
            <v>2046</v>
          </cell>
          <cell r="AV202">
            <v>0</v>
          </cell>
          <cell r="AW202">
            <v>0</v>
          </cell>
          <cell r="AX202">
            <v>465.88499999999999</v>
          </cell>
        </row>
        <row r="203">
          <cell r="D203" t="str">
            <v>片岡　吉道</v>
          </cell>
          <cell r="E203">
            <v>1001</v>
          </cell>
          <cell r="F203" t="str">
            <v>役員他</v>
          </cell>
          <cell r="G203">
            <v>100101</v>
          </cell>
          <cell r="H203" t="str">
            <v>役員</v>
          </cell>
          <cell r="I203">
            <v>1</v>
          </cell>
          <cell r="J203" t="str">
            <v>部門1</v>
          </cell>
          <cell r="K203">
            <v>1001</v>
          </cell>
          <cell r="L203" t="str">
            <v>部門1-1</v>
          </cell>
          <cell r="M203">
            <v>100101</v>
          </cell>
          <cell r="N203" t="str">
            <v>役員</v>
          </cell>
          <cell r="O203">
            <v>100</v>
          </cell>
          <cell r="P203">
            <v>0</v>
          </cell>
          <cell r="Q203">
            <v>820000</v>
          </cell>
          <cell r="R203">
            <v>0</v>
          </cell>
          <cell r="S203">
            <v>0</v>
          </cell>
          <cell r="T203">
            <v>0</v>
          </cell>
          <cell r="U203">
            <v>0</v>
          </cell>
          <cell r="V203">
            <v>0</v>
          </cell>
          <cell r="W203">
            <v>0</v>
          </cell>
          <cell r="X203">
            <v>0</v>
          </cell>
          <cell r="Y203">
            <v>0</v>
          </cell>
          <cell r="Z203">
            <v>820000</v>
          </cell>
          <cell r="AA203">
            <v>0</v>
          </cell>
          <cell r="AB203">
            <v>0</v>
          </cell>
          <cell r="AC203">
            <v>0</v>
          </cell>
          <cell r="AD203">
            <v>0</v>
          </cell>
          <cell r="AE203">
            <v>0</v>
          </cell>
          <cell r="AF203">
            <v>31898</v>
          </cell>
          <cell r="AG203">
            <v>0</v>
          </cell>
          <cell r="AH203">
            <v>0</v>
          </cell>
          <cell r="AI203">
            <v>0</v>
          </cell>
          <cell r="AJ203">
            <v>0</v>
          </cell>
          <cell r="AK203">
            <v>38612</v>
          </cell>
          <cell r="AL203">
            <v>5390</v>
          </cell>
          <cell r="AM203">
            <v>54169.8</v>
          </cell>
          <cell r="AN203">
            <v>930</v>
          </cell>
          <cell r="AO203">
            <v>0</v>
          </cell>
          <cell r="AP203">
            <v>0</v>
          </cell>
          <cell r="AQ203">
            <v>999498</v>
          </cell>
          <cell r="AR203">
            <v>0</v>
          </cell>
          <cell r="AS203">
            <v>0</v>
          </cell>
          <cell r="AT203">
            <v>0</v>
          </cell>
          <cell r="AU203">
            <v>0</v>
          </cell>
          <cell r="AV203">
            <v>0</v>
          </cell>
          <cell r="AW203">
            <v>0</v>
          </cell>
          <cell r="AX203">
            <v>0</v>
          </cell>
        </row>
        <row r="204">
          <cell r="D204" t="str">
            <v>岩崎　直子</v>
          </cell>
          <cell r="E204">
            <v>1007</v>
          </cell>
          <cell r="F204" t="str">
            <v>関西研修センター</v>
          </cell>
          <cell r="G204">
            <v>100701</v>
          </cell>
          <cell r="H204" t="str">
            <v>ＫＫＣＧ</v>
          </cell>
          <cell r="I204">
            <v>1</v>
          </cell>
          <cell r="J204" t="str">
            <v>部門1</v>
          </cell>
          <cell r="K204">
            <v>1001</v>
          </cell>
          <cell r="L204" t="str">
            <v>部門1-1</v>
          </cell>
          <cell r="M204">
            <v>100102</v>
          </cell>
          <cell r="N204" t="str">
            <v>一般職員</v>
          </cell>
          <cell r="O204">
            <v>700</v>
          </cell>
          <cell r="P204">
            <v>0</v>
          </cell>
          <cell r="Q204">
            <v>160000</v>
          </cell>
          <cell r="R204">
            <v>0</v>
          </cell>
          <cell r="S204">
            <v>0</v>
          </cell>
          <cell r="T204">
            <v>0</v>
          </cell>
          <cell r="U204">
            <v>0</v>
          </cell>
          <cell r="V204">
            <v>0</v>
          </cell>
          <cell r="W204">
            <v>0</v>
          </cell>
          <cell r="X204">
            <v>0</v>
          </cell>
          <cell r="Y204">
            <v>0</v>
          </cell>
          <cell r="Z204">
            <v>160000</v>
          </cell>
          <cell r="AA204">
            <v>0</v>
          </cell>
          <cell r="AB204">
            <v>0</v>
          </cell>
          <cell r="AC204">
            <v>0</v>
          </cell>
          <cell r="AD204">
            <v>0</v>
          </cell>
          <cell r="AE204">
            <v>0</v>
          </cell>
          <cell r="AF204">
            <v>17011</v>
          </cell>
          <cell r="AG204">
            <v>0</v>
          </cell>
          <cell r="AH204">
            <v>0</v>
          </cell>
          <cell r="AI204">
            <v>4761</v>
          </cell>
          <cell r="AJ204">
            <v>0</v>
          </cell>
          <cell r="AK204">
            <v>7092</v>
          </cell>
          <cell r="AL204">
            <v>990</v>
          </cell>
          <cell r="AM204">
            <v>15727.2</v>
          </cell>
          <cell r="AN204">
            <v>270</v>
          </cell>
          <cell r="AO204">
            <v>0</v>
          </cell>
          <cell r="AP204">
            <v>0</v>
          </cell>
          <cell r="AQ204">
            <v>181772</v>
          </cell>
          <cell r="AR204">
            <v>0</v>
          </cell>
          <cell r="AS204">
            <v>0</v>
          </cell>
          <cell r="AT204">
            <v>0</v>
          </cell>
          <cell r="AU204">
            <v>0</v>
          </cell>
          <cell r="AV204">
            <v>908</v>
          </cell>
          <cell r="AW204">
            <v>1545.922</v>
          </cell>
          <cell r="AX204">
            <v>370.81479999999999</v>
          </cell>
        </row>
        <row r="205">
          <cell r="D205" t="str">
            <v>山本　栄子</v>
          </cell>
          <cell r="E205">
            <v>1003</v>
          </cell>
          <cell r="F205" t="str">
            <v>研修業務部</v>
          </cell>
          <cell r="G205">
            <v>100304</v>
          </cell>
          <cell r="H205" t="str">
            <v>受入経理Ｇ</v>
          </cell>
          <cell r="I205">
            <v>1</v>
          </cell>
          <cell r="J205" t="str">
            <v>部門1</v>
          </cell>
          <cell r="K205">
            <v>1001</v>
          </cell>
          <cell r="L205" t="str">
            <v>部門1-1</v>
          </cell>
          <cell r="M205">
            <v>100102</v>
          </cell>
          <cell r="N205" t="str">
            <v>一般職員</v>
          </cell>
          <cell r="O205">
            <v>300</v>
          </cell>
          <cell r="P205">
            <v>410700</v>
          </cell>
          <cell r="Q205">
            <v>410700</v>
          </cell>
          <cell r="R205">
            <v>0</v>
          </cell>
          <cell r="S205">
            <v>0</v>
          </cell>
          <cell r="T205">
            <v>0</v>
          </cell>
          <cell r="U205">
            <v>0</v>
          </cell>
          <cell r="V205">
            <v>0</v>
          </cell>
          <cell r="W205">
            <v>0</v>
          </cell>
          <cell r="X205">
            <v>0</v>
          </cell>
          <cell r="Y205">
            <v>0</v>
          </cell>
          <cell r="Z205">
            <v>410700</v>
          </cell>
          <cell r="AA205">
            <v>75000</v>
          </cell>
          <cell r="AB205">
            <v>58284</v>
          </cell>
          <cell r="AC205">
            <v>0</v>
          </cell>
          <cell r="AD205">
            <v>0</v>
          </cell>
          <cell r="AE205">
            <v>0</v>
          </cell>
          <cell r="AF205">
            <v>40965</v>
          </cell>
          <cell r="AG205">
            <v>0</v>
          </cell>
          <cell r="AH205">
            <v>0</v>
          </cell>
          <cell r="AI205">
            <v>0</v>
          </cell>
          <cell r="AJ205">
            <v>0</v>
          </cell>
          <cell r="AK205">
            <v>22064</v>
          </cell>
          <cell r="AL205">
            <v>3080</v>
          </cell>
          <cell r="AM205">
            <v>48927.4</v>
          </cell>
          <cell r="AN205">
            <v>840</v>
          </cell>
          <cell r="AO205">
            <v>0</v>
          </cell>
          <cell r="AP205">
            <v>0</v>
          </cell>
          <cell r="AQ205">
            <v>584949</v>
          </cell>
          <cell r="AR205">
            <v>0</v>
          </cell>
          <cell r="AS205">
            <v>0</v>
          </cell>
          <cell r="AT205">
            <v>0</v>
          </cell>
          <cell r="AU205">
            <v>0</v>
          </cell>
          <cell r="AV205">
            <v>2924</v>
          </cell>
          <cell r="AW205">
            <v>4972.8114999999998</v>
          </cell>
          <cell r="AX205">
            <v>1193.2959000000001</v>
          </cell>
        </row>
        <row r="206">
          <cell r="D206" t="str">
            <v>児島　秀和</v>
          </cell>
          <cell r="E206">
            <v>1001</v>
          </cell>
          <cell r="F206" t="str">
            <v>産業推進部</v>
          </cell>
          <cell r="G206">
            <v>100101</v>
          </cell>
          <cell r="H206" t="str">
            <v>産業国際化・インフラＧ</v>
          </cell>
          <cell r="I206">
            <v>1</v>
          </cell>
          <cell r="J206" t="str">
            <v>部門1</v>
          </cell>
          <cell r="K206">
            <v>1001</v>
          </cell>
          <cell r="L206" t="str">
            <v>部門1-1</v>
          </cell>
          <cell r="M206">
            <v>100102</v>
          </cell>
          <cell r="N206" t="str">
            <v>一般職員</v>
          </cell>
          <cell r="O206">
            <v>700</v>
          </cell>
          <cell r="P206">
            <v>0</v>
          </cell>
          <cell r="Q206">
            <v>160000</v>
          </cell>
          <cell r="R206">
            <v>0</v>
          </cell>
          <cell r="S206">
            <v>0</v>
          </cell>
          <cell r="T206">
            <v>0</v>
          </cell>
          <cell r="U206">
            <v>0</v>
          </cell>
          <cell r="V206">
            <v>0</v>
          </cell>
          <cell r="W206">
            <v>0</v>
          </cell>
          <cell r="X206">
            <v>0</v>
          </cell>
          <cell r="Y206">
            <v>0</v>
          </cell>
          <cell r="Z206">
            <v>160000</v>
          </cell>
          <cell r="AA206">
            <v>0</v>
          </cell>
          <cell r="AB206">
            <v>0</v>
          </cell>
          <cell r="AC206">
            <v>0</v>
          </cell>
          <cell r="AD206">
            <v>0</v>
          </cell>
          <cell r="AE206">
            <v>0</v>
          </cell>
          <cell r="AF206">
            <v>9306</v>
          </cell>
          <cell r="AG206">
            <v>0</v>
          </cell>
          <cell r="AH206">
            <v>0</v>
          </cell>
          <cell r="AI206">
            <v>0</v>
          </cell>
          <cell r="AJ206">
            <v>0</v>
          </cell>
          <cell r="AK206">
            <v>6698</v>
          </cell>
          <cell r="AL206">
            <v>935</v>
          </cell>
          <cell r="AM206">
            <v>14853.8</v>
          </cell>
          <cell r="AN206">
            <v>255</v>
          </cell>
          <cell r="AO206">
            <v>0</v>
          </cell>
          <cell r="AP206">
            <v>0</v>
          </cell>
          <cell r="AQ206">
            <v>169306</v>
          </cell>
          <cell r="AR206">
            <v>0</v>
          </cell>
          <cell r="AS206">
            <v>0</v>
          </cell>
          <cell r="AT206">
            <v>0</v>
          </cell>
          <cell r="AU206">
            <v>0</v>
          </cell>
          <cell r="AV206">
            <v>846</v>
          </cell>
          <cell r="AW206">
            <v>1439.6310000000001</v>
          </cell>
          <cell r="AX206">
            <v>345.38420000000002</v>
          </cell>
        </row>
        <row r="207">
          <cell r="D207" t="str">
            <v>関本　隆</v>
          </cell>
          <cell r="E207">
            <v>1007</v>
          </cell>
          <cell r="F207" t="str">
            <v>関西研修センター</v>
          </cell>
          <cell r="G207">
            <v>100701</v>
          </cell>
          <cell r="H207" t="str">
            <v>ＫＫＣＧ</v>
          </cell>
          <cell r="I207">
            <v>1</v>
          </cell>
          <cell r="J207" t="str">
            <v>部門1</v>
          </cell>
          <cell r="K207">
            <v>1001</v>
          </cell>
          <cell r="L207" t="str">
            <v>部門1-1</v>
          </cell>
          <cell r="M207">
            <v>100102</v>
          </cell>
          <cell r="N207" t="str">
            <v>一般職員</v>
          </cell>
          <cell r="O207">
            <v>500</v>
          </cell>
          <cell r="P207">
            <v>380300</v>
          </cell>
          <cell r="Q207">
            <v>380300</v>
          </cell>
          <cell r="R207">
            <v>0</v>
          </cell>
          <cell r="S207">
            <v>0</v>
          </cell>
          <cell r="T207">
            <v>0</v>
          </cell>
          <cell r="U207">
            <v>0</v>
          </cell>
          <cell r="V207">
            <v>0</v>
          </cell>
          <cell r="W207">
            <v>0</v>
          </cell>
          <cell r="X207">
            <v>0</v>
          </cell>
          <cell r="Y207">
            <v>0</v>
          </cell>
          <cell r="Z207">
            <v>380300</v>
          </cell>
          <cell r="AA207">
            <v>0</v>
          </cell>
          <cell r="AB207">
            <v>47196</v>
          </cell>
          <cell r="AC207">
            <v>13000</v>
          </cell>
          <cell r="AD207">
            <v>0</v>
          </cell>
          <cell r="AE207">
            <v>0</v>
          </cell>
          <cell r="AF207">
            <v>28260</v>
          </cell>
          <cell r="AG207">
            <v>0</v>
          </cell>
          <cell r="AH207">
            <v>20500</v>
          </cell>
          <cell r="AI207">
            <v>34926</v>
          </cell>
          <cell r="AJ207">
            <v>0</v>
          </cell>
          <cell r="AK207">
            <v>20882</v>
          </cell>
          <cell r="AL207">
            <v>2915</v>
          </cell>
          <cell r="AM207">
            <v>46306.2</v>
          </cell>
          <cell r="AN207">
            <v>795</v>
          </cell>
          <cell r="AO207">
            <v>0</v>
          </cell>
          <cell r="AP207">
            <v>0</v>
          </cell>
          <cell r="AQ207">
            <v>524182</v>
          </cell>
          <cell r="AR207">
            <v>0</v>
          </cell>
          <cell r="AS207">
            <v>0</v>
          </cell>
          <cell r="AT207">
            <v>0</v>
          </cell>
          <cell r="AU207">
            <v>0</v>
          </cell>
          <cell r="AV207">
            <v>2620</v>
          </cell>
          <cell r="AW207">
            <v>4456.4570000000003</v>
          </cell>
          <cell r="AX207">
            <v>1069.3312000000001</v>
          </cell>
        </row>
        <row r="208">
          <cell r="D208" t="str">
            <v>米田　裕之</v>
          </cell>
          <cell r="E208">
            <v>1001</v>
          </cell>
          <cell r="F208" t="str">
            <v>役員他</v>
          </cell>
          <cell r="G208">
            <v>100101</v>
          </cell>
          <cell r="H208" t="str">
            <v>役員</v>
          </cell>
          <cell r="I208">
            <v>1</v>
          </cell>
          <cell r="J208" t="str">
            <v>部門1</v>
          </cell>
          <cell r="K208">
            <v>1001</v>
          </cell>
          <cell r="L208" t="str">
            <v>部門1-1</v>
          </cell>
          <cell r="M208">
            <v>100101</v>
          </cell>
          <cell r="N208" t="str">
            <v>役員</v>
          </cell>
          <cell r="O208">
            <v>100</v>
          </cell>
          <cell r="P208">
            <v>0</v>
          </cell>
          <cell r="Q208">
            <v>680000</v>
          </cell>
          <cell r="R208">
            <v>0</v>
          </cell>
          <cell r="S208">
            <v>0</v>
          </cell>
          <cell r="T208">
            <v>0</v>
          </cell>
          <cell r="U208">
            <v>0</v>
          </cell>
          <cell r="V208">
            <v>0</v>
          </cell>
          <cell r="W208">
            <v>0</v>
          </cell>
          <cell r="X208">
            <v>0</v>
          </cell>
          <cell r="Y208">
            <v>0</v>
          </cell>
          <cell r="Z208">
            <v>680000</v>
          </cell>
          <cell r="AA208">
            <v>0</v>
          </cell>
          <cell r="AB208">
            <v>0</v>
          </cell>
          <cell r="AC208">
            <v>0</v>
          </cell>
          <cell r="AD208">
            <v>0</v>
          </cell>
          <cell r="AE208">
            <v>0</v>
          </cell>
          <cell r="AF208">
            <v>31003</v>
          </cell>
          <cell r="AG208">
            <v>0</v>
          </cell>
          <cell r="AH208">
            <v>0</v>
          </cell>
          <cell r="AI208">
            <v>0</v>
          </cell>
          <cell r="AJ208">
            <v>0</v>
          </cell>
          <cell r="AK208">
            <v>32702</v>
          </cell>
          <cell r="AL208">
            <v>4565</v>
          </cell>
          <cell r="AM208">
            <v>54169.8</v>
          </cell>
          <cell r="AN208">
            <v>930</v>
          </cell>
          <cell r="AO208">
            <v>0</v>
          </cell>
          <cell r="AP208">
            <v>0</v>
          </cell>
          <cell r="AQ208">
            <v>833403</v>
          </cell>
          <cell r="AR208">
            <v>0</v>
          </cell>
          <cell r="AS208">
            <v>0</v>
          </cell>
          <cell r="AT208">
            <v>0</v>
          </cell>
          <cell r="AU208">
            <v>0</v>
          </cell>
          <cell r="AV208">
            <v>0</v>
          </cell>
          <cell r="AW208">
            <v>0</v>
          </cell>
          <cell r="AX208">
            <v>0</v>
          </cell>
        </row>
        <row r="209">
          <cell r="D209" t="str">
            <v>山崎　正弘</v>
          </cell>
          <cell r="E209">
            <v>1003</v>
          </cell>
          <cell r="F209" t="str">
            <v>研修業務部</v>
          </cell>
          <cell r="G209">
            <v>100303</v>
          </cell>
          <cell r="H209" t="str">
            <v>招聘業務Ｇ</v>
          </cell>
          <cell r="I209">
            <v>1</v>
          </cell>
          <cell r="J209" t="str">
            <v>部門1</v>
          </cell>
          <cell r="K209">
            <v>1001</v>
          </cell>
          <cell r="L209" t="str">
            <v>部門1-1</v>
          </cell>
          <cell r="M209">
            <v>100102</v>
          </cell>
          <cell r="N209" t="str">
            <v>一般職員</v>
          </cell>
          <cell r="O209">
            <v>500</v>
          </cell>
          <cell r="P209">
            <v>392600</v>
          </cell>
          <cell r="Q209">
            <v>392600</v>
          </cell>
          <cell r="R209">
            <v>0</v>
          </cell>
          <cell r="S209">
            <v>0</v>
          </cell>
          <cell r="T209">
            <v>0</v>
          </cell>
          <cell r="U209">
            <v>0</v>
          </cell>
          <cell r="V209">
            <v>0</v>
          </cell>
          <cell r="W209">
            <v>0</v>
          </cell>
          <cell r="X209">
            <v>0</v>
          </cell>
          <cell r="Y209">
            <v>0</v>
          </cell>
          <cell r="Z209">
            <v>392600</v>
          </cell>
          <cell r="AA209">
            <v>0</v>
          </cell>
          <cell r="AB209">
            <v>47112</v>
          </cell>
          <cell r="AC209">
            <v>0</v>
          </cell>
          <cell r="AD209">
            <v>21800</v>
          </cell>
          <cell r="AE209">
            <v>0</v>
          </cell>
          <cell r="AF209">
            <v>17978</v>
          </cell>
          <cell r="AG209">
            <v>0</v>
          </cell>
          <cell r="AH209">
            <v>9828</v>
          </cell>
          <cell r="AI209">
            <v>44320</v>
          </cell>
          <cell r="AJ209">
            <v>0</v>
          </cell>
          <cell r="AK209">
            <v>24428</v>
          </cell>
          <cell r="AL209">
            <v>3410</v>
          </cell>
          <cell r="AM209">
            <v>54169.8</v>
          </cell>
          <cell r="AN209">
            <v>930</v>
          </cell>
          <cell r="AO209">
            <v>0</v>
          </cell>
          <cell r="AP209">
            <v>0</v>
          </cell>
          <cell r="AQ209">
            <v>533638</v>
          </cell>
          <cell r="AR209">
            <v>0</v>
          </cell>
          <cell r="AS209">
            <v>0</v>
          </cell>
          <cell r="AT209">
            <v>0</v>
          </cell>
          <cell r="AU209">
            <v>0</v>
          </cell>
          <cell r="AV209">
            <v>2668</v>
          </cell>
          <cell r="AW209">
            <v>4536.1130000000003</v>
          </cell>
          <cell r="AX209">
            <v>1088.6215</v>
          </cell>
        </row>
        <row r="210">
          <cell r="D210" t="str">
            <v>大塚　光義</v>
          </cell>
          <cell r="E210">
            <v>1006</v>
          </cell>
          <cell r="F210" t="str">
            <v>東京研修センター</v>
          </cell>
          <cell r="G210">
            <v>100601</v>
          </cell>
          <cell r="H210" t="str">
            <v>ＴＫＣＧ</v>
          </cell>
          <cell r="I210">
            <v>1</v>
          </cell>
          <cell r="J210" t="str">
            <v>部門1</v>
          </cell>
          <cell r="K210">
            <v>1001</v>
          </cell>
          <cell r="L210" t="str">
            <v>部門1-1</v>
          </cell>
          <cell r="M210">
            <v>100102</v>
          </cell>
          <cell r="N210" t="str">
            <v>一般職員</v>
          </cell>
          <cell r="O210">
            <v>500</v>
          </cell>
          <cell r="P210">
            <v>401800</v>
          </cell>
          <cell r="Q210">
            <v>401800</v>
          </cell>
          <cell r="R210">
            <v>0</v>
          </cell>
          <cell r="S210">
            <v>0</v>
          </cell>
          <cell r="T210">
            <v>0</v>
          </cell>
          <cell r="U210">
            <v>0</v>
          </cell>
          <cell r="V210">
            <v>0</v>
          </cell>
          <cell r="W210">
            <v>0</v>
          </cell>
          <cell r="X210">
            <v>0</v>
          </cell>
          <cell r="Y210">
            <v>0</v>
          </cell>
          <cell r="Z210">
            <v>401800</v>
          </cell>
          <cell r="AA210">
            <v>0</v>
          </cell>
          <cell r="AB210">
            <v>49776</v>
          </cell>
          <cell r="AC210">
            <v>13000</v>
          </cell>
          <cell r="AD210">
            <v>27000</v>
          </cell>
          <cell r="AE210">
            <v>35000</v>
          </cell>
          <cell r="AF210">
            <v>6840</v>
          </cell>
          <cell r="AG210">
            <v>0</v>
          </cell>
          <cell r="AH210">
            <v>15200</v>
          </cell>
          <cell r="AI210">
            <v>170105</v>
          </cell>
          <cell r="AJ210">
            <v>0</v>
          </cell>
          <cell r="AK210">
            <v>27974</v>
          </cell>
          <cell r="AL210">
            <v>3905</v>
          </cell>
          <cell r="AM210">
            <v>54169.8</v>
          </cell>
          <cell r="AN210">
            <v>930</v>
          </cell>
          <cell r="AO210">
            <v>0</v>
          </cell>
          <cell r="AP210">
            <v>0</v>
          </cell>
          <cell r="AQ210">
            <v>718721</v>
          </cell>
          <cell r="AR210">
            <v>21041</v>
          </cell>
          <cell r="AS210">
            <v>0</v>
          </cell>
          <cell r="AT210">
            <v>959</v>
          </cell>
          <cell r="AU210">
            <v>0</v>
          </cell>
          <cell r="AV210">
            <v>3593</v>
          </cell>
          <cell r="AW210">
            <v>6109.7335000000003</v>
          </cell>
          <cell r="AX210">
            <v>1466.1908000000001</v>
          </cell>
        </row>
        <row r="211">
          <cell r="D211" t="str">
            <v>三輪　直</v>
          </cell>
          <cell r="E211">
            <v>1006</v>
          </cell>
          <cell r="F211" t="str">
            <v>東京研修センター</v>
          </cell>
          <cell r="G211">
            <v>100601</v>
          </cell>
          <cell r="H211" t="str">
            <v>ＴＫＣＧ</v>
          </cell>
          <cell r="I211">
            <v>1</v>
          </cell>
          <cell r="J211" t="str">
            <v>部門1</v>
          </cell>
          <cell r="K211">
            <v>1001</v>
          </cell>
          <cell r="L211" t="str">
            <v>部門1-1</v>
          </cell>
          <cell r="M211">
            <v>100102</v>
          </cell>
          <cell r="N211" t="str">
            <v>一般職員</v>
          </cell>
          <cell r="O211">
            <v>300</v>
          </cell>
          <cell r="P211">
            <v>461300</v>
          </cell>
          <cell r="Q211">
            <v>461300</v>
          </cell>
          <cell r="R211">
            <v>0</v>
          </cell>
          <cell r="S211">
            <v>0</v>
          </cell>
          <cell r="T211">
            <v>0</v>
          </cell>
          <cell r="U211">
            <v>0</v>
          </cell>
          <cell r="V211">
            <v>0</v>
          </cell>
          <cell r="W211">
            <v>0</v>
          </cell>
          <cell r="X211">
            <v>0</v>
          </cell>
          <cell r="Y211">
            <v>0</v>
          </cell>
          <cell r="Z211">
            <v>461300</v>
          </cell>
          <cell r="AA211">
            <v>95000</v>
          </cell>
          <cell r="AB211">
            <v>69696</v>
          </cell>
          <cell r="AC211">
            <v>24500</v>
          </cell>
          <cell r="AD211">
            <v>27000</v>
          </cell>
          <cell r="AE211">
            <v>35000</v>
          </cell>
          <cell r="AF211">
            <v>13060</v>
          </cell>
          <cell r="AG211">
            <v>0</v>
          </cell>
          <cell r="AH211">
            <v>20050</v>
          </cell>
          <cell r="AI211">
            <v>0</v>
          </cell>
          <cell r="AJ211">
            <v>0</v>
          </cell>
          <cell r="AK211">
            <v>29550</v>
          </cell>
          <cell r="AL211">
            <v>4125</v>
          </cell>
          <cell r="AM211">
            <v>54169.8</v>
          </cell>
          <cell r="AN211">
            <v>930</v>
          </cell>
          <cell r="AO211">
            <v>0</v>
          </cell>
          <cell r="AP211">
            <v>0</v>
          </cell>
          <cell r="AQ211">
            <v>745606</v>
          </cell>
          <cell r="AR211">
            <v>0</v>
          </cell>
          <cell r="AS211">
            <v>0</v>
          </cell>
          <cell r="AT211">
            <v>0</v>
          </cell>
          <cell r="AU211">
            <v>0</v>
          </cell>
          <cell r="AV211">
            <v>3728</v>
          </cell>
          <cell r="AW211">
            <v>6337.6809999999996</v>
          </cell>
          <cell r="AX211">
            <v>1521.0362</v>
          </cell>
        </row>
        <row r="212">
          <cell r="D212" t="str">
            <v>井上　優</v>
          </cell>
          <cell r="E212">
            <v>1001</v>
          </cell>
          <cell r="F212" t="str">
            <v>産業推進部</v>
          </cell>
          <cell r="G212">
            <v>100101</v>
          </cell>
          <cell r="H212" t="str">
            <v>産業国際化・インフラＧ</v>
          </cell>
          <cell r="I212">
            <v>1</v>
          </cell>
          <cell r="J212" t="str">
            <v>部門1</v>
          </cell>
          <cell r="K212">
            <v>1001</v>
          </cell>
          <cell r="L212" t="str">
            <v>部門1-1</v>
          </cell>
          <cell r="M212">
            <v>100102</v>
          </cell>
          <cell r="N212" t="str">
            <v>一般職員</v>
          </cell>
          <cell r="O212">
            <v>500</v>
          </cell>
          <cell r="P212">
            <v>392600</v>
          </cell>
          <cell r="Q212">
            <v>392600</v>
          </cell>
          <cell r="R212">
            <v>0</v>
          </cell>
          <cell r="S212">
            <v>0</v>
          </cell>
          <cell r="T212">
            <v>0</v>
          </cell>
          <cell r="U212">
            <v>0</v>
          </cell>
          <cell r="V212">
            <v>0</v>
          </cell>
          <cell r="W212">
            <v>0</v>
          </cell>
          <cell r="X212">
            <v>0</v>
          </cell>
          <cell r="Y212">
            <v>0</v>
          </cell>
          <cell r="Z212">
            <v>392600</v>
          </cell>
          <cell r="AA212">
            <v>0</v>
          </cell>
          <cell r="AB212">
            <v>50052</v>
          </cell>
          <cell r="AC212">
            <v>24500</v>
          </cell>
          <cell r="AD212">
            <v>0</v>
          </cell>
          <cell r="AE212">
            <v>0</v>
          </cell>
          <cell r="AF212">
            <v>23321</v>
          </cell>
          <cell r="AG212">
            <v>0</v>
          </cell>
          <cell r="AH212">
            <v>18778</v>
          </cell>
          <cell r="AI212">
            <v>0</v>
          </cell>
          <cell r="AJ212">
            <v>0</v>
          </cell>
          <cell r="AK212">
            <v>20882</v>
          </cell>
          <cell r="AL212">
            <v>2915</v>
          </cell>
          <cell r="AM212">
            <v>46306.2</v>
          </cell>
          <cell r="AN212">
            <v>795</v>
          </cell>
          <cell r="AO212">
            <v>0</v>
          </cell>
          <cell r="AP212">
            <v>0</v>
          </cell>
          <cell r="AQ212">
            <v>509251</v>
          </cell>
          <cell r="AR212">
            <v>0</v>
          </cell>
          <cell r="AS212">
            <v>0</v>
          </cell>
          <cell r="AT212">
            <v>0</v>
          </cell>
          <cell r="AU212">
            <v>0</v>
          </cell>
          <cell r="AV212">
            <v>2546</v>
          </cell>
          <cell r="AW212">
            <v>4328.8885</v>
          </cell>
          <cell r="AX212">
            <v>1038.8720000000001</v>
          </cell>
        </row>
        <row r="213">
          <cell r="D213" t="str">
            <v>田中　宏幸</v>
          </cell>
          <cell r="E213">
            <v>1003</v>
          </cell>
          <cell r="F213" t="str">
            <v>研修業務部</v>
          </cell>
          <cell r="G213">
            <v>100301</v>
          </cell>
          <cell r="H213" t="str">
            <v>受入業務Ｇ</v>
          </cell>
          <cell r="I213">
            <v>1</v>
          </cell>
          <cell r="J213" t="str">
            <v>部門1</v>
          </cell>
          <cell r="K213">
            <v>1001</v>
          </cell>
          <cell r="L213" t="str">
            <v>部門1-1</v>
          </cell>
          <cell r="M213">
            <v>100102</v>
          </cell>
          <cell r="N213" t="str">
            <v>一般職員</v>
          </cell>
          <cell r="O213">
            <v>300</v>
          </cell>
          <cell r="P213">
            <v>453400</v>
          </cell>
          <cell r="Q213">
            <v>453400</v>
          </cell>
          <cell r="R213">
            <v>0</v>
          </cell>
          <cell r="S213">
            <v>0</v>
          </cell>
          <cell r="T213">
            <v>0</v>
          </cell>
          <cell r="U213">
            <v>0</v>
          </cell>
          <cell r="V213">
            <v>0</v>
          </cell>
          <cell r="W213">
            <v>0</v>
          </cell>
          <cell r="X213">
            <v>0</v>
          </cell>
          <cell r="Y213">
            <v>0</v>
          </cell>
          <cell r="Z213">
            <v>453400</v>
          </cell>
          <cell r="AA213">
            <v>105000</v>
          </cell>
          <cell r="AB213">
            <v>70908</v>
          </cell>
          <cell r="AC213">
            <v>32500</v>
          </cell>
          <cell r="AD213">
            <v>0</v>
          </cell>
          <cell r="AE213">
            <v>0</v>
          </cell>
          <cell r="AF213">
            <v>18853</v>
          </cell>
          <cell r="AG213">
            <v>0</v>
          </cell>
          <cell r="AH213">
            <v>16400</v>
          </cell>
          <cell r="AI213">
            <v>0</v>
          </cell>
          <cell r="AJ213">
            <v>0</v>
          </cell>
          <cell r="AK213">
            <v>27974</v>
          </cell>
          <cell r="AL213">
            <v>3905</v>
          </cell>
          <cell r="AM213">
            <v>54169.8</v>
          </cell>
          <cell r="AN213">
            <v>930</v>
          </cell>
          <cell r="AO213">
            <v>0</v>
          </cell>
          <cell r="AP213">
            <v>0</v>
          </cell>
          <cell r="AQ213">
            <v>697061</v>
          </cell>
          <cell r="AR213">
            <v>0</v>
          </cell>
          <cell r="AS213">
            <v>0</v>
          </cell>
          <cell r="AT213">
            <v>0</v>
          </cell>
          <cell r="AU213">
            <v>0</v>
          </cell>
          <cell r="AV213">
            <v>3485</v>
          </cell>
          <cell r="AW213">
            <v>5925.3235000000004</v>
          </cell>
          <cell r="AX213">
            <v>1422.0044</v>
          </cell>
        </row>
        <row r="214">
          <cell r="D214" t="str">
            <v>川上　哲司</v>
          </cell>
          <cell r="E214">
            <v>1003</v>
          </cell>
          <cell r="F214" t="str">
            <v>新国際協力事業部</v>
          </cell>
          <cell r="G214">
            <v>100301</v>
          </cell>
          <cell r="H214" t="str">
            <v>新国際協力事業Ｇ</v>
          </cell>
          <cell r="I214">
            <v>1</v>
          </cell>
          <cell r="J214" t="str">
            <v>部門1</v>
          </cell>
          <cell r="K214">
            <v>1001</v>
          </cell>
          <cell r="L214" t="str">
            <v>部門1-1</v>
          </cell>
          <cell r="M214">
            <v>100102</v>
          </cell>
          <cell r="N214" t="str">
            <v>一般職員</v>
          </cell>
          <cell r="O214">
            <v>300</v>
          </cell>
          <cell r="P214">
            <v>453400</v>
          </cell>
          <cell r="Q214">
            <v>453400</v>
          </cell>
          <cell r="R214">
            <v>0</v>
          </cell>
          <cell r="S214">
            <v>0</v>
          </cell>
          <cell r="T214">
            <v>0</v>
          </cell>
          <cell r="U214">
            <v>0</v>
          </cell>
          <cell r="V214">
            <v>0</v>
          </cell>
          <cell r="W214">
            <v>0</v>
          </cell>
          <cell r="X214">
            <v>0</v>
          </cell>
          <cell r="Y214">
            <v>0</v>
          </cell>
          <cell r="Z214">
            <v>453400</v>
          </cell>
          <cell r="AA214">
            <v>105000</v>
          </cell>
          <cell r="AB214">
            <v>68568</v>
          </cell>
          <cell r="AC214">
            <v>13000</v>
          </cell>
          <cell r="AD214">
            <v>0</v>
          </cell>
          <cell r="AE214">
            <v>0</v>
          </cell>
          <cell r="AF214">
            <v>8560</v>
          </cell>
          <cell r="AG214">
            <v>0</v>
          </cell>
          <cell r="AH214">
            <v>13400</v>
          </cell>
          <cell r="AI214">
            <v>0</v>
          </cell>
          <cell r="AJ214">
            <v>0</v>
          </cell>
          <cell r="AK214">
            <v>26792</v>
          </cell>
          <cell r="AL214">
            <v>3740</v>
          </cell>
          <cell r="AM214">
            <v>54169.8</v>
          </cell>
          <cell r="AN214">
            <v>930</v>
          </cell>
          <cell r="AO214">
            <v>0</v>
          </cell>
          <cell r="AP214">
            <v>0</v>
          </cell>
          <cell r="AQ214">
            <v>661928</v>
          </cell>
          <cell r="AR214">
            <v>0</v>
          </cell>
          <cell r="AS214">
            <v>0</v>
          </cell>
          <cell r="AT214">
            <v>0</v>
          </cell>
          <cell r="AU214">
            <v>0</v>
          </cell>
          <cell r="AV214">
            <v>3309</v>
          </cell>
          <cell r="AW214">
            <v>5627.0280000000002</v>
          </cell>
          <cell r="AX214">
            <v>1350.3331000000001</v>
          </cell>
        </row>
        <row r="215">
          <cell r="D215" t="str">
            <v>丸山　紀子</v>
          </cell>
          <cell r="E215">
            <v>1006</v>
          </cell>
          <cell r="F215" t="str">
            <v>東京研修センター</v>
          </cell>
          <cell r="G215">
            <v>100601</v>
          </cell>
          <cell r="H215" t="str">
            <v>ＴＫＣＧ</v>
          </cell>
          <cell r="I215">
            <v>1</v>
          </cell>
          <cell r="J215" t="str">
            <v>部門1</v>
          </cell>
          <cell r="K215">
            <v>1001</v>
          </cell>
          <cell r="L215" t="str">
            <v>部門1-1</v>
          </cell>
          <cell r="M215">
            <v>100102</v>
          </cell>
          <cell r="N215" t="str">
            <v>一般職員</v>
          </cell>
          <cell r="O215">
            <v>300</v>
          </cell>
          <cell r="P215">
            <v>447000</v>
          </cell>
          <cell r="Q215">
            <v>447000</v>
          </cell>
          <cell r="R215">
            <v>0</v>
          </cell>
          <cell r="S215">
            <v>0</v>
          </cell>
          <cell r="T215">
            <v>0</v>
          </cell>
          <cell r="U215">
            <v>0</v>
          </cell>
          <cell r="V215">
            <v>0</v>
          </cell>
          <cell r="W215">
            <v>0</v>
          </cell>
          <cell r="X215">
            <v>0</v>
          </cell>
          <cell r="Y215">
            <v>0</v>
          </cell>
          <cell r="Z215">
            <v>447000</v>
          </cell>
          <cell r="AA215">
            <v>105000</v>
          </cell>
          <cell r="AB215">
            <v>66240</v>
          </cell>
          <cell r="AC215">
            <v>0</v>
          </cell>
          <cell r="AD215">
            <v>0</v>
          </cell>
          <cell r="AE215">
            <v>0</v>
          </cell>
          <cell r="AF215">
            <v>7911</v>
          </cell>
          <cell r="AG215">
            <v>0</v>
          </cell>
          <cell r="AH215">
            <v>9900</v>
          </cell>
          <cell r="AI215">
            <v>0</v>
          </cell>
          <cell r="AJ215">
            <v>0</v>
          </cell>
          <cell r="AK215">
            <v>25610</v>
          </cell>
          <cell r="AL215">
            <v>3575</v>
          </cell>
          <cell r="AM215">
            <v>54169.8</v>
          </cell>
          <cell r="AN215">
            <v>930</v>
          </cell>
          <cell r="AO215">
            <v>0</v>
          </cell>
          <cell r="AP215">
            <v>0</v>
          </cell>
          <cell r="AQ215">
            <v>636051</v>
          </cell>
          <cell r="AR215">
            <v>0</v>
          </cell>
          <cell r="AS215">
            <v>0</v>
          </cell>
          <cell r="AT215">
            <v>0</v>
          </cell>
          <cell r="AU215">
            <v>0</v>
          </cell>
          <cell r="AV215">
            <v>3180</v>
          </cell>
          <cell r="AW215">
            <v>5406.6885000000002</v>
          </cell>
          <cell r="AX215">
            <v>1297.5440000000001</v>
          </cell>
        </row>
        <row r="216">
          <cell r="D216" t="str">
            <v>下大澤　祐二</v>
          </cell>
          <cell r="E216">
            <v>1001</v>
          </cell>
          <cell r="F216" t="str">
            <v>役員他</v>
          </cell>
          <cell r="G216">
            <v>100101</v>
          </cell>
          <cell r="H216" t="str">
            <v>役員</v>
          </cell>
          <cell r="I216">
            <v>1</v>
          </cell>
          <cell r="J216" t="str">
            <v>部門1</v>
          </cell>
          <cell r="K216">
            <v>1001</v>
          </cell>
          <cell r="L216" t="str">
            <v>部門1-1</v>
          </cell>
          <cell r="M216">
            <v>100101</v>
          </cell>
          <cell r="N216" t="str">
            <v>役員</v>
          </cell>
          <cell r="O216">
            <v>100</v>
          </cell>
          <cell r="P216">
            <v>0</v>
          </cell>
          <cell r="Q216">
            <v>680000</v>
          </cell>
          <cell r="R216">
            <v>0</v>
          </cell>
          <cell r="S216">
            <v>0</v>
          </cell>
          <cell r="T216">
            <v>0</v>
          </cell>
          <cell r="U216">
            <v>0</v>
          </cell>
          <cell r="V216">
            <v>0</v>
          </cell>
          <cell r="W216">
            <v>0</v>
          </cell>
          <cell r="X216">
            <v>0</v>
          </cell>
          <cell r="Y216">
            <v>0</v>
          </cell>
          <cell r="Z216">
            <v>680000</v>
          </cell>
          <cell r="AA216">
            <v>0</v>
          </cell>
          <cell r="AB216">
            <v>0</v>
          </cell>
          <cell r="AC216">
            <v>0</v>
          </cell>
          <cell r="AD216">
            <v>0</v>
          </cell>
          <cell r="AE216">
            <v>0</v>
          </cell>
          <cell r="AF216">
            <v>11116</v>
          </cell>
          <cell r="AG216">
            <v>0</v>
          </cell>
          <cell r="AH216">
            <v>0</v>
          </cell>
          <cell r="AI216">
            <v>0</v>
          </cell>
          <cell r="AJ216">
            <v>0</v>
          </cell>
          <cell r="AK216">
            <v>32702</v>
          </cell>
          <cell r="AL216">
            <v>4565</v>
          </cell>
          <cell r="AM216">
            <v>54169.8</v>
          </cell>
          <cell r="AN216">
            <v>930</v>
          </cell>
          <cell r="AO216">
            <v>0</v>
          </cell>
          <cell r="AP216">
            <v>0</v>
          </cell>
          <cell r="AQ216">
            <v>813516</v>
          </cell>
          <cell r="AR216">
            <v>0</v>
          </cell>
          <cell r="AS216">
            <v>0</v>
          </cell>
          <cell r="AT216">
            <v>0</v>
          </cell>
          <cell r="AU216">
            <v>0</v>
          </cell>
          <cell r="AV216">
            <v>0</v>
          </cell>
          <cell r="AW216">
            <v>0</v>
          </cell>
          <cell r="AX216">
            <v>0</v>
          </cell>
        </row>
        <row r="217">
          <cell r="D217" t="str">
            <v>田中　秀穂</v>
          </cell>
          <cell r="E217">
            <v>1001</v>
          </cell>
          <cell r="F217" t="str">
            <v>産業推進部</v>
          </cell>
          <cell r="G217">
            <v>100101</v>
          </cell>
          <cell r="H217" t="str">
            <v>産業国際化・インフラＧ</v>
          </cell>
          <cell r="I217">
            <v>1</v>
          </cell>
          <cell r="J217" t="str">
            <v>部門1</v>
          </cell>
          <cell r="K217">
            <v>1001</v>
          </cell>
          <cell r="L217" t="str">
            <v>部門1-1</v>
          </cell>
          <cell r="M217">
            <v>100102</v>
          </cell>
          <cell r="N217" t="str">
            <v>一般職員</v>
          </cell>
          <cell r="O217">
            <v>300</v>
          </cell>
          <cell r="P217">
            <v>451300</v>
          </cell>
          <cell r="Q217">
            <v>451300</v>
          </cell>
          <cell r="R217">
            <v>0</v>
          </cell>
          <cell r="S217">
            <v>0</v>
          </cell>
          <cell r="T217">
            <v>0</v>
          </cell>
          <cell r="U217">
            <v>0</v>
          </cell>
          <cell r="V217">
            <v>0</v>
          </cell>
          <cell r="W217">
            <v>0</v>
          </cell>
          <cell r="X217">
            <v>0</v>
          </cell>
          <cell r="Y217">
            <v>0</v>
          </cell>
          <cell r="Z217">
            <v>451300</v>
          </cell>
          <cell r="AA217">
            <v>105000</v>
          </cell>
          <cell r="AB217">
            <v>69096</v>
          </cell>
          <cell r="AC217">
            <v>19500</v>
          </cell>
          <cell r="AD217">
            <v>27000</v>
          </cell>
          <cell r="AE217">
            <v>0</v>
          </cell>
          <cell r="AF217">
            <v>10265</v>
          </cell>
          <cell r="AG217">
            <v>0</v>
          </cell>
          <cell r="AH217">
            <v>5000</v>
          </cell>
          <cell r="AI217">
            <v>0</v>
          </cell>
          <cell r="AJ217">
            <v>0</v>
          </cell>
          <cell r="AK217">
            <v>26792</v>
          </cell>
          <cell r="AL217">
            <v>3740</v>
          </cell>
          <cell r="AM217">
            <v>54169.8</v>
          </cell>
          <cell r="AN217">
            <v>930</v>
          </cell>
          <cell r="AO217">
            <v>0</v>
          </cell>
          <cell r="AP217">
            <v>0</v>
          </cell>
          <cell r="AQ217">
            <v>687161</v>
          </cell>
          <cell r="AR217">
            <v>0</v>
          </cell>
          <cell r="AS217">
            <v>0</v>
          </cell>
          <cell r="AT217">
            <v>0</v>
          </cell>
          <cell r="AU217">
            <v>0</v>
          </cell>
          <cell r="AV217">
            <v>3435</v>
          </cell>
          <cell r="AW217">
            <v>5841.6734999999999</v>
          </cell>
          <cell r="AX217">
            <v>1401.8083999999999</v>
          </cell>
        </row>
        <row r="218">
          <cell r="D218" t="str">
            <v>高橋　千賀子</v>
          </cell>
          <cell r="E218">
            <v>1003</v>
          </cell>
          <cell r="F218" t="str">
            <v>研修業務部</v>
          </cell>
          <cell r="G218">
            <v>100304</v>
          </cell>
          <cell r="H218" t="str">
            <v>受入経理Ｇ</v>
          </cell>
          <cell r="I218">
            <v>1</v>
          </cell>
          <cell r="J218" t="str">
            <v>部門1</v>
          </cell>
          <cell r="K218">
            <v>1001</v>
          </cell>
          <cell r="L218" t="str">
            <v>部門1-1</v>
          </cell>
          <cell r="M218">
            <v>100102</v>
          </cell>
          <cell r="N218" t="str">
            <v>一般職員</v>
          </cell>
          <cell r="O218">
            <v>300</v>
          </cell>
          <cell r="P218">
            <v>390200</v>
          </cell>
          <cell r="Q218">
            <v>390200</v>
          </cell>
          <cell r="R218">
            <v>0</v>
          </cell>
          <cell r="S218">
            <v>0</v>
          </cell>
          <cell r="T218">
            <v>0</v>
          </cell>
          <cell r="U218">
            <v>0</v>
          </cell>
          <cell r="V218">
            <v>0</v>
          </cell>
          <cell r="W218">
            <v>0</v>
          </cell>
          <cell r="X218">
            <v>0</v>
          </cell>
          <cell r="Y218">
            <v>0</v>
          </cell>
          <cell r="Z218">
            <v>390200</v>
          </cell>
          <cell r="AA218">
            <v>45000</v>
          </cell>
          <cell r="AB218">
            <v>54984</v>
          </cell>
          <cell r="AC218">
            <v>23000</v>
          </cell>
          <cell r="AD218">
            <v>0</v>
          </cell>
          <cell r="AE218">
            <v>0</v>
          </cell>
          <cell r="AF218">
            <v>14645</v>
          </cell>
          <cell r="AG218">
            <v>0</v>
          </cell>
          <cell r="AH218">
            <v>0</v>
          </cell>
          <cell r="AI218">
            <v>0</v>
          </cell>
          <cell r="AJ218">
            <v>0</v>
          </cell>
          <cell r="AK218">
            <v>20882</v>
          </cell>
          <cell r="AL218">
            <v>2915</v>
          </cell>
          <cell r="AM218">
            <v>46306.2</v>
          </cell>
          <cell r="AN218">
            <v>795</v>
          </cell>
          <cell r="AO218">
            <v>0</v>
          </cell>
          <cell r="AP218">
            <v>0</v>
          </cell>
          <cell r="AQ218">
            <v>527829</v>
          </cell>
          <cell r="AR218">
            <v>0</v>
          </cell>
          <cell r="AS218">
            <v>0</v>
          </cell>
          <cell r="AT218">
            <v>0</v>
          </cell>
          <cell r="AU218">
            <v>0</v>
          </cell>
          <cell r="AV218">
            <v>2639</v>
          </cell>
          <cell r="AW218">
            <v>4486.6914999999999</v>
          </cell>
          <cell r="AX218">
            <v>1076.7710999999999</v>
          </cell>
        </row>
        <row r="219">
          <cell r="D219" t="str">
            <v>ウィヤカーン　真理</v>
          </cell>
          <cell r="E219">
            <v>1006</v>
          </cell>
          <cell r="F219" t="str">
            <v>東京研修センター</v>
          </cell>
          <cell r="G219">
            <v>100601</v>
          </cell>
          <cell r="H219" t="str">
            <v>ＴＫＣＧ</v>
          </cell>
          <cell r="I219">
            <v>1</v>
          </cell>
          <cell r="J219" t="str">
            <v>部門1</v>
          </cell>
          <cell r="K219">
            <v>1001</v>
          </cell>
          <cell r="L219" t="str">
            <v>部門1-1</v>
          </cell>
          <cell r="M219">
            <v>100102</v>
          </cell>
          <cell r="N219" t="str">
            <v>一般職員</v>
          </cell>
          <cell r="O219">
            <v>500</v>
          </cell>
          <cell r="P219">
            <v>392600</v>
          </cell>
          <cell r="Q219">
            <v>392600</v>
          </cell>
          <cell r="R219">
            <v>0</v>
          </cell>
          <cell r="S219">
            <v>0</v>
          </cell>
          <cell r="T219">
            <v>0</v>
          </cell>
          <cell r="U219">
            <v>0</v>
          </cell>
          <cell r="V219">
            <v>0</v>
          </cell>
          <cell r="W219">
            <v>0</v>
          </cell>
          <cell r="X219">
            <v>0</v>
          </cell>
          <cell r="Y219">
            <v>0</v>
          </cell>
          <cell r="Z219">
            <v>392600</v>
          </cell>
          <cell r="AA219">
            <v>0</v>
          </cell>
          <cell r="AB219">
            <v>48492</v>
          </cell>
          <cell r="AC219">
            <v>11500</v>
          </cell>
          <cell r="AD219">
            <v>0</v>
          </cell>
          <cell r="AE219">
            <v>0</v>
          </cell>
          <cell r="AF219">
            <v>22700</v>
          </cell>
          <cell r="AG219">
            <v>0</v>
          </cell>
          <cell r="AH219">
            <v>15952</v>
          </cell>
          <cell r="AI219">
            <v>46498</v>
          </cell>
          <cell r="AJ219">
            <v>0</v>
          </cell>
          <cell r="AK219">
            <v>20882</v>
          </cell>
          <cell r="AL219">
            <v>2915</v>
          </cell>
          <cell r="AM219">
            <v>46306.2</v>
          </cell>
          <cell r="AN219">
            <v>795</v>
          </cell>
          <cell r="AO219">
            <v>0</v>
          </cell>
          <cell r="AP219">
            <v>0</v>
          </cell>
          <cell r="AQ219">
            <v>537742</v>
          </cell>
          <cell r="AR219">
            <v>0</v>
          </cell>
          <cell r="AS219">
            <v>0</v>
          </cell>
          <cell r="AT219">
            <v>280</v>
          </cell>
          <cell r="AU219">
            <v>0</v>
          </cell>
          <cell r="AV219">
            <v>2688</v>
          </cell>
          <cell r="AW219">
            <v>4571.5169999999998</v>
          </cell>
          <cell r="AX219">
            <v>1096.9936</v>
          </cell>
        </row>
        <row r="220">
          <cell r="D220" t="str">
            <v>山口　千恵子</v>
          </cell>
          <cell r="E220">
            <v>1008</v>
          </cell>
          <cell r="F220" t="str">
            <v>HIDA総合研究所</v>
          </cell>
          <cell r="G220">
            <v>100801</v>
          </cell>
          <cell r="H220" t="str">
            <v>調査企画Ｇ</v>
          </cell>
          <cell r="I220">
            <v>1</v>
          </cell>
          <cell r="J220" t="str">
            <v>部門1</v>
          </cell>
          <cell r="K220">
            <v>1001</v>
          </cell>
          <cell r="L220" t="str">
            <v>部門1-1</v>
          </cell>
          <cell r="M220">
            <v>100102</v>
          </cell>
          <cell r="N220" t="str">
            <v>一般職員</v>
          </cell>
          <cell r="O220">
            <v>300</v>
          </cell>
          <cell r="P220">
            <v>451300</v>
          </cell>
          <cell r="Q220">
            <v>451300</v>
          </cell>
          <cell r="R220">
            <v>0</v>
          </cell>
          <cell r="S220">
            <v>0</v>
          </cell>
          <cell r="T220">
            <v>0</v>
          </cell>
          <cell r="U220">
            <v>0</v>
          </cell>
          <cell r="V220">
            <v>0</v>
          </cell>
          <cell r="W220">
            <v>0</v>
          </cell>
          <cell r="X220">
            <v>0</v>
          </cell>
          <cell r="Y220">
            <v>0</v>
          </cell>
          <cell r="Z220">
            <v>451300</v>
          </cell>
          <cell r="AA220">
            <v>105000</v>
          </cell>
          <cell r="AB220">
            <v>66756</v>
          </cell>
          <cell r="AC220">
            <v>0</v>
          </cell>
          <cell r="AD220">
            <v>27000</v>
          </cell>
          <cell r="AE220">
            <v>0</v>
          </cell>
          <cell r="AF220">
            <v>13208</v>
          </cell>
          <cell r="AG220">
            <v>0</v>
          </cell>
          <cell r="AH220">
            <v>0</v>
          </cell>
          <cell r="AI220">
            <v>0</v>
          </cell>
          <cell r="AJ220">
            <v>0</v>
          </cell>
          <cell r="AK220">
            <v>25610</v>
          </cell>
          <cell r="AL220">
            <v>3575</v>
          </cell>
          <cell r="AM220">
            <v>54169.8</v>
          </cell>
          <cell r="AN220">
            <v>930</v>
          </cell>
          <cell r="AO220">
            <v>0</v>
          </cell>
          <cell r="AP220">
            <v>0</v>
          </cell>
          <cell r="AQ220">
            <v>663264</v>
          </cell>
          <cell r="AR220">
            <v>0</v>
          </cell>
          <cell r="AS220">
            <v>0</v>
          </cell>
          <cell r="AT220">
            <v>0</v>
          </cell>
          <cell r="AU220">
            <v>0</v>
          </cell>
          <cell r="AV220">
            <v>3316</v>
          </cell>
          <cell r="AW220">
            <v>5638.0640000000003</v>
          </cell>
          <cell r="AX220">
            <v>1353.0585000000001</v>
          </cell>
        </row>
        <row r="221">
          <cell r="D221" t="str">
            <v>名波　澄人</v>
          </cell>
          <cell r="E221">
            <v>1007</v>
          </cell>
          <cell r="F221" t="str">
            <v>関西研修センター</v>
          </cell>
          <cell r="G221">
            <v>100701</v>
          </cell>
          <cell r="H221" t="str">
            <v>ＫＫＣＧ</v>
          </cell>
          <cell r="I221">
            <v>1</v>
          </cell>
          <cell r="J221" t="str">
            <v>部門1</v>
          </cell>
          <cell r="K221">
            <v>1001</v>
          </cell>
          <cell r="L221" t="str">
            <v>部門1-1</v>
          </cell>
          <cell r="M221">
            <v>100102</v>
          </cell>
          <cell r="N221" t="str">
            <v>一般職員</v>
          </cell>
          <cell r="O221">
            <v>500</v>
          </cell>
          <cell r="P221">
            <v>385300</v>
          </cell>
          <cell r="Q221">
            <v>385300</v>
          </cell>
          <cell r="R221">
            <v>0</v>
          </cell>
          <cell r="S221">
            <v>0</v>
          </cell>
          <cell r="T221">
            <v>0</v>
          </cell>
          <cell r="U221">
            <v>0</v>
          </cell>
          <cell r="V221">
            <v>0</v>
          </cell>
          <cell r="W221">
            <v>0</v>
          </cell>
          <cell r="X221">
            <v>0</v>
          </cell>
          <cell r="Y221">
            <v>0</v>
          </cell>
          <cell r="Z221">
            <v>385300</v>
          </cell>
          <cell r="AA221">
            <v>0</v>
          </cell>
          <cell r="AB221">
            <v>47796</v>
          </cell>
          <cell r="AC221">
            <v>13000</v>
          </cell>
          <cell r="AD221">
            <v>27000</v>
          </cell>
          <cell r="AE221">
            <v>0</v>
          </cell>
          <cell r="AF221">
            <v>8388</v>
          </cell>
          <cell r="AG221">
            <v>0</v>
          </cell>
          <cell r="AH221">
            <v>10507</v>
          </cell>
          <cell r="AI221">
            <v>33377</v>
          </cell>
          <cell r="AJ221">
            <v>0</v>
          </cell>
          <cell r="AK221">
            <v>24428</v>
          </cell>
          <cell r="AL221">
            <v>3410</v>
          </cell>
          <cell r="AM221">
            <v>54169.8</v>
          </cell>
          <cell r="AN221">
            <v>930</v>
          </cell>
          <cell r="AO221">
            <v>0</v>
          </cell>
          <cell r="AP221">
            <v>0</v>
          </cell>
          <cell r="AQ221">
            <v>525368</v>
          </cell>
          <cell r="AR221">
            <v>0</v>
          </cell>
          <cell r="AS221">
            <v>0</v>
          </cell>
          <cell r="AT221">
            <v>0</v>
          </cell>
          <cell r="AU221">
            <v>0</v>
          </cell>
          <cell r="AV221">
            <v>2626</v>
          </cell>
          <cell r="AW221">
            <v>4466.4679999999998</v>
          </cell>
          <cell r="AX221">
            <v>1071.7507000000001</v>
          </cell>
        </row>
        <row r="222">
          <cell r="D222" t="str">
            <v>宮本　真一</v>
          </cell>
          <cell r="E222">
            <v>1007</v>
          </cell>
          <cell r="F222" t="str">
            <v>関西研修センター</v>
          </cell>
          <cell r="G222">
            <v>100701</v>
          </cell>
          <cell r="H222" t="str">
            <v>ＫＫＣＧ</v>
          </cell>
          <cell r="I222">
            <v>1</v>
          </cell>
          <cell r="J222" t="str">
            <v>部門1</v>
          </cell>
          <cell r="K222">
            <v>1001</v>
          </cell>
          <cell r="L222" t="str">
            <v>部門1-1</v>
          </cell>
          <cell r="M222">
            <v>100102</v>
          </cell>
          <cell r="N222" t="str">
            <v>一般職員</v>
          </cell>
          <cell r="O222">
            <v>300</v>
          </cell>
          <cell r="P222">
            <v>447000</v>
          </cell>
          <cell r="Q222">
            <v>447000</v>
          </cell>
          <cell r="R222">
            <v>0</v>
          </cell>
          <cell r="S222">
            <v>0</v>
          </cell>
          <cell r="T222">
            <v>0</v>
          </cell>
          <cell r="U222">
            <v>0</v>
          </cell>
          <cell r="V222">
            <v>0</v>
          </cell>
          <cell r="W222">
            <v>0</v>
          </cell>
          <cell r="X222">
            <v>0</v>
          </cell>
          <cell r="Y222">
            <v>0</v>
          </cell>
          <cell r="Z222">
            <v>447000</v>
          </cell>
          <cell r="AA222">
            <v>105000</v>
          </cell>
          <cell r="AB222">
            <v>70140</v>
          </cell>
          <cell r="AC222">
            <v>32500</v>
          </cell>
          <cell r="AD222">
            <v>27000</v>
          </cell>
          <cell r="AE222">
            <v>41000</v>
          </cell>
          <cell r="AF222">
            <v>8388</v>
          </cell>
          <cell r="AG222">
            <v>0</v>
          </cell>
          <cell r="AH222">
            <v>17900</v>
          </cell>
          <cell r="AI222">
            <v>0</v>
          </cell>
          <cell r="AJ222">
            <v>0</v>
          </cell>
          <cell r="AK222">
            <v>29550</v>
          </cell>
          <cell r="AL222">
            <v>4125</v>
          </cell>
          <cell r="AM222">
            <v>54169.8</v>
          </cell>
          <cell r="AN222">
            <v>930</v>
          </cell>
          <cell r="AO222">
            <v>0</v>
          </cell>
          <cell r="AP222">
            <v>0</v>
          </cell>
          <cell r="AQ222">
            <v>748928</v>
          </cell>
          <cell r="AR222">
            <v>0</v>
          </cell>
          <cell r="AS222">
            <v>0</v>
          </cell>
          <cell r="AT222">
            <v>0</v>
          </cell>
          <cell r="AU222">
            <v>0</v>
          </cell>
          <cell r="AV222">
            <v>3744</v>
          </cell>
          <cell r="AW222">
            <v>6366.5280000000002</v>
          </cell>
          <cell r="AX222">
            <v>1527.8131000000001</v>
          </cell>
        </row>
        <row r="223">
          <cell r="D223" t="str">
            <v>木戸　孝之</v>
          </cell>
          <cell r="E223">
            <v>1002</v>
          </cell>
          <cell r="F223" t="str">
            <v>派遣業務部</v>
          </cell>
          <cell r="G223">
            <v>100202</v>
          </cell>
          <cell r="H223" t="str">
            <v>庶務経理Ｇ</v>
          </cell>
          <cell r="I223">
            <v>1</v>
          </cell>
          <cell r="J223" t="str">
            <v>部門1</v>
          </cell>
          <cell r="K223">
            <v>1001</v>
          </cell>
          <cell r="L223" t="str">
            <v>部門1-1</v>
          </cell>
          <cell r="M223">
            <v>100102</v>
          </cell>
          <cell r="N223" t="str">
            <v>一般職員</v>
          </cell>
          <cell r="O223">
            <v>300</v>
          </cell>
          <cell r="P223">
            <v>421000</v>
          </cell>
          <cell r="Q223">
            <v>421000</v>
          </cell>
          <cell r="R223">
            <v>0</v>
          </cell>
          <cell r="S223">
            <v>0</v>
          </cell>
          <cell r="T223">
            <v>0</v>
          </cell>
          <cell r="U223">
            <v>0</v>
          </cell>
          <cell r="V223">
            <v>0</v>
          </cell>
          <cell r="W223">
            <v>0</v>
          </cell>
          <cell r="X223">
            <v>0</v>
          </cell>
          <cell r="Y223">
            <v>0</v>
          </cell>
          <cell r="Z223">
            <v>421000</v>
          </cell>
          <cell r="AA223">
            <v>75000</v>
          </cell>
          <cell r="AB223">
            <v>59520</v>
          </cell>
          <cell r="AC223">
            <v>0</v>
          </cell>
          <cell r="AD223">
            <v>0</v>
          </cell>
          <cell r="AE223">
            <v>0</v>
          </cell>
          <cell r="AF223">
            <v>15373</v>
          </cell>
          <cell r="AG223">
            <v>0</v>
          </cell>
          <cell r="AH223">
            <v>9900</v>
          </cell>
          <cell r="AI223">
            <v>0</v>
          </cell>
          <cell r="AJ223">
            <v>0</v>
          </cell>
          <cell r="AK223">
            <v>23246</v>
          </cell>
          <cell r="AL223">
            <v>3245</v>
          </cell>
          <cell r="AM223">
            <v>51548.6</v>
          </cell>
          <cell r="AN223">
            <v>885</v>
          </cell>
          <cell r="AO223">
            <v>0</v>
          </cell>
          <cell r="AP223">
            <v>0</v>
          </cell>
          <cell r="AQ223">
            <v>580793</v>
          </cell>
          <cell r="AR223">
            <v>0</v>
          </cell>
          <cell r="AS223">
            <v>0</v>
          </cell>
          <cell r="AT223">
            <v>0</v>
          </cell>
          <cell r="AU223">
            <v>0</v>
          </cell>
          <cell r="AV223">
            <v>2903</v>
          </cell>
          <cell r="AW223">
            <v>4937.7055</v>
          </cell>
          <cell r="AX223">
            <v>1184.8177000000001</v>
          </cell>
        </row>
        <row r="224">
          <cell r="D224" t="str">
            <v>鈴木　裕典</v>
          </cell>
          <cell r="E224">
            <v>1004</v>
          </cell>
          <cell r="F224" t="str">
            <v>事業統括部</v>
          </cell>
          <cell r="G224">
            <v>100401</v>
          </cell>
          <cell r="H224" t="str">
            <v>事業統括Ｇ</v>
          </cell>
          <cell r="I224">
            <v>1</v>
          </cell>
          <cell r="J224" t="str">
            <v>部門1</v>
          </cell>
          <cell r="K224">
            <v>1001</v>
          </cell>
          <cell r="L224" t="str">
            <v>部門1-1</v>
          </cell>
          <cell r="M224">
            <v>100102</v>
          </cell>
          <cell r="N224" t="str">
            <v>一般職員</v>
          </cell>
          <cell r="O224">
            <v>500</v>
          </cell>
          <cell r="P224">
            <v>375300</v>
          </cell>
          <cell r="Q224">
            <v>375300</v>
          </cell>
          <cell r="R224">
            <v>0</v>
          </cell>
          <cell r="S224">
            <v>0</v>
          </cell>
          <cell r="T224">
            <v>0</v>
          </cell>
          <cell r="U224">
            <v>0</v>
          </cell>
          <cell r="V224">
            <v>0</v>
          </cell>
          <cell r="W224">
            <v>0</v>
          </cell>
          <cell r="X224">
            <v>0</v>
          </cell>
          <cell r="Y224">
            <v>0</v>
          </cell>
          <cell r="Z224">
            <v>375300</v>
          </cell>
          <cell r="AA224">
            <v>0</v>
          </cell>
          <cell r="AB224">
            <v>47136</v>
          </cell>
          <cell r="AC224">
            <v>17500</v>
          </cell>
          <cell r="AD224">
            <v>0</v>
          </cell>
          <cell r="AE224">
            <v>0</v>
          </cell>
          <cell r="AF224">
            <v>0</v>
          </cell>
          <cell r="AG224">
            <v>0</v>
          </cell>
          <cell r="AH224">
            <v>7564</v>
          </cell>
          <cell r="AI224">
            <v>0</v>
          </cell>
          <cell r="AJ224">
            <v>0</v>
          </cell>
          <cell r="AK224">
            <v>19700</v>
          </cell>
          <cell r="AL224">
            <v>2750</v>
          </cell>
          <cell r="AM224">
            <v>43685</v>
          </cell>
          <cell r="AN224">
            <v>750</v>
          </cell>
          <cell r="AO224">
            <v>0</v>
          </cell>
          <cell r="AP224">
            <v>0</v>
          </cell>
          <cell r="AQ224">
            <v>447500</v>
          </cell>
          <cell r="AR224">
            <v>0</v>
          </cell>
          <cell r="AS224">
            <v>0</v>
          </cell>
          <cell r="AT224">
            <v>0</v>
          </cell>
          <cell r="AU224">
            <v>0</v>
          </cell>
          <cell r="AV224">
            <v>2237</v>
          </cell>
          <cell r="AW224">
            <v>3804.25</v>
          </cell>
          <cell r="AX224">
            <v>912.9</v>
          </cell>
        </row>
        <row r="225">
          <cell r="D225" t="str">
            <v>市川　健史</v>
          </cell>
          <cell r="E225">
            <v>1002</v>
          </cell>
          <cell r="F225" t="str">
            <v>派遣業務部</v>
          </cell>
          <cell r="G225">
            <v>100201</v>
          </cell>
          <cell r="H225" t="str">
            <v>派遣業務Ｇ</v>
          </cell>
          <cell r="I225">
            <v>1</v>
          </cell>
          <cell r="J225" t="str">
            <v>部門1</v>
          </cell>
          <cell r="K225">
            <v>1001</v>
          </cell>
          <cell r="L225" t="str">
            <v>部門1-1</v>
          </cell>
          <cell r="M225">
            <v>100102</v>
          </cell>
          <cell r="N225" t="str">
            <v>一般職員</v>
          </cell>
          <cell r="O225">
            <v>300</v>
          </cell>
          <cell r="P225">
            <v>457400</v>
          </cell>
          <cell r="Q225">
            <v>457400</v>
          </cell>
          <cell r="R225">
            <v>0</v>
          </cell>
          <cell r="S225">
            <v>0</v>
          </cell>
          <cell r="T225">
            <v>0</v>
          </cell>
          <cell r="U225">
            <v>0</v>
          </cell>
          <cell r="V225">
            <v>0</v>
          </cell>
          <cell r="W225">
            <v>0</v>
          </cell>
          <cell r="X225">
            <v>0</v>
          </cell>
          <cell r="Y225">
            <v>0</v>
          </cell>
          <cell r="Z225">
            <v>457400</v>
          </cell>
          <cell r="AA225">
            <v>105000</v>
          </cell>
          <cell r="AB225">
            <v>72588</v>
          </cell>
          <cell r="AC225">
            <v>42500</v>
          </cell>
          <cell r="AD225">
            <v>0</v>
          </cell>
          <cell r="AE225">
            <v>0</v>
          </cell>
          <cell r="AF225">
            <v>15373</v>
          </cell>
          <cell r="AG225">
            <v>0</v>
          </cell>
          <cell r="AH225">
            <v>7200</v>
          </cell>
          <cell r="AI225">
            <v>0</v>
          </cell>
          <cell r="AJ225">
            <v>0</v>
          </cell>
          <cell r="AK225">
            <v>24428</v>
          </cell>
          <cell r="AL225">
            <v>3410</v>
          </cell>
          <cell r="AM225">
            <v>54169.8</v>
          </cell>
          <cell r="AN225">
            <v>930</v>
          </cell>
          <cell r="AO225">
            <v>0</v>
          </cell>
          <cell r="AP225">
            <v>0</v>
          </cell>
          <cell r="AQ225">
            <v>700061</v>
          </cell>
          <cell r="AR225">
            <v>0</v>
          </cell>
          <cell r="AS225">
            <v>0</v>
          </cell>
          <cell r="AT225">
            <v>0</v>
          </cell>
          <cell r="AU225">
            <v>0</v>
          </cell>
          <cell r="AV225">
            <v>3500</v>
          </cell>
          <cell r="AW225">
            <v>5950.8235000000004</v>
          </cell>
          <cell r="AX225">
            <v>1428.1243999999999</v>
          </cell>
        </row>
        <row r="226">
          <cell r="D226" t="str">
            <v>平野　貴昭</v>
          </cell>
          <cell r="E226">
            <v>1005</v>
          </cell>
          <cell r="F226" t="str">
            <v>総務企画部</v>
          </cell>
          <cell r="G226">
            <v>100502</v>
          </cell>
          <cell r="H226" t="str">
            <v>総務Ｇ</v>
          </cell>
          <cell r="I226">
            <v>1</v>
          </cell>
          <cell r="J226" t="str">
            <v>部門1</v>
          </cell>
          <cell r="K226">
            <v>1001</v>
          </cell>
          <cell r="L226" t="str">
            <v>部門1-1</v>
          </cell>
          <cell r="M226">
            <v>100102</v>
          </cell>
          <cell r="N226" t="str">
            <v>一般職員</v>
          </cell>
          <cell r="O226">
            <v>300</v>
          </cell>
          <cell r="P226">
            <v>455400</v>
          </cell>
          <cell r="Q226">
            <v>455400</v>
          </cell>
          <cell r="R226">
            <v>0</v>
          </cell>
          <cell r="S226">
            <v>0</v>
          </cell>
          <cell r="T226">
            <v>0</v>
          </cell>
          <cell r="U226">
            <v>0</v>
          </cell>
          <cell r="V226">
            <v>0</v>
          </cell>
          <cell r="W226">
            <v>0</v>
          </cell>
          <cell r="X226">
            <v>0</v>
          </cell>
          <cell r="Y226">
            <v>0</v>
          </cell>
          <cell r="Z226">
            <v>455400</v>
          </cell>
          <cell r="AA226">
            <v>105000</v>
          </cell>
          <cell r="AB226">
            <v>68808</v>
          </cell>
          <cell r="AC226">
            <v>13000</v>
          </cell>
          <cell r="AD226">
            <v>27000</v>
          </cell>
          <cell r="AE226">
            <v>0</v>
          </cell>
          <cell r="AF226">
            <v>16205</v>
          </cell>
          <cell r="AG226">
            <v>0</v>
          </cell>
          <cell r="AH226">
            <v>3500</v>
          </cell>
          <cell r="AI226">
            <v>0</v>
          </cell>
          <cell r="AJ226">
            <v>0</v>
          </cell>
          <cell r="AK226">
            <v>26792</v>
          </cell>
          <cell r="AL226">
            <v>3740</v>
          </cell>
          <cell r="AM226">
            <v>54169.8</v>
          </cell>
          <cell r="AN226">
            <v>930</v>
          </cell>
          <cell r="AO226">
            <v>0</v>
          </cell>
          <cell r="AP226">
            <v>0</v>
          </cell>
          <cell r="AQ226">
            <v>688913</v>
          </cell>
          <cell r="AR226">
            <v>0</v>
          </cell>
          <cell r="AS226">
            <v>0</v>
          </cell>
          <cell r="AT226">
            <v>0</v>
          </cell>
          <cell r="AU226">
            <v>0</v>
          </cell>
          <cell r="AV226">
            <v>3444</v>
          </cell>
          <cell r="AW226">
            <v>5856.3254999999999</v>
          </cell>
          <cell r="AX226">
            <v>1405.3824999999999</v>
          </cell>
        </row>
        <row r="227">
          <cell r="D227" t="str">
            <v>近藤　斉</v>
          </cell>
          <cell r="E227">
            <v>1004</v>
          </cell>
          <cell r="F227" t="str">
            <v>事業統括部</v>
          </cell>
          <cell r="G227">
            <v>100403</v>
          </cell>
          <cell r="H227" t="str">
            <v>管理システムＧ</v>
          </cell>
          <cell r="I227">
            <v>1</v>
          </cell>
          <cell r="J227" t="str">
            <v>部門1</v>
          </cell>
          <cell r="K227">
            <v>1001</v>
          </cell>
          <cell r="L227" t="str">
            <v>部門1-1</v>
          </cell>
          <cell r="M227">
            <v>100102</v>
          </cell>
          <cell r="N227" t="str">
            <v>一般職員</v>
          </cell>
          <cell r="O227">
            <v>300</v>
          </cell>
          <cell r="P227">
            <v>393500</v>
          </cell>
          <cell r="Q227">
            <v>393500</v>
          </cell>
          <cell r="R227">
            <v>0</v>
          </cell>
          <cell r="S227">
            <v>0</v>
          </cell>
          <cell r="T227">
            <v>0</v>
          </cell>
          <cell r="U227">
            <v>0</v>
          </cell>
          <cell r="V227">
            <v>0</v>
          </cell>
          <cell r="W227">
            <v>0</v>
          </cell>
          <cell r="X227">
            <v>0</v>
          </cell>
          <cell r="Y227">
            <v>0</v>
          </cell>
          <cell r="Z227">
            <v>393500</v>
          </cell>
          <cell r="AA227">
            <v>75000</v>
          </cell>
          <cell r="AB227">
            <v>62100</v>
          </cell>
          <cell r="AC227">
            <v>49000</v>
          </cell>
          <cell r="AD227">
            <v>0</v>
          </cell>
          <cell r="AE227">
            <v>0</v>
          </cell>
          <cell r="AF227">
            <v>23820</v>
          </cell>
          <cell r="AG227">
            <v>0</v>
          </cell>
          <cell r="AH227">
            <v>4500</v>
          </cell>
          <cell r="AI227">
            <v>0</v>
          </cell>
          <cell r="AJ227">
            <v>0</v>
          </cell>
          <cell r="AK227">
            <v>24428</v>
          </cell>
          <cell r="AL227">
            <v>3410</v>
          </cell>
          <cell r="AM227">
            <v>54169.8</v>
          </cell>
          <cell r="AN227">
            <v>930</v>
          </cell>
          <cell r="AO227">
            <v>0</v>
          </cell>
          <cell r="AP227">
            <v>0</v>
          </cell>
          <cell r="AQ227">
            <v>607920</v>
          </cell>
          <cell r="AR227">
            <v>0</v>
          </cell>
          <cell r="AS227">
            <v>0</v>
          </cell>
          <cell r="AT227">
            <v>0</v>
          </cell>
          <cell r="AU227">
            <v>0</v>
          </cell>
          <cell r="AV227">
            <v>3039</v>
          </cell>
          <cell r="AW227">
            <v>5167.92</v>
          </cell>
          <cell r="AX227">
            <v>1240.1568</v>
          </cell>
        </row>
        <row r="228">
          <cell r="D228" t="str">
            <v>森下　秀重</v>
          </cell>
          <cell r="E228">
            <v>1002</v>
          </cell>
          <cell r="F228" t="str">
            <v>派遣業務部</v>
          </cell>
          <cell r="G228">
            <v>100201</v>
          </cell>
          <cell r="H228" t="str">
            <v>派遣業務Ｇ</v>
          </cell>
          <cell r="I228">
            <v>1</v>
          </cell>
          <cell r="J228" t="str">
            <v>部門1</v>
          </cell>
          <cell r="K228">
            <v>1001</v>
          </cell>
          <cell r="L228" t="str">
            <v>部門1-1</v>
          </cell>
          <cell r="M228">
            <v>100102</v>
          </cell>
          <cell r="N228" t="str">
            <v>一般職員</v>
          </cell>
          <cell r="O228">
            <v>500</v>
          </cell>
          <cell r="P228">
            <v>390200</v>
          </cell>
          <cell r="Q228">
            <v>390200</v>
          </cell>
          <cell r="R228">
            <v>0</v>
          </cell>
          <cell r="S228">
            <v>0</v>
          </cell>
          <cell r="T228">
            <v>0</v>
          </cell>
          <cell r="U228">
            <v>0</v>
          </cell>
          <cell r="V228">
            <v>0</v>
          </cell>
          <cell r="W228">
            <v>0</v>
          </cell>
          <cell r="X228">
            <v>0</v>
          </cell>
          <cell r="Y228">
            <v>0</v>
          </cell>
          <cell r="Z228">
            <v>390200</v>
          </cell>
          <cell r="AA228">
            <v>0</v>
          </cell>
          <cell r="AB228">
            <v>49944</v>
          </cell>
          <cell r="AC228">
            <v>26000</v>
          </cell>
          <cell r="AD228">
            <v>0</v>
          </cell>
          <cell r="AE228">
            <v>0</v>
          </cell>
          <cell r="AF228">
            <v>12816</v>
          </cell>
          <cell r="AG228">
            <v>0</v>
          </cell>
          <cell r="AH228">
            <v>13785</v>
          </cell>
          <cell r="AI228">
            <v>53282</v>
          </cell>
          <cell r="AJ228">
            <v>0</v>
          </cell>
          <cell r="AK228">
            <v>22064</v>
          </cell>
          <cell r="AL228">
            <v>3080</v>
          </cell>
          <cell r="AM228">
            <v>48927.4</v>
          </cell>
          <cell r="AN228">
            <v>840</v>
          </cell>
          <cell r="AO228">
            <v>0</v>
          </cell>
          <cell r="AP228">
            <v>0</v>
          </cell>
          <cell r="AQ228">
            <v>546027</v>
          </cell>
          <cell r="AR228">
            <v>0</v>
          </cell>
          <cell r="AS228">
            <v>0</v>
          </cell>
          <cell r="AT228">
            <v>0</v>
          </cell>
          <cell r="AU228">
            <v>0</v>
          </cell>
          <cell r="AV228">
            <v>2730</v>
          </cell>
          <cell r="AW228">
            <v>4641.3644999999997</v>
          </cell>
          <cell r="AX228">
            <v>1113.895</v>
          </cell>
        </row>
        <row r="229">
          <cell r="D229" t="str">
            <v>阿達　清</v>
          </cell>
          <cell r="E229">
            <v>1002</v>
          </cell>
          <cell r="F229" t="str">
            <v>政策推進部</v>
          </cell>
          <cell r="G229">
            <v>100202</v>
          </cell>
          <cell r="H229" t="str">
            <v>政策受託Ｇ</v>
          </cell>
          <cell r="I229">
            <v>1</v>
          </cell>
          <cell r="J229" t="str">
            <v>部門1</v>
          </cell>
          <cell r="K229">
            <v>1001</v>
          </cell>
          <cell r="L229" t="str">
            <v>部門1-1</v>
          </cell>
          <cell r="M229">
            <v>100102</v>
          </cell>
          <cell r="N229" t="str">
            <v>一般職員</v>
          </cell>
          <cell r="O229">
            <v>500</v>
          </cell>
          <cell r="P229">
            <v>395000</v>
          </cell>
          <cell r="Q229">
            <v>395000</v>
          </cell>
          <cell r="R229">
            <v>0</v>
          </cell>
          <cell r="S229">
            <v>0</v>
          </cell>
          <cell r="T229">
            <v>0</v>
          </cell>
          <cell r="U229">
            <v>0</v>
          </cell>
          <cell r="V229">
            <v>0</v>
          </cell>
          <cell r="W229">
            <v>0</v>
          </cell>
          <cell r="X229">
            <v>0</v>
          </cell>
          <cell r="Y229">
            <v>0</v>
          </cell>
          <cell r="Z229">
            <v>395000</v>
          </cell>
          <cell r="AA229">
            <v>0</v>
          </cell>
          <cell r="AB229">
            <v>47400</v>
          </cell>
          <cell r="AC229">
            <v>0</v>
          </cell>
          <cell r="AD229">
            <v>27000</v>
          </cell>
          <cell r="AE229">
            <v>0</v>
          </cell>
          <cell r="AF229">
            <v>5170</v>
          </cell>
          <cell r="AG229">
            <v>0</v>
          </cell>
          <cell r="AH229">
            <v>8600</v>
          </cell>
          <cell r="AI229">
            <v>0</v>
          </cell>
          <cell r="AJ229">
            <v>0</v>
          </cell>
          <cell r="AK229">
            <v>22064</v>
          </cell>
          <cell r="AL229">
            <v>3080</v>
          </cell>
          <cell r="AM229">
            <v>48927.4</v>
          </cell>
          <cell r="AN229">
            <v>840</v>
          </cell>
          <cell r="AO229">
            <v>0</v>
          </cell>
          <cell r="AP229">
            <v>0</v>
          </cell>
          <cell r="AQ229">
            <v>483170</v>
          </cell>
          <cell r="AR229">
            <v>0</v>
          </cell>
          <cell r="AS229">
            <v>0</v>
          </cell>
          <cell r="AT229">
            <v>0</v>
          </cell>
          <cell r="AU229">
            <v>0</v>
          </cell>
          <cell r="AV229">
            <v>2415</v>
          </cell>
          <cell r="AW229">
            <v>4107.7950000000001</v>
          </cell>
          <cell r="AX229">
            <v>985.66679999999997</v>
          </cell>
        </row>
        <row r="230">
          <cell r="D230" t="str">
            <v>金沢　功</v>
          </cell>
          <cell r="E230">
            <v>1006</v>
          </cell>
          <cell r="F230" t="str">
            <v>東京研修センター</v>
          </cell>
          <cell r="G230">
            <v>100601</v>
          </cell>
          <cell r="H230" t="str">
            <v>ＴＫＣＧ</v>
          </cell>
          <cell r="I230">
            <v>1</v>
          </cell>
          <cell r="J230" t="str">
            <v>部門1</v>
          </cell>
          <cell r="K230">
            <v>1001</v>
          </cell>
          <cell r="L230" t="str">
            <v>部門1-1</v>
          </cell>
          <cell r="M230">
            <v>100102</v>
          </cell>
          <cell r="N230" t="str">
            <v>一般職員</v>
          </cell>
          <cell r="O230">
            <v>300</v>
          </cell>
          <cell r="P230">
            <v>377800</v>
          </cell>
          <cell r="Q230">
            <v>377800</v>
          </cell>
          <cell r="R230">
            <v>0</v>
          </cell>
          <cell r="S230">
            <v>0</v>
          </cell>
          <cell r="T230">
            <v>0</v>
          </cell>
          <cell r="U230">
            <v>0</v>
          </cell>
          <cell r="V230">
            <v>0</v>
          </cell>
          <cell r="W230">
            <v>0</v>
          </cell>
          <cell r="X230">
            <v>0</v>
          </cell>
          <cell r="Y230">
            <v>0</v>
          </cell>
          <cell r="Z230">
            <v>377800</v>
          </cell>
          <cell r="AA230">
            <v>45000</v>
          </cell>
          <cell r="AB230">
            <v>50736</v>
          </cell>
          <cell r="AC230">
            <v>0</v>
          </cell>
          <cell r="AD230">
            <v>27000</v>
          </cell>
          <cell r="AE230">
            <v>0</v>
          </cell>
          <cell r="AF230">
            <v>7830</v>
          </cell>
          <cell r="AG230">
            <v>0</v>
          </cell>
          <cell r="AH230">
            <v>1500</v>
          </cell>
          <cell r="AI230">
            <v>0</v>
          </cell>
          <cell r="AJ230">
            <v>0</v>
          </cell>
          <cell r="AK230">
            <v>19700</v>
          </cell>
          <cell r="AL230">
            <v>2750</v>
          </cell>
          <cell r="AM230">
            <v>43685</v>
          </cell>
          <cell r="AN230">
            <v>750</v>
          </cell>
          <cell r="AO230">
            <v>0</v>
          </cell>
          <cell r="AP230">
            <v>0</v>
          </cell>
          <cell r="AQ230">
            <v>509866</v>
          </cell>
          <cell r="AR230">
            <v>0</v>
          </cell>
          <cell r="AS230">
            <v>0</v>
          </cell>
          <cell r="AT230">
            <v>0</v>
          </cell>
          <cell r="AU230">
            <v>0</v>
          </cell>
          <cell r="AV230">
            <v>2549</v>
          </cell>
          <cell r="AW230">
            <v>4334.1909999999998</v>
          </cell>
          <cell r="AX230">
            <v>1040.1266000000001</v>
          </cell>
        </row>
        <row r="231">
          <cell r="D231" t="str">
            <v>矢島　康江</v>
          </cell>
          <cell r="E231">
            <v>1007</v>
          </cell>
          <cell r="F231" t="str">
            <v>関西研修センター</v>
          </cell>
          <cell r="G231">
            <v>100701</v>
          </cell>
          <cell r="H231" t="str">
            <v>ＫＫＣＧ</v>
          </cell>
          <cell r="I231">
            <v>1</v>
          </cell>
          <cell r="J231" t="str">
            <v>部門1</v>
          </cell>
          <cell r="K231">
            <v>1001</v>
          </cell>
          <cell r="L231" t="str">
            <v>部門1-1</v>
          </cell>
          <cell r="M231">
            <v>100102</v>
          </cell>
          <cell r="N231" t="str">
            <v>一般職員</v>
          </cell>
          <cell r="O231">
            <v>300</v>
          </cell>
          <cell r="P231">
            <v>377800</v>
          </cell>
          <cell r="Q231">
            <v>377800</v>
          </cell>
          <cell r="R231">
            <v>0</v>
          </cell>
          <cell r="S231">
            <v>0</v>
          </cell>
          <cell r="T231">
            <v>0</v>
          </cell>
          <cell r="U231">
            <v>0</v>
          </cell>
          <cell r="V231">
            <v>0</v>
          </cell>
          <cell r="W231">
            <v>0</v>
          </cell>
          <cell r="X231">
            <v>0</v>
          </cell>
          <cell r="Y231">
            <v>0</v>
          </cell>
          <cell r="Z231">
            <v>377800</v>
          </cell>
          <cell r="AA231">
            <v>45000</v>
          </cell>
          <cell r="AB231">
            <v>50736</v>
          </cell>
          <cell r="AC231">
            <v>0</v>
          </cell>
          <cell r="AD231">
            <v>27000</v>
          </cell>
          <cell r="AE231">
            <v>0</v>
          </cell>
          <cell r="AF231">
            <v>11500</v>
          </cell>
          <cell r="AG231">
            <v>0</v>
          </cell>
          <cell r="AH231">
            <v>7500</v>
          </cell>
          <cell r="AI231">
            <v>0</v>
          </cell>
          <cell r="AJ231">
            <v>0</v>
          </cell>
          <cell r="AK231">
            <v>20882</v>
          </cell>
          <cell r="AL231">
            <v>2915</v>
          </cell>
          <cell r="AM231">
            <v>46306.2</v>
          </cell>
          <cell r="AN231">
            <v>795</v>
          </cell>
          <cell r="AO231">
            <v>0</v>
          </cell>
          <cell r="AP231">
            <v>0</v>
          </cell>
          <cell r="AQ231">
            <v>519536</v>
          </cell>
          <cell r="AR231">
            <v>0</v>
          </cell>
          <cell r="AS231">
            <v>0</v>
          </cell>
          <cell r="AT231">
            <v>0</v>
          </cell>
          <cell r="AU231">
            <v>0</v>
          </cell>
          <cell r="AV231">
            <v>2597</v>
          </cell>
          <cell r="AW231">
            <v>4416.7359999999999</v>
          </cell>
          <cell r="AX231">
            <v>1059.8534</v>
          </cell>
        </row>
        <row r="232">
          <cell r="D232" t="str">
            <v>多賀　寿江</v>
          </cell>
          <cell r="E232">
            <v>1004</v>
          </cell>
          <cell r="F232" t="str">
            <v>事業統括部</v>
          </cell>
          <cell r="G232">
            <v>100402</v>
          </cell>
          <cell r="H232" t="str">
            <v>事業統括Ｇ地方創生支援ユニット</v>
          </cell>
          <cell r="I232">
            <v>1</v>
          </cell>
          <cell r="J232" t="str">
            <v>部門1</v>
          </cell>
          <cell r="K232">
            <v>1001</v>
          </cell>
          <cell r="L232" t="str">
            <v>部門1-1</v>
          </cell>
          <cell r="M232">
            <v>100102</v>
          </cell>
          <cell r="N232" t="str">
            <v>一般職員</v>
          </cell>
          <cell r="O232">
            <v>300</v>
          </cell>
          <cell r="P232">
            <v>391000</v>
          </cell>
          <cell r="Q232">
            <v>391000</v>
          </cell>
          <cell r="R232">
            <v>0</v>
          </cell>
          <cell r="S232">
            <v>0</v>
          </cell>
          <cell r="T232">
            <v>0</v>
          </cell>
          <cell r="U232">
            <v>0</v>
          </cell>
          <cell r="V232">
            <v>0</v>
          </cell>
          <cell r="W232">
            <v>0</v>
          </cell>
          <cell r="X232">
            <v>0</v>
          </cell>
          <cell r="Y232">
            <v>0</v>
          </cell>
          <cell r="Z232">
            <v>391000</v>
          </cell>
          <cell r="AA232">
            <v>75000</v>
          </cell>
          <cell r="AB232">
            <v>55920</v>
          </cell>
          <cell r="AC232">
            <v>0</v>
          </cell>
          <cell r="AD232">
            <v>27000</v>
          </cell>
          <cell r="AE232">
            <v>0</v>
          </cell>
          <cell r="AF232">
            <v>4135</v>
          </cell>
          <cell r="AG232">
            <v>0</v>
          </cell>
          <cell r="AH232">
            <v>0</v>
          </cell>
          <cell r="AI232">
            <v>0</v>
          </cell>
          <cell r="AJ232">
            <v>0</v>
          </cell>
          <cell r="AK232">
            <v>22064</v>
          </cell>
          <cell r="AL232">
            <v>3080</v>
          </cell>
          <cell r="AM232">
            <v>48927.4</v>
          </cell>
          <cell r="AN232">
            <v>840</v>
          </cell>
          <cell r="AO232">
            <v>0</v>
          </cell>
          <cell r="AP232">
            <v>0</v>
          </cell>
          <cell r="AQ232">
            <v>553055</v>
          </cell>
          <cell r="AR232">
            <v>0</v>
          </cell>
          <cell r="AS232">
            <v>0</v>
          </cell>
          <cell r="AT232">
            <v>0</v>
          </cell>
          <cell r="AU232">
            <v>0</v>
          </cell>
          <cell r="AV232">
            <v>2765</v>
          </cell>
          <cell r="AW232">
            <v>4701.2425000000003</v>
          </cell>
          <cell r="AX232">
            <v>1128.2321999999999</v>
          </cell>
        </row>
        <row r="233">
          <cell r="D233" t="str">
            <v>武村　ゆみ</v>
          </cell>
          <cell r="E233">
            <v>1008</v>
          </cell>
          <cell r="F233" t="str">
            <v>HIDA総合研究所</v>
          </cell>
          <cell r="G233">
            <v>100803</v>
          </cell>
          <cell r="H233" t="str">
            <v>日本語教育センター</v>
          </cell>
          <cell r="I233">
            <v>1</v>
          </cell>
          <cell r="J233" t="str">
            <v>部門1</v>
          </cell>
          <cell r="K233">
            <v>1001</v>
          </cell>
          <cell r="L233" t="str">
            <v>部門1-1</v>
          </cell>
          <cell r="M233">
            <v>100102</v>
          </cell>
          <cell r="N233" t="str">
            <v>一般職員</v>
          </cell>
          <cell r="O233">
            <v>500</v>
          </cell>
          <cell r="P233">
            <v>357100</v>
          </cell>
          <cell r="Q233">
            <v>357100</v>
          </cell>
          <cell r="R233">
            <v>0</v>
          </cell>
          <cell r="S233">
            <v>0</v>
          </cell>
          <cell r="T233">
            <v>0</v>
          </cell>
          <cell r="U233">
            <v>0</v>
          </cell>
          <cell r="V233">
            <v>0</v>
          </cell>
          <cell r="W233">
            <v>0</v>
          </cell>
          <cell r="X233">
            <v>0</v>
          </cell>
          <cell r="Y233">
            <v>0</v>
          </cell>
          <cell r="Z233">
            <v>357100</v>
          </cell>
          <cell r="AA233">
            <v>0</v>
          </cell>
          <cell r="AB233">
            <v>42852</v>
          </cell>
          <cell r="AC233">
            <v>0</v>
          </cell>
          <cell r="AD233">
            <v>0</v>
          </cell>
          <cell r="AE233">
            <v>0</v>
          </cell>
          <cell r="AF233">
            <v>20650</v>
          </cell>
          <cell r="AG233">
            <v>0</v>
          </cell>
          <cell r="AH233">
            <v>6359</v>
          </cell>
          <cell r="AI233">
            <v>37734</v>
          </cell>
          <cell r="AJ233">
            <v>0</v>
          </cell>
          <cell r="AK233">
            <v>18518</v>
          </cell>
          <cell r="AL233">
            <v>2585</v>
          </cell>
          <cell r="AM233">
            <v>41064.800000000003</v>
          </cell>
          <cell r="AN233">
            <v>705</v>
          </cell>
          <cell r="AO233">
            <v>0</v>
          </cell>
          <cell r="AP233">
            <v>0</v>
          </cell>
          <cell r="AQ233">
            <v>464695</v>
          </cell>
          <cell r="AR233">
            <v>166</v>
          </cell>
          <cell r="AS233">
            <v>0</v>
          </cell>
          <cell r="AT233">
            <v>0</v>
          </cell>
          <cell r="AU233">
            <v>0</v>
          </cell>
          <cell r="AV233">
            <v>2323</v>
          </cell>
          <cell r="AW233">
            <v>3950.3825000000002</v>
          </cell>
          <cell r="AX233">
            <v>947.9778</v>
          </cell>
        </row>
        <row r="234">
          <cell r="D234" t="str">
            <v>鈴木　保巳</v>
          </cell>
          <cell r="E234">
            <v>1003</v>
          </cell>
          <cell r="F234" t="str">
            <v>研修業務部</v>
          </cell>
          <cell r="G234">
            <v>100302</v>
          </cell>
          <cell r="H234" t="str">
            <v>低炭素化支援Ｇ</v>
          </cell>
          <cell r="I234">
            <v>1</v>
          </cell>
          <cell r="J234" t="str">
            <v>部門1</v>
          </cell>
          <cell r="K234">
            <v>1001</v>
          </cell>
          <cell r="L234" t="str">
            <v>部門1-1</v>
          </cell>
          <cell r="M234">
            <v>100102</v>
          </cell>
          <cell r="N234" t="str">
            <v>一般職員</v>
          </cell>
          <cell r="O234">
            <v>300</v>
          </cell>
          <cell r="P234">
            <v>418500</v>
          </cell>
          <cell r="Q234">
            <v>418500</v>
          </cell>
          <cell r="R234">
            <v>0</v>
          </cell>
          <cell r="S234">
            <v>0</v>
          </cell>
          <cell r="T234">
            <v>0</v>
          </cell>
          <cell r="U234">
            <v>0</v>
          </cell>
          <cell r="V234">
            <v>0</v>
          </cell>
          <cell r="W234">
            <v>0</v>
          </cell>
          <cell r="X234">
            <v>0</v>
          </cell>
          <cell r="Y234">
            <v>0</v>
          </cell>
          <cell r="Z234">
            <v>418500</v>
          </cell>
          <cell r="AA234">
            <v>75000</v>
          </cell>
          <cell r="AB234">
            <v>63720</v>
          </cell>
          <cell r="AC234">
            <v>37500</v>
          </cell>
          <cell r="AD234">
            <v>0</v>
          </cell>
          <cell r="AE234">
            <v>0</v>
          </cell>
          <cell r="AF234">
            <v>17938</v>
          </cell>
          <cell r="AG234">
            <v>0</v>
          </cell>
          <cell r="AH234">
            <v>4950</v>
          </cell>
          <cell r="AI234">
            <v>0</v>
          </cell>
          <cell r="AJ234">
            <v>0</v>
          </cell>
          <cell r="AK234">
            <v>23246</v>
          </cell>
          <cell r="AL234">
            <v>3245</v>
          </cell>
          <cell r="AM234">
            <v>51548.6</v>
          </cell>
          <cell r="AN234">
            <v>885</v>
          </cell>
          <cell r="AO234">
            <v>0</v>
          </cell>
          <cell r="AP234">
            <v>0</v>
          </cell>
          <cell r="AQ234">
            <v>617608</v>
          </cell>
          <cell r="AR234">
            <v>0</v>
          </cell>
          <cell r="AS234">
            <v>0</v>
          </cell>
          <cell r="AT234">
            <v>0</v>
          </cell>
          <cell r="AU234">
            <v>0</v>
          </cell>
          <cell r="AV234">
            <v>3088</v>
          </cell>
          <cell r="AW234">
            <v>5249.7079999999996</v>
          </cell>
          <cell r="AX234">
            <v>1259.9203</v>
          </cell>
        </row>
        <row r="235">
          <cell r="D235" t="str">
            <v>大野　達也</v>
          </cell>
          <cell r="E235">
            <v>1007</v>
          </cell>
          <cell r="F235" t="str">
            <v>関西研修センター</v>
          </cell>
          <cell r="G235">
            <v>100701</v>
          </cell>
          <cell r="H235" t="str">
            <v>ＫＫＣＧ</v>
          </cell>
          <cell r="I235">
            <v>1</v>
          </cell>
          <cell r="J235" t="str">
            <v>部門1</v>
          </cell>
          <cell r="K235">
            <v>1001</v>
          </cell>
          <cell r="L235" t="str">
            <v>部門1-1</v>
          </cell>
          <cell r="M235">
            <v>100102</v>
          </cell>
          <cell r="N235" t="str">
            <v>一般職員</v>
          </cell>
          <cell r="O235">
            <v>500</v>
          </cell>
          <cell r="P235">
            <v>377800</v>
          </cell>
          <cell r="Q235">
            <v>377800</v>
          </cell>
          <cell r="R235">
            <v>0</v>
          </cell>
          <cell r="S235">
            <v>0</v>
          </cell>
          <cell r="T235">
            <v>0</v>
          </cell>
          <cell r="U235">
            <v>0</v>
          </cell>
          <cell r="V235">
            <v>0</v>
          </cell>
          <cell r="W235">
            <v>0</v>
          </cell>
          <cell r="X235">
            <v>0</v>
          </cell>
          <cell r="Y235">
            <v>0</v>
          </cell>
          <cell r="Z235">
            <v>377800</v>
          </cell>
          <cell r="AA235">
            <v>0</v>
          </cell>
          <cell r="AB235">
            <v>45336</v>
          </cell>
          <cell r="AC235">
            <v>0</v>
          </cell>
          <cell r="AD235">
            <v>0</v>
          </cell>
          <cell r="AE235">
            <v>0</v>
          </cell>
          <cell r="AF235">
            <v>21520</v>
          </cell>
          <cell r="AG235">
            <v>0</v>
          </cell>
          <cell r="AH235">
            <v>6865</v>
          </cell>
          <cell r="AI235">
            <v>99085</v>
          </cell>
          <cell r="AJ235">
            <v>-21068</v>
          </cell>
          <cell r="AK235">
            <v>20882</v>
          </cell>
          <cell r="AL235">
            <v>2915</v>
          </cell>
          <cell r="AM235">
            <v>46306.2</v>
          </cell>
          <cell r="AN235">
            <v>795</v>
          </cell>
          <cell r="AO235">
            <v>0</v>
          </cell>
          <cell r="AP235">
            <v>0</v>
          </cell>
          <cell r="AQ235">
            <v>529538</v>
          </cell>
          <cell r="AR235">
            <v>7792</v>
          </cell>
          <cell r="AS235">
            <v>0</v>
          </cell>
          <cell r="AT235">
            <v>0</v>
          </cell>
          <cell r="AU235">
            <v>0</v>
          </cell>
          <cell r="AV235">
            <v>2647</v>
          </cell>
          <cell r="AW235">
            <v>4501.7629999999999</v>
          </cell>
          <cell r="AX235">
            <v>1080.2574999999999</v>
          </cell>
        </row>
        <row r="236">
          <cell r="D236" t="str">
            <v>黒澤　陽一</v>
          </cell>
          <cell r="E236">
            <v>1009</v>
          </cell>
          <cell r="F236" t="str">
            <v>監査室</v>
          </cell>
          <cell r="G236">
            <v>100101</v>
          </cell>
          <cell r="H236" t="str">
            <v>　　</v>
          </cell>
          <cell r="I236">
            <v>1</v>
          </cell>
          <cell r="J236" t="str">
            <v>部門1</v>
          </cell>
          <cell r="K236">
            <v>1001</v>
          </cell>
          <cell r="L236" t="str">
            <v>部門1-1</v>
          </cell>
          <cell r="M236">
            <v>100102</v>
          </cell>
          <cell r="N236" t="str">
            <v>一般職員</v>
          </cell>
          <cell r="O236">
            <v>500</v>
          </cell>
          <cell r="P236">
            <v>380300</v>
          </cell>
          <cell r="Q236">
            <v>380300</v>
          </cell>
          <cell r="R236">
            <v>0</v>
          </cell>
          <cell r="S236">
            <v>0</v>
          </cell>
          <cell r="T236">
            <v>0</v>
          </cell>
          <cell r="U236">
            <v>0</v>
          </cell>
          <cell r="V236">
            <v>0</v>
          </cell>
          <cell r="W236">
            <v>0</v>
          </cell>
          <cell r="X236">
            <v>0</v>
          </cell>
          <cell r="Y236">
            <v>0</v>
          </cell>
          <cell r="Z236">
            <v>380300</v>
          </cell>
          <cell r="AA236">
            <v>0</v>
          </cell>
          <cell r="AB236">
            <v>49956</v>
          </cell>
          <cell r="AC236">
            <v>36000</v>
          </cell>
          <cell r="AD236">
            <v>0</v>
          </cell>
          <cell r="AE236">
            <v>0</v>
          </cell>
          <cell r="AF236">
            <v>17742</v>
          </cell>
          <cell r="AG236">
            <v>0</v>
          </cell>
          <cell r="AH236">
            <v>7100</v>
          </cell>
          <cell r="AI236">
            <v>43410</v>
          </cell>
          <cell r="AJ236">
            <v>0</v>
          </cell>
          <cell r="AK236">
            <v>19700</v>
          </cell>
          <cell r="AL236">
            <v>2750</v>
          </cell>
          <cell r="AM236">
            <v>43685</v>
          </cell>
          <cell r="AN236">
            <v>750</v>
          </cell>
          <cell r="AO236">
            <v>0</v>
          </cell>
          <cell r="AP236">
            <v>0</v>
          </cell>
          <cell r="AQ236">
            <v>534508</v>
          </cell>
          <cell r="AR236">
            <v>0</v>
          </cell>
          <cell r="AS236">
            <v>0</v>
          </cell>
          <cell r="AT236">
            <v>0</v>
          </cell>
          <cell r="AU236">
            <v>0</v>
          </cell>
          <cell r="AV236">
            <v>2672</v>
          </cell>
          <cell r="AW236">
            <v>4543.8580000000002</v>
          </cell>
          <cell r="AX236">
            <v>1090.3963000000001</v>
          </cell>
        </row>
        <row r="237">
          <cell r="D237" t="str">
            <v>名嘉　孝男</v>
          </cell>
          <cell r="E237">
            <v>1007</v>
          </cell>
          <cell r="F237" t="str">
            <v>関西研修センター</v>
          </cell>
          <cell r="G237">
            <v>100701</v>
          </cell>
          <cell r="H237" t="str">
            <v>ＫＫＣＧ</v>
          </cell>
          <cell r="I237">
            <v>1</v>
          </cell>
          <cell r="J237" t="str">
            <v>部門1</v>
          </cell>
          <cell r="K237">
            <v>1001</v>
          </cell>
          <cell r="L237" t="str">
            <v>部門1-1</v>
          </cell>
          <cell r="M237">
            <v>100102</v>
          </cell>
          <cell r="N237" t="str">
            <v>一般職員</v>
          </cell>
          <cell r="O237">
            <v>500</v>
          </cell>
          <cell r="P237">
            <v>382800</v>
          </cell>
          <cell r="Q237">
            <v>382800</v>
          </cell>
          <cell r="R237">
            <v>0</v>
          </cell>
          <cell r="S237">
            <v>0</v>
          </cell>
          <cell r="T237">
            <v>0</v>
          </cell>
          <cell r="U237">
            <v>0</v>
          </cell>
          <cell r="V237">
            <v>0</v>
          </cell>
          <cell r="W237">
            <v>0</v>
          </cell>
          <cell r="X237">
            <v>0</v>
          </cell>
          <cell r="Y237">
            <v>0</v>
          </cell>
          <cell r="Z237">
            <v>382800</v>
          </cell>
          <cell r="AA237">
            <v>0</v>
          </cell>
          <cell r="AB237">
            <v>48876</v>
          </cell>
          <cell r="AC237">
            <v>24500</v>
          </cell>
          <cell r="AD237">
            <v>0</v>
          </cell>
          <cell r="AE237">
            <v>0</v>
          </cell>
          <cell r="AF237">
            <v>14645</v>
          </cell>
          <cell r="AG237">
            <v>0</v>
          </cell>
          <cell r="AH237">
            <v>13752</v>
          </cell>
          <cell r="AI237">
            <v>43781</v>
          </cell>
          <cell r="AJ237">
            <v>0</v>
          </cell>
          <cell r="AK237">
            <v>23246</v>
          </cell>
          <cell r="AL237">
            <v>3245</v>
          </cell>
          <cell r="AM237">
            <v>51548.6</v>
          </cell>
          <cell r="AN237">
            <v>885</v>
          </cell>
          <cell r="AO237">
            <v>0</v>
          </cell>
          <cell r="AP237">
            <v>0</v>
          </cell>
          <cell r="AQ237">
            <v>528354</v>
          </cell>
          <cell r="AR237">
            <v>0</v>
          </cell>
          <cell r="AS237">
            <v>0</v>
          </cell>
          <cell r="AT237">
            <v>0</v>
          </cell>
          <cell r="AU237">
            <v>0</v>
          </cell>
          <cell r="AV237">
            <v>2641</v>
          </cell>
          <cell r="AW237">
            <v>4491.7790000000005</v>
          </cell>
          <cell r="AX237">
            <v>1077.8421000000001</v>
          </cell>
        </row>
        <row r="238">
          <cell r="D238" t="str">
            <v>前田　陽子</v>
          </cell>
          <cell r="E238">
            <v>1005</v>
          </cell>
          <cell r="F238" t="str">
            <v>総務企画部</v>
          </cell>
          <cell r="G238">
            <v>100502</v>
          </cell>
          <cell r="H238" t="str">
            <v>総務Ｇ</v>
          </cell>
          <cell r="I238">
            <v>1</v>
          </cell>
          <cell r="J238" t="str">
            <v>部門1</v>
          </cell>
          <cell r="K238">
            <v>1001</v>
          </cell>
          <cell r="L238" t="str">
            <v>部門1-1</v>
          </cell>
          <cell r="M238">
            <v>100102</v>
          </cell>
          <cell r="N238" t="str">
            <v>一般職員</v>
          </cell>
          <cell r="O238">
            <v>300</v>
          </cell>
          <cell r="P238">
            <v>365100</v>
          </cell>
          <cell r="Q238">
            <v>365100</v>
          </cell>
          <cell r="R238">
            <v>0</v>
          </cell>
          <cell r="S238">
            <v>0</v>
          </cell>
          <cell r="T238">
            <v>0</v>
          </cell>
          <cell r="U238">
            <v>0</v>
          </cell>
          <cell r="V238">
            <v>0</v>
          </cell>
          <cell r="W238">
            <v>0</v>
          </cell>
          <cell r="X238">
            <v>0</v>
          </cell>
          <cell r="Y238">
            <v>0</v>
          </cell>
          <cell r="Z238">
            <v>365100</v>
          </cell>
          <cell r="AA238">
            <v>45000</v>
          </cell>
          <cell r="AB238">
            <v>49212</v>
          </cell>
          <cell r="AC238">
            <v>0</v>
          </cell>
          <cell r="AD238">
            <v>27000</v>
          </cell>
          <cell r="AE238">
            <v>0</v>
          </cell>
          <cell r="AF238">
            <v>6840</v>
          </cell>
          <cell r="AG238">
            <v>0</v>
          </cell>
          <cell r="AH238">
            <v>7500</v>
          </cell>
          <cell r="AI238">
            <v>0</v>
          </cell>
          <cell r="AJ238">
            <v>0</v>
          </cell>
          <cell r="AK238">
            <v>18518</v>
          </cell>
          <cell r="AL238">
            <v>2585</v>
          </cell>
          <cell r="AM238">
            <v>41064.800000000003</v>
          </cell>
          <cell r="AN238">
            <v>705</v>
          </cell>
          <cell r="AO238">
            <v>0</v>
          </cell>
          <cell r="AP238">
            <v>0</v>
          </cell>
          <cell r="AQ238">
            <v>500652</v>
          </cell>
          <cell r="AR238">
            <v>0</v>
          </cell>
          <cell r="AS238">
            <v>0</v>
          </cell>
          <cell r="AT238">
            <v>0</v>
          </cell>
          <cell r="AU238">
            <v>0</v>
          </cell>
          <cell r="AV238">
            <v>2503</v>
          </cell>
          <cell r="AW238">
            <v>4255.8019999999997</v>
          </cell>
          <cell r="AX238">
            <v>1021.33</v>
          </cell>
        </row>
        <row r="239">
          <cell r="D239" t="str">
            <v>多田　正視</v>
          </cell>
          <cell r="E239">
            <v>1008</v>
          </cell>
          <cell r="F239" t="str">
            <v>HIDA総合研究所</v>
          </cell>
          <cell r="G239">
            <v>100802</v>
          </cell>
          <cell r="H239" t="str">
            <v>海外戦略Ｇ</v>
          </cell>
          <cell r="I239">
            <v>1</v>
          </cell>
          <cell r="J239" t="str">
            <v>部門1</v>
          </cell>
          <cell r="K239">
            <v>1001</v>
          </cell>
          <cell r="L239" t="str">
            <v>部門1-1</v>
          </cell>
          <cell r="M239">
            <v>100102</v>
          </cell>
          <cell r="N239" t="str">
            <v>一般職員</v>
          </cell>
          <cell r="O239">
            <v>500</v>
          </cell>
          <cell r="P239">
            <v>365100</v>
          </cell>
          <cell r="Q239">
            <v>365100</v>
          </cell>
          <cell r="R239">
            <v>0</v>
          </cell>
          <cell r="S239">
            <v>0</v>
          </cell>
          <cell r="T239">
            <v>0</v>
          </cell>
          <cell r="U239">
            <v>0</v>
          </cell>
          <cell r="V239">
            <v>0</v>
          </cell>
          <cell r="W239">
            <v>0</v>
          </cell>
          <cell r="X239">
            <v>0</v>
          </cell>
          <cell r="Y239">
            <v>0</v>
          </cell>
          <cell r="Z239">
            <v>365100</v>
          </cell>
          <cell r="AA239">
            <v>0</v>
          </cell>
          <cell r="AB239">
            <v>43812</v>
          </cell>
          <cell r="AC239">
            <v>0</v>
          </cell>
          <cell r="AD239">
            <v>27000</v>
          </cell>
          <cell r="AE239">
            <v>0</v>
          </cell>
          <cell r="AF239">
            <v>6500</v>
          </cell>
          <cell r="AG239">
            <v>0</v>
          </cell>
          <cell r="AH239">
            <v>6516</v>
          </cell>
          <cell r="AI239">
            <v>38236</v>
          </cell>
          <cell r="AJ239">
            <v>0</v>
          </cell>
          <cell r="AK239">
            <v>19700</v>
          </cell>
          <cell r="AL239">
            <v>2750</v>
          </cell>
          <cell r="AM239">
            <v>43685</v>
          </cell>
          <cell r="AN239">
            <v>750</v>
          </cell>
          <cell r="AO239">
            <v>0</v>
          </cell>
          <cell r="AP239">
            <v>0</v>
          </cell>
          <cell r="AQ239">
            <v>487164</v>
          </cell>
          <cell r="AR239">
            <v>0</v>
          </cell>
          <cell r="AS239">
            <v>0</v>
          </cell>
          <cell r="AT239">
            <v>0</v>
          </cell>
          <cell r="AU239">
            <v>0</v>
          </cell>
          <cell r="AV239">
            <v>2435</v>
          </cell>
          <cell r="AW239">
            <v>4141.7139999999999</v>
          </cell>
          <cell r="AX239">
            <v>993.81449999999995</v>
          </cell>
        </row>
        <row r="240">
          <cell r="D240" t="str">
            <v>川辺　宏美</v>
          </cell>
          <cell r="E240">
            <v>1002</v>
          </cell>
          <cell r="F240" t="str">
            <v>政策推進部</v>
          </cell>
          <cell r="G240">
            <v>100201</v>
          </cell>
          <cell r="H240" t="str">
            <v>国際人材Ｇ</v>
          </cell>
          <cell r="I240">
            <v>1</v>
          </cell>
          <cell r="J240" t="str">
            <v>部門1</v>
          </cell>
          <cell r="K240">
            <v>1001</v>
          </cell>
          <cell r="L240" t="str">
            <v>部門1-1</v>
          </cell>
          <cell r="M240">
            <v>100102</v>
          </cell>
          <cell r="N240" t="str">
            <v>一般職員</v>
          </cell>
          <cell r="O240">
            <v>500</v>
          </cell>
          <cell r="P240">
            <v>362400</v>
          </cell>
          <cell r="Q240">
            <v>362400</v>
          </cell>
          <cell r="R240">
            <v>0</v>
          </cell>
          <cell r="S240">
            <v>0</v>
          </cell>
          <cell r="T240">
            <v>0</v>
          </cell>
          <cell r="U240">
            <v>0</v>
          </cell>
          <cell r="V240">
            <v>0</v>
          </cell>
          <cell r="W240">
            <v>0</v>
          </cell>
          <cell r="X240">
            <v>0</v>
          </cell>
          <cell r="Y240">
            <v>0</v>
          </cell>
          <cell r="Z240">
            <v>362400</v>
          </cell>
          <cell r="AA240">
            <v>0</v>
          </cell>
          <cell r="AB240">
            <v>44268</v>
          </cell>
          <cell r="AC240">
            <v>6500</v>
          </cell>
          <cell r="AD240">
            <v>0</v>
          </cell>
          <cell r="AE240">
            <v>0</v>
          </cell>
          <cell r="AF240">
            <v>6003</v>
          </cell>
          <cell r="AG240">
            <v>0</v>
          </cell>
          <cell r="AH240">
            <v>17865</v>
          </cell>
          <cell r="AI240">
            <v>49813</v>
          </cell>
          <cell r="AJ240">
            <v>0</v>
          </cell>
          <cell r="AK240">
            <v>23246</v>
          </cell>
          <cell r="AL240">
            <v>3245</v>
          </cell>
          <cell r="AM240">
            <v>51548.6</v>
          </cell>
          <cell r="AN240">
            <v>885</v>
          </cell>
          <cell r="AO240">
            <v>0</v>
          </cell>
          <cell r="AP240">
            <v>0</v>
          </cell>
          <cell r="AQ240">
            <v>486849</v>
          </cell>
          <cell r="AR240">
            <v>0</v>
          </cell>
          <cell r="AS240">
            <v>0</v>
          </cell>
          <cell r="AT240">
            <v>0</v>
          </cell>
          <cell r="AU240">
            <v>0</v>
          </cell>
          <cell r="AV240">
            <v>2434</v>
          </cell>
          <cell r="AW240">
            <v>4138.4615000000003</v>
          </cell>
          <cell r="AX240">
            <v>993.17190000000005</v>
          </cell>
        </row>
        <row r="241">
          <cell r="D241" t="str">
            <v>近藤　智恵</v>
          </cell>
          <cell r="E241">
            <v>1003</v>
          </cell>
          <cell r="F241" t="str">
            <v>研修業務部</v>
          </cell>
          <cell r="G241">
            <v>100302</v>
          </cell>
          <cell r="H241" t="str">
            <v>低炭素化支援Ｇ</v>
          </cell>
          <cell r="I241">
            <v>1</v>
          </cell>
          <cell r="J241" t="str">
            <v>部門1</v>
          </cell>
          <cell r="K241">
            <v>1001</v>
          </cell>
          <cell r="L241" t="str">
            <v>部門1-1</v>
          </cell>
          <cell r="M241">
            <v>100102</v>
          </cell>
          <cell r="N241" t="str">
            <v>一般職員</v>
          </cell>
          <cell r="O241">
            <v>300</v>
          </cell>
          <cell r="P241">
            <v>351700</v>
          </cell>
          <cell r="Q241">
            <v>351700</v>
          </cell>
          <cell r="R241">
            <v>0</v>
          </cell>
          <cell r="S241">
            <v>0</v>
          </cell>
          <cell r="T241">
            <v>0</v>
          </cell>
          <cell r="U241">
            <v>0</v>
          </cell>
          <cell r="V241">
            <v>0</v>
          </cell>
          <cell r="W241">
            <v>0</v>
          </cell>
          <cell r="X241">
            <v>0</v>
          </cell>
          <cell r="Y241">
            <v>0</v>
          </cell>
          <cell r="Z241">
            <v>351700</v>
          </cell>
          <cell r="AA241">
            <v>45000</v>
          </cell>
          <cell r="AB241">
            <v>47604</v>
          </cell>
          <cell r="AC241">
            <v>0</v>
          </cell>
          <cell r="AD241">
            <v>0</v>
          </cell>
          <cell r="AE241">
            <v>0</v>
          </cell>
          <cell r="AF241">
            <v>17276</v>
          </cell>
          <cell r="AG241">
            <v>0</v>
          </cell>
          <cell r="AH241">
            <v>4200</v>
          </cell>
          <cell r="AI241">
            <v>0</v>
          </cell>
          <cell r="AJ241">
            <v>0</v>
          </cell>
          <cell r="AK241">
            <v>18518</v>
          </cell>
          <cell r="AL241">
            <v>2585</v>
          </cell>
          <cell r="AM241">
            <v>41064.800000000003</v>
          </cell>
          <cell r="AN241">
            <v>705</v>
          </cell>
          <cell r="AO241">
            <v>0</v>
          </cell>
          <cell r="AP241">
            <v>0</v>
          </cell>
          <cell r="AQ241">
            <v>465780</v>
          </cell>
          <cell r="AR241">
            <v>0</v>
          </cell>
          <cell r="AS241">
            <v>0</v>
          </cell>
          <cell r="AT241">
            <v>0</v>
          </cell>
          <cell r="AU241">
            <v>0</v>
          </cell>
          <cell r="AV241">
            <v>2328</v>
          </cell>
          <cell r="AW241">
            <v>3960.03</v>
          </cell>
          <cell r="AX241">
            <v>950.19119999999998</v>
          </cell>
        </row>
        <row r="242">
          <cell r="D242" t="str">
            <v>西山　毅</v>
          </cell>
          <cell r="E242">
            <v>1004</v>
          </cell>
          <cell r="F242" t="str">
            <v>事業統括部</v>
          </cell>
          <cell r="G242">
            <v>100401</v>
          </cell>
          <cell r="H242" t="str">
            <v>事業統括Ｇ</v>
          </cell>
          <cell r="I242">
            <v>1</v>
          </cell>
          <cell r="J242" t="str">
            <v>部門1</v>
          </cell>
          <cell r="K242">
            <v>1001</v>
          </cell>
          <cell r="L242" t="str">
            <v>部門1-1</v>
          </cell>
          <cell r="M242">
            <v>100102</v>
          </cell>
          <cell r="N242" t="str">
            <v>一般職員</v>
          </cell>
          <cell r="O242">
            <v>500</v>
          </cell>
          <cell r="P242">
            <v>387800</v>
          </cell>
          <cell r="Q242">
            <v>387800</v>
          </cell>
          <cell r="R242">
            <v>0</v>
          </cell>
          <cell r="S242">
            <v>0</v>
          </cell>
          <cell r="T242">
            <v>0</v>
          </cell>
          <cell r="U242">
            <v>0</v>
          </cell>
          <cell r="V242">
            <v>0</v>
          </cell>
          <cell r="W242">
            <v>0</v>
          </cell>
          <cell r="X242">
            <v>0</v>
          </cell>
          <cell r="Y242">
            <v>0</v>
          </cell>
          <cell r="Z242">
            <v>387800</v>
          </cell>
          <cell r="AA242">
            <v>0</v>
          </cell>
          <cell r="AB242">
            <v>47916</v>
          </cell>
          <cell r="AC242">
            <v>11500</v>
          </cell>
          <cell r="AD242">
            <v>27000</v>
          </cell>
          <cell r="AE242">
            <v>0</v>
          </cell>
          <cell r="AF242">
            <v>9306</v>
          </cell>
          <cell r="AG242">
            <v>0</v>
          </cell>
          <cell r="AH242">
            <v>6959</v>
          </cell>
          <cell r="AI242">
            <v>156589</v>
          </cell>
          <cell r="AJ242">
            <v>0</v>
          </cell>
          <cell r="AK242">
            <v>24428</v>
          </cell>
          <cell r="AL242">
            <v>3410</v>
          </cell>
          <cell r="AM242">
            <v>54169.8</v>
          </cell>
          <cell r="AN242">
            <v>930</v>
          </cell>
          <cell r="AO242">
            <v>0</v>
          </cell>
          <cell r="AP242">
            <v>0</v>
          </cell>
          <cell r="AQ242">
            <v>647070</v>
          </cell>
          <cell r="AR242">
            <v>14624</v>
          </cell>
          <cell r="AS242">
            <v>0</v>
          </cell>
          <cell r="AT242">
            <v>120</v>
          </cell>
          <cell r="AU242">
            <v>0</v>
          </cell>
          <cell r="AV242">
            <v>3235</v>
          </cell>
          <cell r="AW242">
            <v>5500.4449999999997</v>
          </cell>
          <cell r="AX242">
            <v>1320.0228</v>
          </cell>
        </row>
        <row r="243">
          <cell r="D243" t="str">
            <v>吉岡　治</v>
          </cell>
          <cell r="E243">
            <v>1002</v>
          </cell>
          <cell r="F243" t="str">
            <v>政策推進部</v>
          </cell>
          <cell r="G243">
            <v>100201</v>
          </cell>
          <cell r="H243" t="str">
            <v>国際人材Ｇ</v>
          </cell>
          <cell r="I243">
            <v>1</v>
          </cell>
          <cell r="J243" t="str">
            <v>部門1</v>
          </cell>
          <cell r="K243">
            <v>1001</v>
          </cell>
          <cell r="L243" t="str">
            <v>部門1-1</v>
          </cell>
          <cell r="M243">
            <v>100102</v>
          </cell>
          <cell r="N243" t="str">
            <v>一般職員</v>
          </cell>
          <cell r="O243">
            <v>300</v>
          </cell>
          <cell r="P243">
            <v>447000</v>
          </cell>
          <cell r="Q243">
            <v>447000</v>
          </cell>
          <cell r="R243">
            <v>0</v>
          </cell>
          <cell r="S243">
            <v>0</v>
          </cell>
          <cell r="T243">
            <v>0</v>
          </cell>
          <cell r="U243">
            <v>0</v>
          </cell>
          <cell r="V243">
            <v>0</v>
          </cell>
          <cell r="W243">
            <v>0</v>
          </cell>
          <cell r="X243">
            <v>0</v>
          </cell>
          <cell r="Y243">
            <v>0</v>
          </cell>
          <cell r="Z243">
            <v>447000</v>
          </cell>
          <cell r="AA243">
            <v>105000</v>
          </cell>
          <cell r="AB243">
            <v>68580</v>
          </cell>
          <cell r="AC243">
            <v>19500</v>
          </cell>
          <cell r="AD243">
            <v>0</v>
          </cell>
          <cell r="AE243">
            <v>0</v>
          </cell>
          <cell r="AF243">
            <v>7866</v>
          </cell>
          <cell r="AG243">
            <v>0</v>
          </cell>
          <cell r="AH243">
            <v>9200</v>
          </cell>
          <cell r="AI243">
            <v>0</v>
          </cell>
          <cell r="AJ243">
            <v>0</v>
          </cell>
          <cell r="AK243">
            <v>25610</v>
          </cell>
          <cell r="AL243">
            <v>3575</v>
          </cell>
          <cell r="AM243">
            <v>54169.8</v>
          </cell>
          <cell r="AN243">
            <v>930</v>
          </cell>
          <cell r="AO243">
            <v>0</v>
          </cell>
          <cell r="AP243">
            <v>0</v>
          </cell>
          <cell r="AQ243">
            <v>657146</v>
          </cell>
          <cell r="AR243">
            <v>0</v>
          </cell>
          <cell r="AS243">
            <v>0</v>
          </cell>
          <cell r="AT243">
            <v>0</v>
          </cell>
          <cell r="AU243">
            <v>0</v>
          </cell>
          <cell r="AV243">
            <v>3285</v>
          </cell>
          <cell r="AW243">
            <v>5586.4709999999995</v>
          </cell>
          <cell r="AX243">
            <v>1340.5778</v>
          </cell>
        </row>
        <row r="244">
          <cell r="D244" t="str">
            <v>西古　雅彦</v>
          </cell>
          <cell r="E244">
            <v>1001</v>
          </cell>
          <cell r="F244" t="str">
            <v>産業推進部</v>
          </cell>
          <cell r="G244">
            <v>100101</v>
          </cell>
          <cell r="H244" t="str">
            <v>産業国際化・インフラＧ</v>
          </cell>
          <cell r="I244">
            <v>1</v>
          </cell>
          <cell r="J244" t="str">
            <v>部門1</v>
          </cell>
          <cell r="K244">
            <v>1001</v>
          </cell>
          <cell r="L244" t="str">
            <v>部門1-1</v>
          </cell>
          <cell r="M244">
            <v>100102</v>
          </cell>
          <cell r="N244" t="str">
            <v>一般職員</v>
          </cell>
          <cell r="O244">
            <v>500</v>
          </cell>
          <cell r="P244">
            <v>392600</v>
          </cell>
          <cell r="Q244">
            <v>392600</v>
          </cell>
          <cell r="R244">
            <v>0</v>
          </cell>
          <cell r="S244">
            <v>0</v>
          </cell>
          <cell r="T244">
            <v>0</v>
          </cell>
          <cell r="U244">
            <v>0</v>
          </cell>
          <cell r="V244">
            <v>0</v>
          </cell>
          <cell r="W244">
            <v>0</v>
          </cell>
          <cell r="X244">
            <v>0</v>
          </cell>
          <cell r="Y244">
            <v>0</v>
          </cell>
          <cell r="Z244">
            <v>392600</v>
          </cell>
          <cell r="AA244">
            <v>0</v>
          </cell>
          <cell r="AB244">
            <v>49812</v>
          </cell>
          <cell r="AC244">
            <v>22500</v>
          </cell>
          <cell r="AD244">
            <v>0</v>
          </cell>
          <cell r="AE244">
            <v>0</v>
          </cell>
          <cell r="AF244">
            <v>12065</v>
          </cell>
          <cell r="AG244">
            <v>0</v>
          </cell>
          <cell r="AH244">
            <v>10452</v>
          </cell>
          <cell r="AI244">
            <v>114526</v>
          </cell>
          <cell r="AJ244">
            <v>0</v>
          </cell>
          <cell r="AK244">
            <v>22064</v>
          </cell>
          <cell r="AL244">
            <v>3080</v>
          </cell>
          <cell r="AM244">
            <v>48927.4</v>
          </cell>
          <cell r="AN244">
            <v>840</v>
          </cell>
          <cell r="AO244">
            <v>0</v>
          </cell>
          <cell r="AP244">
            <v>0</v>
          </cell>
          <cell r="AQ244">
            <v>601955</v>
          </cell>
          <cell r="AR244">
            <v>10415</v>
          </cell>
          <cell r="AS244">
            <v>0</v>
          </cell>
          <cell r="AT244">
            <v>0</v>
          </cell>
          <cell r="AU244">
            <v>0</v>
          </cell>
          <cell r="AV244">
            <v>3009</v>
          </cell>
          <cell r="AW244">
            <v>5117.3924999999999</v>
          </cell>
          <cell r="AX244">
            <v>1227.9882</v>
          </cell>
        </row>
        <row r="245">
          <cell r="D245" t="str">
            <v>大滝　明泰</v>
          </cell>
          <cell r="E245">
            <v>1006</v>
          </cell>
          <cell r="F245" t="str">
            <v>東京研修センター</v>
          </cell>
          <cell r="G245">
            <v>100601</v>
          </cell>
          <cell r="H245" t="str">
            <v>ＴＫＣＧ</v>
          </cell>
          <cell r="I245">
            <v>1</v>
          </cell>
          <cell r="J245" t="str">
            <v>部門1</v>
          </cell>
          <cell r="K245">
            <v>1001</v>
          </cell>
          <cell r="L245" t="str">
            <v>部門1-1</v>
          </cell>
          <cell r="M245">
            <v>100102</v>
          </cell>
          <cell r="N245" t="str">
            <v>一般職員</v>
          </cell>
          <cell r="O245">
            <v>500</v>
          </cell>
          <cell r="P245">
            <v>357100</v>
          </cell>
          <cell r="Q245">
            <v>357100</v>
          </cell>
          <cell r="R245">
            <v>0</v>
          </cell>
          <cell r="S245">
            <v>0</v>
          </cell>
          <cell r="T245">
            <v>0</v>
          </cell>
          <cell r="U245">
            <v>0</v>
          </cell>
          <cell r="V245">
            <v>0</v>
          </cell>
          <cell r="W245">
            <v>0</v>
          </cell>
          <cell r="X245">
            <v>0</v>
          </cell>
          <cell r="Y245">
            <v>0</v>
          </cell>
          <cell r="Z245">
            <v>357100</v>
          </cell>
          <cell r="AA245">
            <v>0</v>
          </cell>
          <cell r="AB245">
            <v>45192</v>
          </cell>
          <cell r="AC245">
            <v>19500</v>
          </cell>
          <cell r="AD245">
            <v>0</v>
          </cell>
          <cell r="AE245">
            <v>0</v>
          </cell>
          <cell r="AF245">
            <v>27361</v>
          </cell>
          <cell r="AG245">
            <v>0</v>
          </cell>
          <cell r="AH245">
            <v>21259</v>
          </cell>
          <cell r="AI245">
            <v>142945</v>
          </cell>
          <cell r="AJ245">
            <v>0</v>
          </cell>
          <cell r="AK245">
            <v>25610</v>
          </cell>
          <cell r="AL245">
            <v>3575</v>
          </cell>
          <cell r="AM245">
            <v>54169.8</v>
          </cell>
          <cell r="AN245">
            <v>930</v>
          </cell>
          <cell r="AO245">
            <v>0</v>
          </cell>
          <cell r="AP245">
            <v>0</v>
          </cell>
          <cell r="AQ245">
            <v>613357</v>
          </cell>
          <cell r="AR245">
            <v>17231</v>
          </cell>
          <cell r="AS245">
            <v>0</v>
          </cell>
          <cell r="AT245">
            <v>0</v>
          </cell>
          <cell r="AU245">
            <v>0</v>
          </cell>
          <cell r="AV245">
            <v>3066</v>
          </cell>
          <cell r="AW245">
            <v>5214.3194999999996</v>
          </cell>
          <cell r="AX245">
            <v>1251.2482</v>
          </cell>
        </row>
        <row r="246">
          <cell r="D246" t="str">
            <v>小川　和久</v>
          </cell>
          <cell r="E246">
            <v>1008</v>
          </cell>
          <cell r="F246" t="str">
            <v>HIDA総合研究所</v>
          </cell>
          <cell r="G246">
            <v>100802</v>
          </cell>
          <cell r="H246" t="str">
            <v>海外戦略Ｇ</v>
          </cell>
          <cell r="I246">
            <v>1</v>
          </cell>
          <cell r="J246" t="str">
            <v>部門1</v>
          </cell>
          <cell r="K246">
            <v>1001</v>
          </cell>
          <cell r="L246" t="str">
            <v>部門1-1</v>
          </cell>
          <cell r="M246">
            <v>100102</v>
          </cell>
          <cell r="N246" t="str">
            <v>一般職員</v>
          </cell>
          <cell r="O246">
            <v>300</v>
          </cell>
          <cell r="P246">
            <v>431900</v>
          </cell>
          <cell r="Q246">
            <v>431900</v>
          </cell>
          <cell r="R246">
            <v>0</v>
          </cell>
          <cell r="S246">
            <v>0</v>
          </cell>
          <cell r="T246">
            <v>0</v>
          </cell>
          <cell r="U246">
            <v>0</v>
          </cell>
          <cell r="V246">
            <v>0</v>
          </cell>
          <cell r="W246">
            <v>0</v>
          </cell>
          <cell r="X246">
            <v>0</v>
          </cell>
          <cell r="Y246">
            <v>0</v>
          </cell>
          <cell r="Z246">
            <v>431900</v>
          </cell>
          <cell r="AA246">
            <v>75000</v>
          </cell>
          <cell r="AB246">
            <v>63768</v>
          </cell>
          <cell r="AC246">
            <v>24500</v>
          </cell>
          <cell r="AD246">
            <v>27000</v>
          </cell>
          <cell r="AE246">
            <v>0</v>
          </cell>
          <cell r="AF246">
            <v>34656</v>
          </cell>
          <cell r="AG246">
            <v>0</v>
          </cell>
          <cell r="AH246">
            <v>10000</v>
          </cell>
          <cell r="AI246">
            <v>0</v>
          </cell>
          <cell r="AJ246">
            <v>0</v>
          </cell>
          <cell r="AK246">
            <v>26792</v>
          </cell>
          <cell r="AL246">
            <v>3740</v>
          </cell>
          <cell r="AM246">
            <v>54169.8</v>
          </cell>
          <cell r="AN246">
            <v>930</v>
          </cell>
          <cell r="AO246">
            <v>0</v>
          </cell>
          <cell r="AP246">
            <v>0</v>
          </cell>
          <cell r="AQ246">
            <v>666824</v>
          </cell>
          <cell r="AR246">
            <v>0</v>
          </cell>
          <cell r="AS246">
            <v>0</v>
          </cell>
          <cell r="AT246">
            <v>0</v>
          </cell>
          <cell r="AU246">
            <v>0</v>
          </cell>
          <cell r="AV246">
            <v>3334</v>
          </cell>
          <cell r="AW246">
            <v>5668.1239999999998</v>
          </cell>
          <cell r="AX246">
            <v>1360.3208999999999</v>
          </cell>
        </row>
        <row r="247">
          <cell r="D247" t="str">
            <v>名越　吉太郎</v>
          </cell>
          <cell r="E247">
            <v>1004</v>
          </cell>
          <cell r="F247" t="str">
            <v>事業統括部</v>
          </cell>
          <cell r="G247">
            <v>100401</v>
          </cell>
          <cell r="H247" t="str">
            <v>事業統括Ｇ</v>
          </cell>
          <cell r="I247">
            <v>1</v>
          </cell>
          <cell r="J247" t="str">
            <v>部門1</v>
          </cell>
          <cell r="K247">
            <v>1001</v>
          </cell>
          <cell r="L247" t="str">
            <v>部門1-1</v>
          </cell>
          <cell r="M247">
            <v>100102</v>
          </cell>
          <cell r="N247" t="str">
            <v>一般職員</v>
          </cell>
          <cell r="O247">
            <v>300</v>
          </cell>
          <cell r="P247">
            <v>453400</v>
          </cell>
          <cell r="Q247">
            <v>453400</v>
          </cell>
          <cell r="R247">
            <v>0</v>
          </cell>
          <cell r="S247">
            <v>0</v>
          </cell>
          <cell r="T247">
            <v>0</v>
          </cell>
          <cell r="U247">
            <v>0</v>
          </cell>
          <cell r="V247">
            <v>0</v>
          </cell>
          <cell r="W247">
            <v>0</v>
          </cell>
          <cell r="X247">
            <v>0</v>
          </cell>
          <cell r="Y247">
            <v>0</v>
          </cell>
          <cell r="Z247">
            <v>453400</v>
          </cell>
          <cell r="AA247">
            <v>105000</v>
          </cell>
          <cell r="AB247">
            <v>67008</v>
          </cell>
          <cell r="AC247">
            <v>0</v>
          </cell>
          <cell r="AD247">
            <v>0</v>
          </cell>
          <cell r="AE247">
            <v>0</v>
          </cell>
          <cell r="AF247">
            <v>5330</v>
          </cell>
          <cell r="AG247">
            <v>0</v>
          </cell>
          <cell r="AH247">
            <v>4200</v>
          </cell>
          <cell r="AI247">
            <v>0</v>
          </cell>
          <cell r="AJ247">
            <v>0</v>
          </cell>
          <cell r="AK247">
            <v>25610</v>
          </cell>
          <cell r="AL247">
            <v>3575</v>
          </cell>
          <cell r="AM247">
            <v>54169.8</v>
          </cell>
          <cell r="AN247">
            <v>930</v>
          </cell>
          <cell r="AO247">
            <v>0</v>
          </cell>
          <cell r="AP247">
            <v>0</v>
          </cell>
          <cell r="AQ247">
            <v>634938</v>
          </cell>
          <cell r="AR247">
            <v>0</v>
          </cell>
          <cell r="AS247">
            <v>0</v>
          </cell>
          <cell r="AT247">
            <v>0</v>
          </cell>
          <cell r="AU247">
            <v>0</v>
          </cell>
          <cell r="AV247">
            <v>3174</v>
          </cell>
          <cell r="AW247">
            <v>5397.6629999999996</v>
          </cell>
          <cell r="AX247">
            <v>1295.2735</v>
          </cell>
        </row>
        <row r="248">
          <cell r="D248" t="str">
            <v>土屋　麻里子</v>
          </cell>
          <cell r="E248">
            <v>1002</v>
          </cell>
          <cell r="F248" t="str">
            <v>派遣業務部</v>
          </cell>
          <cell r="G248">
            <v>100201</v>
          </cell>
          <cell r="H248" t="str">
            <v>派遣業務Ｇ</v>
          </cell>
          <cell r="I248">
            <v>1</v>
          </cell>
          <cell r="J248" t="str">
            <v>部門1</v>
          </cell>
          <cell r="K248">
            <v>1001</v>
          </cell>
          <cell r="L248" t="str">
            <v>部門1-1</v>
          </cell>
          <cell r="M248">
            <v>100102</v>
          </cell>
          <cell r="N248" t="str">
            <v>一般職員</v>
          </cell>
          <cell r="O248">
            <v>500</v>
          </cell>
          <cell r="P248">
            <v>343500</v>
          </cell>
          <cell r="Q248">
            <v>343500</v>
          </cell>
          <cell r="R248">
            <v>0</v>
          </cell>
          <cell r="S248">
            <v>0</v>
          </cell>
          <cell r="T248">
            <v>0</v>
          </cell>
          <cell r="U248">
            <v>0</v>
          </cell>
          <cell r="V248">
            <v>0</v>
          </cell>
          <cell r="W248">
            <v>0</v>
          </cell>
          <cell r="X248">
            <v>0</v>
          </cell>
          <cell r="Y248">
            <v>0</v>
          </cell>
          <cell r="Z248">
            <v>343500</v>
          </cell>
          <cell r="AA248">
            <v>0</v>
          </cell>
          <cell r="AB248">
            <v>42780</v>
          </cell>
          <cell r="AC248">
            <v>13000</v>
          </cell>
          <cell r="AD248">
            <v>0</v>
          </cell>
          <cell r="AE248">
            <v>0</v>
          </cell>
          <cell r="AF248">
            <v>17681</v>
          </cell>
          <cell r="AG248">
            <v>0</v>
          </cell>
          <cell r="AH248">
            <v>6103</v>
          </cell>
          <cell r="AI248">
            <v>0</v>
          </cell>
          <cell r="AJ248">
            <v>0</v>
          </cell>
          <cell r="AK248">
            <v>16154</v>
          </cell>
          <cell r="AL248">
            <v>2255</v>
          </cell>
          <cell r="AM248">
            <v>35822.400000000001</v>
          </cell>
          <cell r="AN248">
            <v>615</v>
          </cell>
          <cell r="AO248">
            <v>0</v>
          </cell>
          <cell r="AP248">
            <v>0</v>
          </cell>
          <cell r="AQ248">
            <v>423064</v>
          </cell>
          <cell r="AR248">
            <v>0</v>
          </cell>
          <cell r="AS248">
            <v>0</v>
          </cell>
          <cell r="AT248">
            <v>0</v>
          </cell>
          <cell r="AU248">
            <v>0</v>
          </cell>
          <cell r="AV248">
            <v>2115</v>
          </cell>
          <cell r="AW248">
            <v>3596.364</v>
          </cell>
          <cell r="AX248">
            <v>863.05050000000006</v>
          </cell>
        </row>
        <row r="249">
          <cell r="D249" t="str">
            <v>小柴　基弘</v>
          </cell>
          <cell r="E249">
            <v>1007</v>
          </cell>
          <cell r="F249" t="str">
            <v>関西研修センター</v>
          </cell>
          <cell r="G249">
            <v>100701</v>
          </cell>
          <cell r="H249" t="str">
            <v>ＫＫＣＧ</v>
          </cell>
          <cell r="I249">
            <v>1</v>
          </cell>
          <cell r="J249" t="str">
            <v>部門1</v>
          </cell>
          <cell r="K249">
            <v>1001</v>
          </cell>
          <cell r="L249" t="str">
            <v>部門1-1</v>
          </cell>
          <cell r="M249">
            <v>100102</v>
          </cell>
          <cell r="N249" t="str">
            <v>一般職員</v>
          </cell>
          <cell r="O249">
            <v>300</v>
          </cell>
          <cell r="P249">
            <v>405600</v>
          </cell>
          <cell r="Q249">
            <v>405600</v>
          </cell>
          <cell r="R249">
            <v>0</v>
          </cell>
          <cell r="S249">
            <v>0</v>
          </cell>
          <cell r="T249">
            <v>0</v>
          </cell>
          <cell r="U249">
            <v>0</v>
          </cell>
          <cell r="V249">
            <v>0</v>
          </cell>
          <cell r="W249">
            <v>0</v>
          </cell>
          <cell r="X249">
            <v>0</v>
          </cell>
          <cell r="Y249">
            <v>0</v>
          </cell>
          <cell r="Z249">
            <v>405600</v>
          </cell>
          <cell r="AA249">
            <v>75000</v>
          </cell>
          <cell r="AB249">
            <v>61392</v>
          </cell>
          <cell r="AC249">
            <v>31000</v>
          </cell>
          <cell r="AD249">
            <v>27000</v>
          </cell>
          <cell r="AE249">
            <v>0</v>
          </cell>
          <cell r="AF249">
            <v>15383</v>
          </cell>
          <cell r="AG249">
            <v>0</v>
          </cell>
          <cell r="AH249">
            <v>4000</v>
          </cell>
          <cell r="AI249">
            <v>0</v>
          </cell>
          <cell r="AJ249">
            <v>0</v>
          </cell>
          <cell r="AK249">
            <v>24428</v>
          </cell>
          <cell r="AL249">
            <v>3410</v>
          </cell>
          <cell r="AM249">
            <v>54169.8</v>
          </cell>
          <cell r="AN249">
            <v>930</v>
          </cell>
          <cell r="AO249">
            <v>0</v>
          </cell>
          <cell r="AP249">
            <v>0</v>
          </cell>
          <cell r="AQ249">
            <v>619375</v>
          </cell>
          <cell r="AR249">
            <v>0</v>
          </cell>
          <cell r="AS249">
            <v>0</v>
          </cell>
          <cell r="AT249">
            <v>0</v>
          </cell>
          <cell r="AU249">
            <v>0</v>
          </cell>
          <cell r="AV249">
            <v>3096</v>
          </cell>
          <cell r="AW249">
            <v>5265.5625</v>
          </cell>
          <cell r="AX249">
            <v>1263.5250000000001</v>
          </cell>
        </row>
        <row r="250">
          <cell r="D250" t="str">
            <v>南谷　剛</v>
          </cell>
          <cell r="E250">
            <v>1002</v>
          </cell>
          <cell r="F250" t="str">
            <v>政策推進部</v>
          </cell>
          <cell r="G250">
            <v>100202</v>
          </cell>
          <cell r="H250" t="str">
            <v>政策受託Ｇ</v>
          </cell>
          <cell r="I250">
            <v>1</v>
          </cell>
          <cell r="J250" t="str">
            <v>部門1</v>
          </cell>
          <cell r="K250">
            <v>1001</v>
          </cell>
          <cell r="L250" t="str">
            <v>部門1-1</v>
          </cell>
          <cell r="M250">
            <v>100102</v>
          </cell>
          <cell r="N250" t="str">
            <v>一般職員</v>
          </cell>
          <cell r="O250">
            <v>500</v>
          </cell>
          <cell r="P250">
            <v>340700</v>
          </cell>
          <cell r="Q250">
            <v>340700</v>
          </cell>
          <cell r="R250">
            <v>0</v>
          </cell>
          <cell r="S250">
            <v>0</v>
          </cell>
          <cell r="T250">
            <v>0</v>
          </cell>
          <cell r="U250">
            <v>0</v>
          </cell>
          <cell r="V250">
            <v>0</v>
          </cell>
          <cell r="W250">
            <v>0</v>
          </cell>
          <cell r="X250">
            <v>0</v>
          </cell>
          <cell r="Y250">
            <v>0</v>
          </cell>
          <cell r="Z250">
            <v>340700</v>
          </cell>
          <cell r="AA250">
            <v>0</v>
          </cell>
          <cell r="AB250">
            <v>44004</v>
          </cell>
          <cell r="AC250">
            <v>26000</v>
          </cell>
          <cell r="AD250">
            <v>0</v>
          </cell>
          <cell r="AE250">
            <v>0</v>
          </cell>
          <cell r="AF250">
            <v>13663</v>
          </cell>
          <cell r="AG250">
            <v>0</v>
          </cell>
          <cell r="AH250">
            <v>11050</v>
          </cell>
          <cell r="AI250">
            <v>0</v>
          </cell>
          <cell r="AJ250">
            <v>0</v>
          </cell>
          <cell r="AK250">
            <v>22064</v>
          </cell>
          <cell r="AL250">
            <v>3080</v>
          </cell>
          <cell r="AM250">
            <v>48927.4</v>
          </cell>
          <cell r="AN250">
            <v>840</v>
          </cell>
          <cell r="AO250">
            <v>0</v>
          </cell>
          <cell r="AP250">
            <v>0</v>
          </cell>
          <cell r="AQ250">
            <v>435417</v>
          </cell>
          <cell r="AR250">
            <v>0</v>
          </cell>
          <cell r="AS250">
            <v>0</v>
          </cell>
          <cell r="AT250">
            <v>0</v>
          </cell>
          <cell r="AU250">
            <v>0</v>
          </cell>
          <cell r="AV250">
            <v>2177</v>
          </cell>
          <cell r="AW250">
            <v>3701.1295</v>
          </cell>
          <cell r="AX250">
            <v>888.25059999999996</v>
          </cell>
        </row>
        <row r="251">
          <cell r="D251" t="str">
            <v>栗山　明</v>
          </cell>
          <cell r="E251">
            <v>1002</v>
          </cell>
          <cell r="F251" t="str">
            <v>派遣業務部</v>
          </cell>
          <cell r="G251">
            <v>100201</v>
          </cell>
          <cell r="H251" t="str">
            <v>派遣業務Ｇ</v>
          </cell>
          <cell r="I251">
            <v>1</v>
          </cell>
          <cell r="J251" t="str">
            <v>部門1</v>
          </cell>
          <cell r="K251">
            <v>1001</v>
          </cell>
          <cell r="L251" t="str">
            <v>部門1-1</v>
          </cell>
          <cell r="M251">
            <v>100102</v>
          </cell>
          <cell r="N251" t="str">
            <v>一般職員</v>
          </cell>
          <cell r="O251">
            <v>300</v>
          </cell>
          <cell r="P251">
            <v>354400</v>
          </cell>
          <cell r="Q251">
            <v>354400</v>
          </cell>
          <cell r="R251">
            <v>0</v>
          </cell>
          <cell r="S251">
            <v>0</v>
          </cell>
          <cell r="T251">
            <v>0</v>
          </cell>
          <cell r="U251">
            <v>0</v>
          </cell>
          <cell r="V251">
            <v>0</v>
          </cell>
          <cell r="W251">
            <v>0</v>
          </cell>
          <cell r="X251">
            <v>0</v>
          </cell>
          <cell r="Y251">
            <v>0</v>
          </cell>
          <cell r="Z251">
            <v>354400</v>
          </cell>
          <cell r="AA251">
            <v>75000</v>
          </cell>
          <cell r="AB251">
            <v>54648</v>
          </cell>
          <cell r="AC251">
            <v>26000</v>
          </cell>
          <cell r="AD251">
            <v>0</v>
          </cell>
          <cell r="AE251">
            <v>0</v>
          </cell>
          <cell r="AF251">
            <v>27443</v>
          </cell>
          <cell r="AG251">
            <v>0</v>
          </cell>
          <cell r="AH251">
            <v>16400</v>
          </cell>
          <cell r="AI251">
            <v>0</v>
          </cell>
          <cell r="AJ251">
            <v>0</v>
          </cell>
          <cell r="AK251">
            <v>22064</v>
          </cell>
          <cell r="AL251">
            <v>3080</v>
          </cell>
          <cell r="AM251">
            <v>48927.4</v>
          </cell>
          <cell r="AN251">
            <v>840</v>
          </cell>
          <cell r="AO251">
            <v>0</v>
          </cell>
          <cell r="AP251">
            <v>0</v>
          </cell>
          <cell r="AQ251">
            <v>553891</v>
          </cell>
          <cell r="AR251">
            <v>0</v>
          </cell>
          <cell r="AS251">
            <v>0</v>
          </cell>
          <cell r="AT251">
            <v>0</v>
          </cell>
          <cell r="AU251">
            <v>0</v>
          </cell>
          <cell r="AV251">
            <v>2769</v>
          </cell>
          <cell r="AW251">
            <v>4708.5285000000003</v>
          </cell>
          <cell r="AX251">
            <v>1129.9376</v>
          </cell>
        </row>
        <row r="252">
          <cell r="D252" t="str">
            <v>戸田　英信</v>
          </cell>
          <cell r="E252">
            <v>1005</v>
          </cell>
          <cell r="F252" t="str">
            <v>総務企画部</v>
          </cell>
          <cell r="G252">
            <v>100504</v>
          </cell>
          <cell r="H252" t="str">
            <v>会計Ｇ</v>
          </cell>
          <cell r="I252">
            <v>1</v>
          </cell>
          <cell r="J252" t="str">
            <v>部門1</v>
          </cell>
          <cell r="K252">
            <v>1001</v>
          </cell>
          <cell r="L252" t="str">
            <v>部門1-1</v>
          </cell>
          <cell r="M252">
            <v>100102</v>
          </cell>
          <cell r="N252" t="str">
            <v>一般職員</v>
          </cell>
          <cell r="O252">
            <v>300</v>
          </cell>
          <cell r="P252">
            <v>369100</v>
          </cell>
          <cell r="Q252">
            <v>369100</v>
          </cell>
          <cell r="R252">
            <v>0</v>
          </cell>
          <cell r="S252">
            <v>0</v>
          </cell>
          <cell r="T252">
            <v>0</v>
          </cell>
          <cell r="U252">
            <v>0</v>
          </cell>
          <cell r="V252">
            <v>0</v>
          </cell>
          <cell r="W252">
            <v>0</v>
          </cell>
          <cell r="X252">
            <v>0</v>
          </cell>
          <cell r="Y252">
            <v>0</v>
          </cell>
          <cell r="Z252">
            <v>369100</v>
          </cell>
          <cell r="AA252">
            <v>75000</v>
          </cell>
          <cell r="AB252">
            <v>53292</v>
          </cell>
          <cell r="AC252">
            <v>0</v>
          </cell>
          <cell r="AD252">
            <v>27000</v>
          </cell>
          <cell r="AE252">
            <v>0</v>
          </cell>
          <cell r="AF252">
            <v>7983</v>
          </cell>
          <cell r="AG252">
            <v>0</v>
          </cell>
          <cell r="AH252">
            <v>1500</v>
          </cell>
          <cell r="AI252">
            <v>0</v>
          </cell>
          <cell r="AJ252">
            <v>0</v>
          </cell>
          <cell r="AK252">
            <v>20882</v>
          </cell>
          <cell r="AL252">
            <v>2915</v>
          </cell>
          <cell r="AM252">
            <v>46306.2</v>
          </cell>
          <cell r="AN252">
            <v>795</v>
          </cell>
          <cell r="AO252">
            <v>0</v>
          </cell>
          <cell r="AP252">
            <v>0</v>
          </cell>
          <cell r="AQ252">
            <v>533875</v>
          </cell>
          <cell r="AR252">
            <v>0</v>
          </cell>
          <cell r="AS252">
            <v>0</v>
          </cell>
          <cell r="AT252">
            <v>0</v>
          </cell>
          <cell r="AU252">
            <v>0</v>
          </cell>
          <cell r="AV252">
            <v>2669</v>
          </cell>
          <cell r="AW252">
            <v>4538.3125</v>
          </cell>
          <cell r="AX252">
            <v>1089.105</v>
          </cell>
        </row>
        <row r="253">
          <cell r="D253" t="str">
            <v>山辺　孝</v>
          </cell>
          <cell r="E253">
            <v>1005</v>
          </cell>
          <cell r="F253" t="str">
            <v>総務企画部</v>
          </cell>
          <cell r="G253">
            <v>100501</v>
          </cell>
          <cell r="H253" t="str">
            <v>経営戦略Ｇ</v>
          </cell>
          <cell r="I253">
            <v>1</v>
          </cell>
          <cell r="J253" t="str">
            <v>部門1</v>
          </cell>
          <cell r="K253">
            <v>1001</v>
          </cell>
          <cell r="L253" t="str">
            <v>部門1-1</v>
          </cell>
          <cell r="M253">
            <v>100102</v>
          </cell>
          <cell r="N253" t="str">
            <v>一般職員</v>
          </cell>
          <cell r="O253">
            <v>300</v>
          </cell>
          <cell r="P253">
            <v>374200</v>
          </cell>
          <cell r="Q253">
            <v>374200</v>
          </cell>
          <cell r="R253">
            <v>0</v>
          </cell>
          <cell r="S253">
            <v>0</v>
          </cell>
          <cell r="T253">
            <v>0</v>
          </cell>
          <cell r="U253">
            <v>0</v>
          </cell>
          <cell r="V253">
            <v>0</v>
          </cell>
          <cell r="W253">
            <v>0</v>
          </cell>
          <cell r="X253">
            <v>0</v>
          </cell>
          <cell r="Y253">
            <v>0</v>
          </cell>
          <cell r="Z253">
            <v>374200</v>
          </cell>
          <cell r="AA253">
            <v>82143</v>
          </cell>
          <cell r="AB253">
            <v>56321</v>
          </cell>
          <cell r="AC253">
            <v>13000</v>
          </cell>
          <cell r="AD253">
            <v>27000</v>
          </cell>
          <cell r="AE253">
            <v>0</v>
          </cell>
          <cell r="AF253">
            <v>0</v>
          </cell>
          <cell r="AG253">
            <v>0</v>
          </cell>
          <cell r="AH253">
            <v>7500</v>
          </cell>
          <cell r="AI253">
            <v>0</v>
          </cell>
          <cell r="AJ253">
            <v>0</v>
          </cell>
          <cell r="AK253">
            <v>22064</v>
          </cell>
          <cell r="AL253">
            <v>3080</v>
          </cell>
          <cell r="AM253">
            <v>48927.4</v>
          </cell>
          <cell r="AN253">
            <v>840</v>
          </cell>
          <cell r="AO253">
            <v>0</v>
          </cell>
          <cell r="AP253">
            <v>0</v>
          </cell>
          <cell r="AQ253">
            <v>560164</v>
          </cell>
          <cell r="AR253">
            <v>0</v>
          </cell>
          <cell r="AS253">
            <v>0</v>
          </cell>
          <cell r="AT253">
            <v>0</v>
          </cell>
          <cell r="AU253">
            <v>0</v>
          </cell>
          <cell r="AV253">
            <v>2800</v>
          </cell>
          <cell r="AW253">
            <v>4762.2139999999999</v>
          </cell>
          <cell r="AX253">
            <v>1142.7345</v>
          </cell>
        </row>
        <row r="254">
          <cell r="D254" t="str">
            <v>蔵口　葉子</v>
          </cell>
          <cell r="E254">
            <v>1004</v>
          </cell>
          <cell r="F254" t="str">
            <v>事業統括部</v>
          </cell>
          <cell r="G254">
            <v>100401</v>
          </cell>
          <cell r="H254" t="str">
            <v>事業統括Ｇ</v>
          </cell>
          <cell r="I254">
            <v>1</v>
          </cell>
          <cell r="J254" t="str">
            <v>部門1</v>
          </cell>
          <cell r="K254">
            <v>1001</v>
          </cell>
          <cell r="L254" t="str">
            <v>部門1-1</v>
          </cell>
          <cell r="M254">
            <v>100102</v>
          </cell>
          <cell r="N254" t="str">
            <v>一般職員</v>
          </cell>
          <cell r="O254">
            <v>500</v>
          </cell>
          <cell r="P254">
            <v>310200</v>
          </cell>
          <cell r="Q254">
            <v>310200</v>
          </cell>
          <cell r="R254">
            <v>0</v>
          </cell>
          <cell r="S254">
            <v>0</v>
          </cell>
          <cell r="T254">
            <v>0</v>
          </cell>
          <cell r="U254">
            <v>0</v>
          </cell>
          <cell r="V254">
            <v>0</v>
          </cell>
          <cell r="W254">
            <v>0</v>
          </cell>
          <cell r="X254">
            <v>0</v>
          </cell>
          <cell r="Y254">
            <v>0</v>
          </cell>
          <cell r="Z254">
            <v>310200</v>
          </cell>
          <cell r="AA254">
            <v>0</v>
          </cell>
          <cell r="AB254">
            <v>37224</v>
          </cell>
          <cell r="AC254">
            <v>0</v>
          </cell>
          <cell r="AD254">
            <v>0</v>
          </cell>
          <cell r="AE254">
            <v>0</v>
          </cell>
          <cell r="AF254">
            <v>5050</v>
          </cell>
          <cell r="AG254">
            <v>0</v>
          </cell>
          <cell r="AH254">
            <v>5501</v>
          </cell>
          <cell r="AI254">
            <v>30145</v>
          </cell>
          <cell r="AJ254">
            <v>0</v>
          </cell>
          <cell r="AK254">
            <v>14972</v>
          </cell>
          <cell r="AL254">
            <v>2090</v>
          </cell>
          <cell r="AM254">
            <v>33201.199999999997</v>
          </cell>
          <cell r="AN254">
            <v>570</v>
          </cell>
          <cell r="AO254">
            <v>0</v>
          </cell>
          <cell r="AP254">
            <v>0</v>
          </cell>
          <cell r="AQ254">
            <v>388120</v>
          </cell>
          <cell r="AR254">
            <v>0</v>
          </cell>
          <cell r="AS254">
            <v>0</v>
          </cell>
          <cell r="AT254">
            <v>0</v>
          </cell>
          <cell r="AU254">
            <v>0</v>
          </cell>
          <cell r="AV254">
            <v>1940</v>
          </cell>
          <cell r="AW254">
            <v>3299.62</v>
          </cell>
          <cell r="AX254">
            <v>791.76480000000004</v>
          </cell>
        </row>
        <row r="255">
          <cell r="D255" t="str">
            <v>濃野　承次</v>
          </cell>
          <cell r="E255">
            <v>1003</v>
          </cell>
          <cell r="F255" t="str">
            <v>新国際協力事業部</v>
          </cell>
          <cell r="G255">
            <v>100301</v>
          </cell>
          <cell r="H255" t="str">
            <v>新国際協力事業Ｇ</v>
          </cell>
          <cell r="I255">
            <v>1</v>
          </cell>
          <cell r="J255" t="str">
            <v>部門1</v>
          </cell>
          <cell r="K255">
            <v>1001</v>
          </cell>
          <cell r="L255" t="str">
            <v>部門1-1</v>
          </cell>
          <cell r="M255">
            <v>100102</v>
          </cell>
          <cell r="N255" t="str">
            <v>一般職員</v>
          </cell>
          <cell r="O255">
            <v>300</v>
          </cell>
          <cell r="P255">
            <v>369100</v>
          </cell>
          <cell r="Q255">
            <v>369100</v>
          </cell>
          <cell r="R255">
            <v>0</v>
          </cell>
          <cell r="S255">
            <v>0</v>
          </cell>
          <cell r="T255">
            <v>0</v>
          </cell>
          <cell r="U255">
            <v>0</v>
          </cell>
          <cell r="V255">
            <v>0</v>
          </cell>
          <cell r="W255">
            <v>0</v>
          </cell>
          <cell r="X255">
            <v>0</v>
          </cell>
          <cell r="Y255">
            <v>0</v>
          </cell>
          <cell r="Z255">
            <v>369100</v>
          </cell>
          <cell r="AA255">
            <v>75000</v>
          </cell>
          <cell r="AB255">
            <v>53292</v>
          </cell>
          <cell r="AC255">
            <v>0</v>
          </cell>
          <cell r="AD255">
            <v>27000</v>
          </cell>
          <cell r="AE255">
            <v>0</v>
          </cell>
          <cell r="AF255">
            <v>6958</v>
          </cell>
          <cell r="AG255">
            <v>0</v>
          </cell>
          <cell r="AH255">
            <v>0</v>
          </cell>
          <cell r="AI255">
            <v>0</v>
          </cell>
          <cell r="AJ255">
            <v>0</v>
          </cell>
          <cell r="AK255">
            <v>20882</v>
          </cell>
          <cell r="AL255">
            <v>2915</v>
          </cell>
          <cell r="AM255">
            <v>46306.2</v>
          </cell>
          <cell r="AN255">
            <v>795</v>
          </cell>
          <cell r="AO255">
            <v>0</v>
          </cell>
          <cell r="AP255">
            <v>0</v>
          </cell>
          <cell r="AQ255">
            <v>531350</v>
          </cell>
          <cell r="AR255">
            <v>0</v>
          </cell>
          <cell r="AS255">
            <v>0</v>
          </cell>
          <cell r="AT255">
            <v>0</v>
          </cell>
          <cell r="AU255">
            <v>0</v>
          </cell>
          <cell r="AV255">
            <v>2656</v>
          </cell>
          <cell r="AW255">
            <v>4517.2250000000004</v>
          </cell>
          <cell r="AX255">
            <v>1083.954</v>
          </cell>
        </row>
        <row r="256">
          <cell r="D256" t="str">
            <v>小平　真巳</v>
          </cell>
          <cell r="E256">
            <v>1003</v>
          </cell>
          <cell r="F256" t="str">
            <v>研修業務部</v>
          </cell>
          <cell r="G256">
            <v>100303</v>
          </cell>
          <cell r="H256" t="str">
            <v>招聘業務Ｇ</v>
          </cell>
          <cell r="I256">
            <v>1</v>
          </cell>
          <cell r="J256" t="str">
            <v>部門1</v>
          </cell>
          <cell r="K256">
            <v>1001</v>
          </cell>
          <cell r="L256" t="str">
            <v>部門1-1</v>
          </cell>
          <cell r="M256">
            <v>100102</v>
          </cell>
          <cell r="N256" t="str">
            <v>一般職員</v>
          </cell>
          <cell r="O256">
            <v>300</v>
          </cell>
          <cell r="P256">
            <v>362400</v>
          </cell>
          <cell r="Q256">
            <v>362400</v>
          </cell>
          <cell r="R256">
            <v>0</v>
          </cell>
          <cell r="S256">
            <v>0</v>
          </cell>
          <cell r="T256">
            <v>0</v>
          </cell>
          <cell r="U256">
            <v>0</v>
          </cell>
          <cell r="V256">
            <v>0</v>
          </cell>
          <cell r="W256">
            <v>0</v>
          </cell>
          <cell r="X256">
            <v>0</v>
          </cell>
          <cell r="Y256">
            <v>0</v>
          </cell>
          <cell r="Z256">
            <v>362400</v>
          </cell>
          <cell r="AA256">
            <v>75000</v>
          </cell>
          <cell r="AB256">
            <v>56208</v>
          </cell>
          <cell r="AC256">
            <v>31000</v>
          </cell>
          <cell r="AD256">
            <v>0</v>
          </cell>
          <cell r="AE256">
            <v>0</v>
          </cell>
          <cell r="AF256">
            <v>21178</v>
          </cell>
          <cell r="AG256">
            <v>0</v>
          </cell>
          <cell r="AH256">
            <v>13900</v>
          </cell>
          <cell r="AI256">
            <v>0</v>
          </cell>
          <cell r="AJ256">
            <v>0</v>
          </cell>
          <cell r="AK256">
            <v>22064</v>
          </cell>
          <cell r="AL256">
            <v>3080</v>
          </cell>
          <cell r="AM256">
            <v>48927.4</v>
          </cell>
          <cell r="AN256">
            <v>840</v>
          </cell>
          <cell r="AO256">
            <v>0</v>
          </cell>
          <cell r="AP256">
            <v>0</v>
          </cell>
          <cell r="AQ256">
            <v>559686</v>
          </cell>
          <cell r="AR256">
            <v>0</v>
          </cell>
          <cell r="AS256">
            <v>0</v>
          </cell>
          <cell r="AT256">
            <v>0</v>
          </cell>
          <cell r="AU256">
            <v>0</v>
          </cell>
          <cell r="AV256">
            <v>2798</v>
          </cell>
          <cell r="AW256">
            <v>4757.7610000000004</v>
          </cell>
          <cell r="AX256">
            <v>1141.7593999999999</v>
          </cell>
        </row>
        <row r="257">
          <cell r="D257" t="str">
            <v>佐藤　裕之</v>
          </cell>
          <cell r="E257">
            <v>1005</v>
          </cell>
          <cell r="F257" t="str">
            <v>総務企画部</v>
          </cell>
          <cell r="G257">
            <v>100503</v>
          </cell>
          <cell r="H257" t="str">
            <v>人事Ｇ</v>
          </cell>
          <cell r="I257">
            <v>1</v>
          </cell>
          <cell r="J257" t="str">
            <v>部門1</v>
          </cell>
          <cell r="K257">
            <v>1001</v>
          </cell>
          <cell r="L257" t="str">
            <v>部門1-1</v>
          </cell>
          <cell r="M257">
            <v>100102</v>
          </cell>
          <cell r="N257" t="str">
            <v>一般職員</v>
          </cell>
          <cell r="O257">
            <v>300</v>
          </cell>
          <cell r="P257">
            <v>366600</v>
          </cell>
          <cell r="Q257">
            <v>366600</v>
          </cell>
          <cell r="R257">
            <v>0</v>
          </cell>
          <cell r="S257">
            <v>0</v>
          </cell>
          <cell r="T257">
            <v>0</v>
          </cell>
          <cell r="U257">
            <v>0</v>
          </cell>
          <cell r="V257">
            <v>0</v>
          </cell>
          <cell r="W257">
            <v>0</v>
          </cell>
          <cell r="X257">
            <v>0</v>
          </cell>
          <cell r="Y257">
            <v>0</v>
          </cell>
          <cell r="Z257">
            <v>366600</v>
          </cell>
          <cell r="AA257">
            <v>75000</v>
          </cell>
          <cell r="AB257">
            <v>52992</v>
          </cell>
          <cell r="AC257">
            <v>0</v>
          </cell>
          <cell r="AD257">
            <v>0</v>
          </cell>
          <cell r="AE257">
            <v>0</v>
          </cell>
          <cell r="AF257">
            <v>18298</v>
          </cell>
          <cell r="AG257">
            <v>0</v>
          </cell>
          <cell r="AH257">
            <v>9900</v>
          </cell>
          <cell r="AI257">
            <v>0</v>
          </cell>
          <cell r="AJ257">
            <v>0</v>
          </cell>
          <cell r="AK257">
            <v>20882</v>
          </cell>
          <cell r="AL257">
            <v>2915</v>
          </cell>
          <cell r="AM257">
            <v>46306.2</v>
          </cell>
          <cell r="AN257">
            <v>795</v>
          </cell>
          <cell r="AO257">
            <v>0</v>
          </cell>
          <cell r="AP257">
            <v>0</v>
          </cell>
          <cell r="AQ257">
            <v>522790</v>
          </cell>
          <cell r="AR257">
            <v>0</v>
          </cell>
          <cell r="AS257">
            <v>0</v>
          </cell>
          <cell r="AT257">
            <v>0</v>
          </cell>
          <cell r="AU257">
            <v>0</v>
          </cell>
          <cell r="AV257">
            <v>2613</v>
          </cell>
          <cell r="AW257">
            <v>4444.665</v>
          </cell>
          <cell r="AX257">
            <v>1066.4916000000001</v>
          </cell>
        </row>
        <row r="258">
          <cell r="D258" t="str">
            <v>窪田　真也</v>
          </cell>
          <cell r="E258">
            <v>1004</v>
          </cell>
          <cell r="F258" t="str">
            <v>事業統括部</v>
          </cell>
          <cell r="G258">
            <v>100404</v>
          </cell>
          <cell r="H258" t="str">
            <v>バンコク事務所</v>
          </cell>
          <cell r="I258">
            <v>1</v>
          </cell>
          <cell r="J258" t="str">
            <v>部門1</v>
          </cell>
          <cell r="K258">
            <v>1001</v>
          </cell>
          <cell r="L258" t="str">
            <v>部門1-1</v>
          </cell>
          <cell r="M258">
            <v>100102</v>
          </cell>
          <cell r="N258" t="str">
            <v>一般職員</v>
          </cell>
          <cell r="O258">
            <v>400</v>
          </cell>
          <cell r="P258">
            <v>282867</v>
          </cell>
          <cell r="Q258">
            <v>282867</v>
          </cell>
          <cell r="R258">
            <v>0</v>
          </cell>
          <cell r="S258">
            <v>0</v>
          </cell>
          <cell r="T258">
            <v>0</v>
          </cell>
          <cell r="U258">
            <v>0</v>
          </cell>
          <cell r="V258">
            <v>0</v>
          </cell>
          <cell r="W258">
            <v>0</v>
          </cell>
          <cell r="X258">
            <v>0</v>
          </cell>
          <cell r="Y258">
            <v>0</v>
          </cell>
          <cell r="Z258">
            <v>282867</v>
          </cell>
          <cell r="AA258">
            <v>0</v>
          </cell>
          <cell r="AB258">
            <v>0</v>
          </cell>
          <cell r="AC258">
            <v>0</v>
          </cell>
          <cell r="AD258">
            <v>0</v>
          </cell>
          <cell r="AE258">
            <v>0</v>
          </cell>
          <cell r="AF258">
            <v>0</v>
          </cell>
          <cell r="AG258">
            <v>0</v>
          </cell>
          <cell r="AH258">
            <v>0</v>
          </cell>
          <cell r="AI258">
            <v>0</v>
          </cell>
          <cell r="AJ258">
            <v>0</v>
          </cell>
          <cell r="AK258">
            <v>25610</v>
          </cell>
          <cell r="AL258">
            <v>0</v>
          </cell>
          <cell r="AM258">
            <v>54169.8</v>
          </cell>
          <cell r="AN258">
            <v>930</v>
          </cell>
          <cell r="AO258">
            <v>0</v>
          </cell>
          <cell r="AP258">
            <v>0</v>
          </cell>
          <cell r="AQ258">
            <v>282867</v>
          </cell>
          <cell r="AR258">
            <v>0</v>
          </cell>
          <cell r="AS258">
            <v>0</v>
          </cell>
          <cell r="AT258">
            <v>0</v>
          </cell>
          <cell r="AU258">
            <v>0</v>
          </cell>
          <cell r="AV258">
            <v>1414</v>
          </cell>
          <cell r="AW258">
            <v>2404.7044999999998</v>
          </cell>
          <cell r="AX258">
            <v>0</v>
          </cell>
        </row>
        <row r="259">
          <cell r="D259" t="str">
            <v>浜本　馨</v>
          </cell>
          <cell r="E259">
            <v>1002</v>
          </cell>
          <cell r="F259" t="str">
            <v>政策推進部</v>
          </cell>
          <cell r="G259">
            <v>100202</v>
          </cell>
          <cell r="H259" t="str">
            <v>政策受託Ｇ</v>
          </cell>
          <cell r="I259">
            <v>1</v>
          </cell>
          <cell r="J259" t="str">
            <v>部門1</v>
          </cell>
          <cell r="K259">
            <v>1001</v>
          </cell>
          <cell r="L259" t="str">
            <v>部門1-1</v>
          </cell>
          <cell r="M259">
            <v>100102</v>
          </cell>
          <cell r="N259" t="str">
            <v>一般職員</v>
          </cell>
          <cell r="O259">
            <v>500</v>
          </cell>
          <cell r="P259">
            <v>349000</v>
          </cell>
          <cell r="Q259">
            <v>349000</v>
          </cell>
          <cell r="R259">
            <v>0</v>
          </cell>
          <cell r="S259">
            <v>0</v>
          </cell>
          <cell r="T259">
            <v>0</v>
          </cell>
          <cell r="U259">
            <v>0</v>
          </cell>
          <cell r="V259">
            <v>0</v>
          </cell>
          <cell r="W259">
            <v>0</v>
          </cell>
          <cell r="X259">
            <v>0</v>
          </cell>
          <cell r="Y259">
            <v>0</v>
          </cell>
          <cell r="Z259">
            <v>349000</v>
          </cell>
          <cell r="AA259">
            <v>0</v>
          </cell>
          <cell r="AB259">
            <v>44220</v>
          </cell>
          <cell r="AC259">
            <v>19500</v>
          </cell>
          <cell r="AD259">
            <v>27000</v>
          </cell>
          <cell r="AE259">
            <v>0</v>
          </cell>
          <cell r="AF259">
            <v>10610</v>
          </cell>
          <cell r="AG259">
            <v>0</v>
          </cell>
          <cell r="AH259">
            <v>18811</v>
          </cell>
          <cell r="AI259">
            <v>35638</v>
          </cell>
          <cell r="AJ259">
            <v>0</v>
          </cell>
          <cell r="AK259">
            <v>24428</v>
          </cell>
          <cell r="AL259">
            <v>3410</v>
          </cell>
          <cell r="AM259">
            <v>54169.8</v>
          </cell>
          <cell r="AN259">
            <v>930</v>
          </cell>
          <cell r="AO259">
            <v>0</v>
          </cell>
          <cell r="AP259">
            <v>0</v>
          </cell>
          <cell r="AQ259">
            <v>504779</v>
          </cell>
          <cell r="AR259">
            <v>0</v>
          </cell>
          <cell r="AS259">
            <v>0</v>
          </cell>
          <cell r="AT259">
            <v>0</v>
          </cell>
          <cell r="AU259">
            <v>0</v>
          </cell>
          <cell r="AV259">
            <v>2523</v>
          </cell>
          <cell r="AW259">
            <v>4291.5164999999997</v>
          </cell>
          <cell r="AX259">
            <v>1029.7491</v>
          </cell>
        </row>
        <row r="260">
          <cell r="D260" t="str">
            <v>牧野　幾太郎</v>
          </cell>
          <cell r="E260">
            <v>1006</v>
          </cell>
          <cell r="F260" t="str">
            <v>東京研修センター</v>
          </cell>
          <cell r="G260">
            <v>100601</v>
          </cell>
          <cell r="H260" t="str">
            <v>ＴＫＣＧ</v>
          </cell>
          <cell r="I260">
            <v>1</v>
          </cell>
          <cell r="J260" t="str">
            <v>部門1</v>
          </cell>
          <cell r="K260">
            <v>1001</v>
          </cell>
          <cell r="L260" t="str">
            <v>部門1-1</v>
          </cell>
          <cell r="M260">
            <v>100102</v>
          </cell>
          <cell r="N260" t="str">
            <v>一般職員</v>
          </cell>
          <cell r="O260">
            <v>300</v>
          </cell>
          <cell r="P260">
            <v>366600</v>
          </cell>
          <cell r="Q260">
            <v>366600</v>
          </cell>
          <cell r="R260">
            <v>0</v>
          </cell>
          <cell r="S260">
            <v>0</v>
          </cell>
          <cell r="T260">
            <v>0</v>
          </cell>
          <cell r="U260">
            <v>0</v>
          </cell>
          <cell r="V260">
            <v>0</v>
          </cell>
          <cell r="W260">
            <v>0</v>
          </cell>
          <cell r="X260">
            <v>0</v>
          </cell>
          <cell r="Y260">
            <v>0</v>
          </cell>
          <cell r="Z260">
            <v>366600</v>
          </cell>
          <cell r="AA260">
            <v>75000</v>
          </cell>
          <cell r="AB260">
            <v>53772</v>
          </cell>
          <cell r="AC260">
            <v>6500</v>
          </cell>
          <cell r="AD260">
            <v>0</v>
          </cell>
          <cell r="AE260">
            <v>0</v>
          </cell>
          <cell r="AF260">
            <v>28101</v>
          </cell>
          <cell r="AG260">
            <v>0</v>
          </cell>
          <cell r="AH260">
            <v>11400</v>
          </cell>
          <cell r="AI260">
            <v>0</v>
          </cell>
          <cell r="AJ260">
            <v>0</v>
          </cell>
          <cell r="AK260">
            <v>22064</v>
          </cell>
          <cell r="AL260">
            <v>3080</v>
          </cell>
          <cell r="AM260">
            <v>48927.4</v>
          </cell>
          <cell r="AN260">
            <v>840</v>
          </cell>
          <cell r="AO260">
            <v>0</v>
          </cell>
          <cell r="AP260">
            <v>0</v>
          </cell>
          <cell r="AQ260">
            <v>541373</v>
          </cell>
          <cell r="AR260">
            <v>0</v>
          </cell>
          <cell r="AS260">
            <v>0</v>
          </cell>
          <cell r="AT260">
            <v>0</v>
          </cell>
          <cell r="AU260">
            <v>0</v>
          </cell>
          <cell r="AV260">
            <v>2706</v>
          </cell>
          <cell r="AW260">
            <v>4602.5355</v>
          </cell>
          <cell r="AX260">
            <v>1104.4009000000001</v>
          </cell>
        </row>
        <row r="261">
          <cell r="D261" t="str">
            <v>竹本　優子</v>
          </cell>
          <cell r="E261">
            <v>1001</v>
          </cell>
          <cell r="F261" t="str">
            <v>産業推進部</v>
          </cell>
          <cell r="G261">
            <v>100102</v>
          </cell>
          <cell r="H261" t="str">
            <v>ＥＰＡＧ</v>
          </cell>
          <cell r="I261">
            <v>1</v>
          </cell>
          <cell r="J261" t="str">
            <v>部門1</v>
          </cell>
          <cell r="K261">
            <v>1001</v>
          </cell>
          <cell r="L261" t="str">
            <v>部門1-1</v>
          </cell>
          <cell r="M261">
            <v>100102</v>
          </cell>
          <cell r="N261" t="str">
            <v>一般職員</v>
          </cell>
          <cell r="O261">
            <v>300</v>
          </cell>
          <cell r="P261">
            <v>335300</v>
          </cell>
          <cell r="Q261">
            <v>335300</v>
          </cell>
          <cell r="R261">
            <v>0</v>
          </cell>
          <cell r="S261">
            <v>0</v>
          </cell>
          <cell r="T261">
            <v>0</v>
          </cell>
          <cell r="U261">
            <v>0</v>
          </cell>
          <cell r="V261">
            <v>0</v>
          </cell>
          <cell r="W261">
            <v>0</v>
          </cell>
          <cell r="X261">
            <v>0</v>
          </cell>
          <cell r="Y261">
            <v>0</v>
          </cell>
          <cell r="Z261">
            <v>335300</v>
          </cell>
          <cell r="AA261">
            <v>45000</v>
          </cell>
          <cell r="AB261">
            <v>45636</v>
          </cell>
          <cell r="AC261">
            <v>0</v>
          </cell>
          <cell r="AD261">
            <v>27000</v>
          </cell>
          <cell r="AE261">
            <v>0</v>
          </cell>
          <cell r="AF261">
            <v>3876</v>
          </cell>
          <cell r="AG261">
            <v>0</v>
          </cell>
          <cell r="AH261">
            <v>1500</v>
          </cell>
          <cell r="AI261">
            <v>0</v>
          </cell>
          <cell r="AJ261">
            <v>0</v>
          </cell>
          <cell r="AK261">
            <v>18518</v>
          </cell>
          <cell r="AL261">
            <v>2585</v>
          </cell>
          <cell r="AM261">
            <v>41064.800000000003</v>
          </cell>
          <cell r="AN261">
            <v>705</v>
          </cell>
          <cell r="AO261">
            <v>0</v>
          </cell>
          <cell r="AP261">
            <v>0</v>
          </cell>
          <cell r="AQ261">
            <v>458312</v>
          </cell>
          <cell r="AR261">
            <v>0</v>
          </cell>
          <cell r="AS261">
            <v>0</v>
          </cell>
          <cell r="AT261">
            <v>0</v>
          </cell>
          <cell r="AU261">
            <v>0</v>
          </cell>
          <cell r="AV261">
            <v>2291</v>
          </cell>
          <cell r="AW261">
            <v>3896.212</v>
          </cell>
          <cell r="AX261">
            <v>934.95640000000003</v>
          </cell>
        </row>
        <row r="262">
          <cell r="D262" t="str">
            <v>木村　奈苗</v>
          </cell>
          <cell r="E262">
            <v>1003</v>
          </cell>
          <cell r="F262" t="str">
            <v>研修業務部</v>
          </cell>
          <cell r="G262">
            <v>100301</v>
          </cell>
          <cell r="H262" t="str">
            <v>受入業務Ｇ</v>
          </cell>
          <cell r="I262">
            <v>1</v>
          </cell>
          <cell r="J262" t="str">
            <v>部門1</v>
          </cell>
          <cell r="K262">
            <v>1001</v>
          </cell>
          <cell r="L262" t="str">
            <v>部門1-1</v>
          </cell>
          <cell r="M262">
            <v>100102</v>
          </cell>
          <cell r="N262" t="str">
            <v>一般職員</v>
          </cell>
          <cell r="O262">
            <v>500</v>
          </cell>
          <cell r="P262">
            <v>343500</v>
          </cell>
          <cell r="Q262">
            <v>343500</v>
          </cell>
          <cell r="R262">
            <v>0</v>
          </cell>
          <cell r="S262">
            <v>0</v>
          </cell>
          <cell r="T262">
            <v>0</v>
          </cell>
          <cell r="U262">
            <v>0</v>
          </cell>
          <cell r="V262">
            <v>0</v>
          </cell>
          <cell r="W262">
            <v>0</v>
          </cell>
          <cell r="X262">
            <v>0</v>
          </cell>
          <cell r="Y262">
            <v>0</v>
          </cell>
          <cell r="Z262">
            <v>343500</v>
          </cell>
          <cell r="AA262">
            <v>0</v>
          </cell>
          <cell r="AB262">
            <v>41220</v>
          </cell>
          <cell r="AC262">
            <v>0</v>
          </cell>
          <cell r="AD262">
            <v>0</v>
          </cell>
          <cell r="AE262">
            <v>0</v>
          </cell>
          <cell r="AF262">
            <v>12835</v>
          </cell>
          <cell r="AG262">
            <v>0</v>
          </cell>
          <cell r="AH262">
            <v>6103</v>
          </cell>
          <cell r="AI262">
            <v>0</v>
          </cell>
          <cell r="AJ262">
            <v>0</v>
          </cell>
          <cell r="AK262">
            <v>16154</v>
          </cell>
          <cell r="AL262">
            <v>2255</v>
          </cell>
          <cell r="AM262">
            <v>35822.400000000001</v>
          </cell>
          <cell r="AN262">
            <v>615</v>
          </cell>
          <cell r="AO262">
            <v>0</v>
          </cell>
          <cell r="AP262">
            <v>0</v>
          </cell>
          <cell r="AQ262">
            <v>403658</v>
          </cell>
          <cell r="AR262">
            <v>0</v>
          </cell>
          <cell r="AS262">
            <v>0</v>
          </cell>
          <cell r="AT262">
            <v>0</v>
          </cell>
          <cell r="AU262">
            <v>0</v>
          </cell>
          <cell r="AV262">
            <v>2018</v>
          </cell>
          <cell r="AW262">
            <v>3431.3829999999998</v>
          </cell>
          <cell r="AX262">
            <v>823.46230000000003</v>
          </cell>
        </row>
        <row r="263">
          <cell r="D263" t="str">
            <v>蔵口　達也</v>
          </cell>
          <cell r="E263">
            <v>1002</v>
          </cell>
          <cell r="F263" t="str">
            <v>派遣業務部</v>
          </cell>
          <cell r="G263">
            <v>100201</v>
          </cell>
          <cell r="H263" t="str">
            <v>派遣業務Ｇ</v>
          </cell>
          <cell r="I263">
            <v>1</v>
          </cell>
          <cell r="J263" t="str">
            <v>部門1</v>
          </cell>
          <cell r="K263">
            <v>1001</v>
          </cell>
          <cell r="L263" t="str">
            <v>部門1-1</v>
          </cell>
          <cell r="M263">
            <v>100102</v>
          </cell>
          <cell r="N263" t="str">
            <v>一般職員</v>
          </cell>
          <cell r="O263">
            <v>300</v>
          </cell>
          <cell r="P263">
            <v>315700</v>
          </cell>
          <cell r="Q263">
            <v>315700</v>
          </cell>
          <cell r="R263">
            <v>0</v>
          </cell>
          <cell r="S263">
            <v>0</v>
          </cell>
          <cell r="T263">
            <v>0</v>
          </cell>
          <cell r="U263">
            <v>0</v>
          </cell>
          <cell r="V263">
            <v>0</v>
          </cell>
          <cell r="W263">
            <v>0</v>
          </cell>
          <cell r="X263">
            <v>0</v>
          </cell>
          <cell r="Y263">
            <v>0</v>
          </cell>
          <cell r="Z263">
            <v>315700</v>
          </cell>
          <cell r="AA263">
            <v>45000</v>
          </cell>
          <cell r="AB263">
            <v>44844</v>
          </cell>
          <cell r="AC263">
            <v>13000</v>
          </cell>
          <cell r="AD263">
            <v>0</v>
          </cell>
          <cell r="AE263">
            <v>0</v>
          </cell>
          <cell r="AF263">
            <v>12376</v>
          </cell>
          <cell r="AG263">
            <v>0</v>
          </cell>
          <cell r="AH263">
            <v>3000</v>
          </cell>
          <cell r="AI263">
            <v>0</v>
          </cell>
          <cell r="AJ263">
            <v>0</v>
          </cell>
          <cell r="AK263">
            <v>14972</v>
          </cell>
          <cell r="AL263">
            <v>2090</v>
          </cell>
          <cell r="AM263">
            <v>33201.199999999997</v>
          </cell>
          <cell r="AN263">
            <v>570</v>
          </cell>
          <cell r="AO263">
            <v>0</v>
          </cell>
          <cell r="AP263">
            <v>0</v>
          </cell>
          <cell r="AQ263">
            <v>433920</v>
          </cell>
          <cell r="AR263">
            <v>0</v>
          </cell>
          <cell r="AS263">
            <v>0</v>
          </cell>
          <cell r="AT263">
            <v>0</v>
          </cell>
          <cell r="AU263">
            <v>0</v>
          </cell>
          <cell r="AV263">
            <v>2169</v>
          </cell>
          <cell r="AW263">
            <v>3688.92</v>
          </cell>
          <cell r="AX263">
            <v>885.19680000000005</v>
          </cell>
        </row>
        <row r="264">
          <cell r="D264" t="str">
            <v>三谷　知</v>
          </cell>
          <cell r="E264">
            <v>1004</v>
          </cell>
          <cell r="F264" t="str">
            <v>事業統括部</v>
          </cell>
          <cell r="G264">
            <v>100406</v>
          </cell>
          <cell r="H264" t="str">
            <v>ニューデリー事務所</v>
          </cell>
          <cell r="I264">
            <v>1</v>
          </cell>
          <cell r="J264" t="str">
            <v>部門1</v>
          </cell>
          <cell r="K264">
            <v>1001</v>
          </cell>
          <cell r="L264" t="str">
            <v>部門1-1</v>
          </cell>
          <cell r="M264">
            <v>100102</v>
          </cell>
          <cell r="N264" t="str">
            <v>一般職員</v>
          </cell>
          <cell r="O264">
            <v>400</v>
          </cell>
          <cell r="P264">
            <v>266000</v>
          </cell>
          <cell r="Q264">
            <v>266000</v>
          </cell>
          <cell r="R264">
            <v>0</v>
          </cell>
          <cell r="S264">
            <v>0</v>
          </cell>
          <cell r="T264">
            <v>0</v>
          </cell>
          <cell r="U264">
            <v>0</v>
          </cell>
          <cell r="V264">
            <v>0</v>
          </cell>
          <cell r="W264">
            <v>0</v>
          </cell>
          <cell r="X264">
            <v>0</v>
          </cell>
          <cell r="Y264">
            <v>0</v>
          </cell>
          <cell r="Z264">
            <v>266000</v>
          </cell>
          <cell r="AA264">
            <v>0</v>
          </cell>
          <cell r="AB264">
            <v>0</v>
          </cell>
          <cell r="AC264">
            <v>13000</v>
          </cell>
          <cell r="AD264">
            <v>0</v>
          </cell>
          <cell r="AE264">
            <v>0</v>
          </cell>
          <cell r="AF264">
            <v>0</v>
          </cell>
          <cell r="AG264">
            <v>0</v>
          </cell>
          <cell r="AH264">
            <v>3000</v>
          </cell>
          <cell r="AI264">
            <v>0</v>
          </cell>
          <cell r="AJ264">
            <v>0</v>
          </cell>
          <cell r="AK264">
            <v>29550</v>
          </cell>
          <cell r="AL264">
            <v>0</v>
          </cell>
          <cell r="AM264">
            <v>54169.8</v>
          </cell>
          <cell r="AN264">
            <v>930</v>
          </cell>
          <cell r="AO264">
            <v>0</v>
          </cell>
          <cell r="AP264">
            <v>0</v>
          </cell>
          <cell r="AQ264">
            <v>282000</v>
          </cell>
          <cell r="AR264">
            <v>0</v>
          </cell>
          <cell r="AS264">
            <v>0</v>
          </cell>
          <cell r="AT264">
            <v>0</v>
          </cell>
          <cell r="AU264">
            <v>0</v>
          </cell>
          <cell r="AV264">
            <v>1410</v>
          </cell>
          <cell r="AW264">
            <v>2397</v>
          </cell>
          <cell r="AX264">
            <v>0</v>
          </cell>
        </row>
        <row r="265">
          <cell r="D265" t="str">
            <v>鮎合　健一郎</v>
          </cell>
          <cell r="E265">
            <v>1002</v>
          </cell>
          <cell r="F265" t="str">
            <v>政策推進部</v>
          </cell>
          <cell r="G265">
            <v>100201</v>
          </cell>
          <cell r="H265" t="str">
            <v>国際人材Ｇ</v>
          </cell>
          <cell r="I265">
            <v>1</v>
          </cell>
          <cell r="J265" t="str">
            <v>部門1</v>
          </cell>
          <cell r="K265">
            <v>1001</v>
          </cell>
          <cell r="L265" t="str">
            <v>部門1-1</v>
          </cell>
          <cell r="M265">
            <v>100102</v>
          </cell>
          <cell r="N265" t="str">
            <v>一般職員</v>
          </cell>
          <cell r="O265">
            <v>300</v>
          </cell>
          <cell r="P265">
            <v>354400</v>
          </cell>
          <cell r="Q265">
            <v>354400</v>
          </cell>
          <cell r="R265">
            <v>0</v>
          </cell>
          <cell r="S265">
            <v>0</v>
          </cell>
          <cell r="T265">
            <v>0</v>
          </cell>
          <cell r="U265">
            <v>0</v>
          </cell>
          <cell r="V265">
            <v>0</v>
          </cell>
          <cell r="W265">
            <v>0</v>
          </cell>
          <cell r="X265">
            <v>0</v>
          </cell>
          <cell r="Y265">
            <v>0</v>
          </cell>
          <cell r="Z265">
            <v>354400</v>
          </cell>
          <cell r="AA265">
            <v>75000</v>
          </cell>
          <cell r="AB265">
            <v>54648</v>
          </cell>
          <cell r="AC265">
            <v>26000</v>
          </cell>
          <cell r="AD265">
            <v>27000</v>
          </cell>
          <cell r="AE265">
            <v>0</v>
          </cell>
          <cell r="AF265">
            <v>0</v>
          </cell>
          <cell r="AG265">
            <v>0</v>
          </cell>
          <cell r="AH265">
            <v>14000</v>
          </cell>
          <cell r="AI265">
            <v>0</v>
          </cell>
          <cell r="AJ265">
            <v>0</v>
          </cell>
          <cell r="AK265">
            <v>22064</v>
          </cell>
          <cell r="AL265">
            <v>3080</v>
          </cell>
          <cell r="AM265">
            <v>48927.4</v>
          </cell>
          <cell r="AN265">
            <v>840</v>
          </cell>
          <cell r="AO265">
            <v>0</v>
          </cell>
          <cell r="AP265">
            <v>0</v>
          </cell>
          <cell r="AQ265">
            <v>551048</v>
          </cell>
          <cell r="AR265">
            <v>0</v>
          </cell>
          <cell r="AS265">
            <v>0</v>
          </cell>
          <cell r="AT265">
            <v>0</v>
          </cell>
          <cell r="AU265">
            <v>0</v>
          </cell>
          <cell r="AV265">
            <v>2755</v>
          </cell>
          <cell r="AW265">
            <v>4684.1480000000001</v>
          </cell>
          <cell r="AX265">
            <v>1124.1378999999999</v>
          </cell>
        </row>
        <row r="266">
          <cell r="D266" t="str">
            <v>馬場　宏和</v>
          </cell>
          <cell r="E266">
            <v>1005</v>
          </cell>
          <cell r="F266" t="str">
            <v>総務企画部</v>
          </cell>
          <cell r="G266">
            <v>100501</v>
          </cell>
          <cell r="H266" t="str">
            <v>経営戦略Ｇ</v>
          </cell>
          <cell r="I266">
            <v>1</v>
          </cell>
          <cell r="J266" t="str">
            <v>部門1</v>
          </cell>
          <cell r="K266">
            <v>1001</v>
          </cell>
          <cell r="L266" t="str">
            <v>部門1-1</v>
          </cell>
          <cell r="M266">
            <v>100102</v>
          </cell>
          <cell r="N266" t="str">
            <v>一般職員</v>
          </cell>
          <cell r="O266">
            <v>500</v>
          </cell>
          <cell r="P266">
            <v>284100</v>
          </cell>
          <cell r="Q266">
            <v>284100</v>
          </cell>
          <cell r="R266">
            <v>0</v>
          </cell>
          <cell r="S266">
            <v>0</v>
          </cell>
          <cell r="T266">
            <v>0</v>
          </cell>
          <cell r="U266">
            <v>0</v>
          </cell>
          <cell r="V266">
            <v>0</v>
          </cell>
          <cell r="W266">
            <v>0</v>
          </cell>
          <cell r="X266">
            <v>0</v>
          </cell>
          <cell r="Y266">
            <v>0</v>
          </cell>
          <cell r="Z266">
            <v>284100</v>
          </cell>
          <cell r="AA266">
            <v>0</v>
          </cell>
          <cell r="AB266">
            <v>36432</v>
          </cell>
          <cell r="AC266">
            <v>19500</v>
          </cell>
          <cell r="AD266">
            <v>0</v>
          </cell>
          <cell r="AE266">
            <v>0</v>
          </cell>
          <cell r="AF266">
            <v>9306</v>
          </cell>
          <cell r="AG266">
            <v>0</v>
          </cell>
          <cell r="AH266">
            <v>14902</v>
          </cell>
          <cell r="AI266">
            <v>205770</v>
          </cell>
          <cell r="AJ266">
            <v>0</v>
          </cell>
          <cell r="AK266">
            <v>18518</v>
          </cell>
          <cell r="AL266">
            <v>0</v>
          </cell>
          <cell r="AM266">
            <v>41064.800000000003</v>
          </cell>
          <cell r="AN266">
            <v>705</v>
          </cell>
          <cell r="AO266">
            <v>0</v>
          </cell>
          <cell r="AP266">
            <v>0</v>
          </cell>
          <cell r="AQ266">
            <v>570010</v>
          </cell>
          <cell r="AR266">
            <v>34663</v>
          </cell>
          <cell r="AS266">
            <v>2983</v>
          </cell>
          <cell r="AT266">
            <v>114</v>
          </cell>
          <cell r="AU266">
            <v>0</v>
          </cell>
          <cell r="AV266">
            <v>2850</v>
          </cell>
          <cell r="AW266">
            <v>4845.1350000000002</v>
          </cell>
          <cell r="AX266">
            <v>1162.8204000000001</v>
          </cell>
        </row>
        <row r="267">
          <cell r="D267" t="str">
            <v>手島　真子</v>
          </cell>
          <cell r="E267">
            <v>1003</v>
          </cell>
          <cell r="F267" t="str">
            <v>研修業務部</v>
          </cell>
          <cell r="G267">
            <v>100304</v>
          </cell>
          <cell r="H267" t="str">
            <v>受入経理Ｇ</v>
          </cell>
          <cell r="I267">
            <v>1</v>
          </cell>
          <cell r="J267" t="str">
            <v>部門1</v>
          </cell>
          <cell r="K267">
            <v>1001</v>
          </cell>
          <cell r="L267" t="str">
            <v>部門1-1</v>
          </cell>
          <cell r="M267">
            <v>100102</v>
          </cell>
          <cell r="N267" t="str">
            <v>一般職員</v>
          </cell>
          <cell r="O267">
            <v>500</v>
          </cell>
          <cell r="P267">
            <v>265200</v>
          </cell>
          <cell r="Q267">
            <v>265200</v>
          </cell>
          <cell r="R267">
            <v>0</v>
          </cell>
          <cell r="S267">
            <v>0</v>
          </cell>
          <cell r="T267">
            <v>0</v>
          </cell>
          <cell r="U267">
            <v>0</v>
          </cell>
          <cell r="V267">
            <v>0</v>
          </cell>
          <cell r="W267">
            <v>0</v>
          </cell>
          <cell r="X267">
            <v>0</v>
          </cell>
          <cell r="Y267">
            <v>0</v>
          </cell>
          <cell r="Z267">
            <v>265200</v>
          </cell>
          <cell r="AA267">
            <v>0</v>
          </cell>
          <cell r="AB267">
            <v>31824</v>
          </cell>
          <cell r="AC267">
            <v>0</v>
          </cell>
          <cell r="AD267">
            <v>0</v>
          </cell>
          <cell r="AE267">
            <v>0</v>
          </cell>
          <cell r="AF267">
            <v>12816</v>
          </cell>
          <cell r="AG267">
            <v>0</v>
          </cell>
          <cell r="AH267">
            <v>4643</v>
          </cell>
          <cell r="AI267">
            <v>152632</v>
          </cell>
          <cell r="AJ267">
            <v>0</v>
          </cell>
          <cell r="AK267">
            <v>14972</v>
          </cell>
          <cell r="AL267">
            <v>0</v>
          </cell>
          <cell r="AM267">
            <v>33201.199999999997</v>
          </cell>
          <cell r="AN267">
            <v>570</v>
          </cell>
          <cell r="AO267">
            <v>0</v>
          </cell>
          <cell r="AP267">
            <v>0</v>
          </cell>
          <cell r="AQ267">
            <v>467115</v>
          </cell>
          <cell r="AR267">
            <v>19128</v>
          </cell>
          <cell r="AS267">
            <v>0</v>
          </cell>
          <cell r="AT267">
            <v>0</v>
          </cell>
          <cell r="AU267">
            <v>0</v>
          </cell>
          <cell r="AV267">
            <v>2335</v>
          </cell>
          <cell r="AW267">
            <v>3971.0524999999998</v>
          </cell>
          <cell r="AX267">
            <v>952.91459999999995</v>
          </cell>
        </row>
        <row r="268">
          <cell r="D268" t="str">
            <v>田中　雅聡</v>
          </cell>
          <cell r="E268">
            <v>1004</v>
          </cell>
          <cell r="F268" t="str">
            <v>事業統括部</v>
          </cell>
          <cell r="G268">
            <v>100401</v>
          </cell>
          <cell r="H268" t="str">
            <v>事業統括Ｇ</v>
          </cell>
          <cell r="I268">
            <v>1</v>
          </cell>
          <cell r="J268" t="str">
            <v>部門1</v>
          </cell>
          <cell r="K268">
            <v>1001</v>
          </cell>
          <cell r="L268" t="str">
            <v>部門1-1</v>
          </cell>
          <cell r="M268">
            <v>100102</v>
          </cell>
          <cell r="N268" t="str">
            <v>一般職員</v>
          </cell>
          <cell r="O268">
            <v>300</v>
          </cell>
          <cell r="P268">
            <v>359800</v>
          </cell>
          <cell r="Q268">
            <v>359800</v>
          </cell>
          <cell r="R268">
            <v>0</v>
          </cell>
          <cell r="S268">
            <v>0</v>
          </cell>
          <cell r="T268">
            <v>0</v>
          </cell>
          <cell r="U268">
            <v>0</v>
          </cell>
          <cell r="V268">
            <v>0</v>
          </cell>
          <cell r="W268">
            <v>0</v>
          </cell>
          <cell r="X268">
            <v>0</v>
          </cell>
          <cell r="Y268">
            <v>0</v>
          </cell>
          <cell r="Z268">
            <v>359800</v>
          </cell>
          <cell r="AA268">
            <v>75000</v>
          </cell>
          <cell r="AB268">
            <v>53736</v>
          </cell>
          <cell r="AC268">
            <v>13000</v>
          </cell>
          <cell r="AD268">
            <v>27000</v>
          </cell>
          <cell r="AE268">
            <v>0</v>
          </cell>
          <cell r="AF268">
            <v>10006</v>
          </cell>
          <cell r="AG268">
            <v>0</v>
          </cell>
          <cell r="AH268">
            <v>9000</v>
          </cell>
          <cell r="AI268">
            <v>0</v>
          </cell>
          <cell r="AJ268">
            <v>0</v>
          </cell>
          <cell r="AK268">
            <v>22064</v>
          </cell>
          <cell r="AL268">
            <v>3080</v>
          </cell>
          <cell r="AM268">
            <v>48927.4</v>
          </cell>
          <cell r="AN268">
            <v>840</v>
          </cell>
          <cell r="AO268">
            <v>0</v>
          </cell>
          <cell r="AP268">
            <v>0</v>
          </cell>
          <cell r="AQ268">
            <v>547542</v>
          </cell>
          <cell r="AR268">
            <v>0</v>
          </cell>
          <cell r="AS268">
            <v>0</v>
          </cell>
          <cell r="AT268">
            <v>0</v>
          </cell>
          <cell r="AU268">
            <v>0</v>
          </cell>
          <cell r="AV268">
            <v>2737</v>
          </cell>
          <cell r="AW268">
            <v>4654.817</v>
          </cell>
          <cell r="AX268">
            <v>1116.9856</v>
          </cell>
        </row>
        <row r="269">
          <cell r="D269" t="str">
            <v>林　真理子</v>
          </cell>
          <cell r="E269">
            <v>1002</v>
          </cell>
          <cell r="F269" t="str">
            <v>政策推進部</v>
          </cell>
          <cell r="G269">
            <v>100201</v>
          </cell>
          <cell r="H269" t="str">
            <v>国際人材Ｇ</v>
          </cell>
          <cell r="I269">
            <v>1</v>
          </cell>
          <cell r="J269" t="str">
            <v>部門1</v>
          </cell>
          <cell r="K269">
            <v>1001</v>
          </cell>
          <cell r="L269" t="str">
            <v>部門1-1</v>
          </cell>
          <cell r="M269">
            <v>100102</v>
          </cell>
          <cell r="N269" t="str">
            <v>一般職員</v>
          </cell>
          <cell r="O269">
            <v>500</v>
          </cell>
          <cell r="P269">
            <v>294600</v>
          </cell>
          <cell r="Q269">
            <v>294600</v>
          </cell>
          <cell r="R269">
            <v>0</v>
          </cell>
          <cell r="S269">
            <v>0</v>
          </cell>
          <cell r="T269">
            <v>0</v>
          </cell>
          <cell r="U269">
            <v>0</v>
          </cell>
          <cell r="V269">
            <v>0</v>
          </cell>
          <cell r="W269">
            <v>0</v>
          </cell>
          <cell r="X269">
            <v>0</v>
          </cell>
          <cell r="Y269">
            <v>0</v>
          </cell>
          <cell r="Z269">
            <v>294600</v>
          </cell>
          <cell r="AA269">
            <v>0</v>
          </cell>
          <cell r="AB269">
            <v>35352</v>
          </cell>
          <cell r="AC269">
            <v>0</v>
          </cell>
          <cell r="AD269">
            <v>27000</v>
          </cell>
          <cell r="AE269">
            <v>0</v>
          </cell>
          <cell r="AF269">
            <v>7238</v>
          </cell>
          <cell r="AG269">
            <v>0</v>
          </cell>
          <cell r="AH269">
            <v>6702</v>
          </cell>
          <cell r="AI269">
            <v>125380</v>
          </cell>
          <cell r="AJ269">
            <v>0</v>
          </cell>
          <cell r="AK269">
            <v>19700</v>
          </cell>
          <cell r="AL269">
            <v>2750</v>
          </cell>
          <cell r="AM269">
            <v>43685</v>
          </cell>
          <cell r="AN269">
            <v>750</v>
          </cell>
          <cell r="AO269">
            <v>0</v>
          </cell>
          <cell r="AP269">
            <v>0</v>
          </cell>
          <cell r="AQ269">
            <v>496272</v>
          </cell>
          <cell r="AR269">
            <v>18860</v>
          </cell>
          <cell r="AS269">
            <v>0</v>
          </cell>
          <cell r="AT269">
            <v>658</v>
          </cell>
          <cell r="AU269">
            <v>0</v>
          </cell>
          <cell r="AV269">
            <v>2481</v>
          </cell>
          <cell r="AW269">
            <v>4218.6719999999996</v>
          </cell>
          <cell r="AX269">
            <v>1012.3948</v>
          </cell>
        </row>
        <row r="270">
          <cell r="D270" t="str">
            <v>谷口　幹治</v>
          </cell>
          <cell r="E270">
            <v>1003</v>
          </cell>
          <cell r="F270" t="str">
            <v>研修業務部</v>
          </cell>
          <cell r="G270">
            <v>100301</v>
          </cell>
          <cell r="H270" t="str">
            <v>受入業務Ｇ</v>
          </cell>
          <cell r="I270">
            <v>1</v>
          </cell>
          <cell r="J270" t="str">
            <v>部門1</v>
          </cell>
          <cell r="K270">
            <v>1001</v>
          </cell>
          <cell r="L270" t="str">
            <v>部門1-1</v>
          </cell>
          <cell r="M270">
            <v>100102</v>
          </cell>
          <cell r="N270" t="str">
            <v>一般職員</v>
          </cell>
          <cell r="O270">
            <v>500</v>
          </cell>
          <cell r="P270">
            <v>387800</v>
          </cell>
          <cell r="Q270">
            <v>387800</v>
          </cell>
          <cell r="R270">
            <v>0</v>
          </cell>
          <cell r="S270">
            <v>0</v>
          </cell>
          <cell r="T270">
            <v>0</v>
          </cell>
          <cell r="U270">
            <v>0</v>
          </cell>
          <cell r="V270">
            <v>0</v>
          </cell>
          <cell r="W270">
            <v>0</v>
          </cell>
          <cell r="X270">
            <v>0</v>
          </cell>
          <cell r="Y270">
            <v>0</v>
          </cell>
          <cell r="Z270">
            <v>387800</v>
          </cell>
          <cell r="AA270">
            <v>0</v>
          </cell>
          <cell r="AB270">
            <v>50256</v>
          </cell>
          <cell r="AC270">
            <v>31000</v>
          </cell>
          <cell r="AD270">
            <v>27000</v>
          </cell>
          <cell r="AE270">
            <v>0</v>
          </cell>
          <cell r="AF270">
            <v>18155</v>
          </cell>
          <cell r="AG270">
            <v>0</v>
          </cell>
          <cell r="AH270">
            <v>18459</v>
          </cell>
          <cell r="AI270">
            <v>64241</v>
          </cell>
          <cell r="AJ270">
            <v>0</v>
          </cell>
          <cell r="AK270">
            <v>24428</v>
          </cell>
          <cell r="AL270">
            <v>3410</v>
          </cell>
          <cell r="AM270">
            <v>54169.8</v>
          </cell>
          <cell r="AN270">
            <v>930</v>
          </cell>
          <cell r="AO270">
            <v>0</v>
          </cell>
          <cell r="AP270">
            <v>0</v>
          </cell>
          <cell r="AQ270">
            <v>596911</v>
          </cell>
          <cell r="AR270">
            <v>4831</v>
          </cell>
          <cell r="AS270">
            <v>0</v>
          </cell>
          <cell r="AT270">
            <v>0</v>
          </cell>
          <cell r="AU270">
            <v>0</v>
          </cell>
          <cell r="AV270">
            <v>2984</v>
          </cell>
          <cell r="AW270">
            <v>5074.2984999999999</v>
          </cell>
          <cell r="AX270">
            <v>1217.6984</v>
          </cell>
        </row>
        <row r="271">
          <cell r="D271" t="str">
            <v>神田　久史</v>
          </cell>
          <cell r="E271">
            <v>1008</v>
          </cell>
          <cell r="F271" t="str">
            <v>HIDA総合研究所</v>
          </cell>
          <cell r="G271">
            <v>100801</v>
          </cell>
          <cell r="H271" t="str">
            <v>調査企画Ｇ</v>
          </cell>
          <cell r="I271">
            <v>1</v>
          </cell>
          <cell r="J271" t="str">
            <v>部門1</v>
          </cell>
          <cell r="K271">
            <v>1001</v>
          </cell>
          <cell r="L271" t="str">
            <v>部門1-1</v>
          </cell>
          <cell r="M271">
            <v>100102</v>
          </cell>
          <cell r="N271" t="str">
            <v>一般職員</v>
          </cell>
          <cell r="O271">
            <v>300</v>
          </cell>
          <cell r="P271">
            <v>335300</v>
          </cell>
          <cell r="Q271">
            <v>335300</v>
          </cell>
          <cell r="R271">
            <v>0</v>
          </cell>
          <cell r="S271">
            <v>0</v>
          </cell>
          <cell r="T271">
            <v>0</v>
          </cell>
          <cell r="U271">
            <v>0</v>
          </cell>
          <cell r="V271">
            <v>0</v>
          </cell>
          <cell r="W271">
            <v>0</v>
          </cell>
          <cell r="X271">
            <v>0</v>
          </cell>
          <cell r="Y271">
            <v>0</v>
          </cell>
          <cell r="Z271">
            <v>335300</v>
          </cell>
          <cell r="AA271">
            <v>45000</v>
          </cell>
          <cell r="AB271">
            <v>46416</v>
          </cell>
          <cell r="AC271">
            <v>6500</v>
          </cell>
          <cell r="AD271">
            <v>0</v>
          </cell>
          <cell r="AE271">
            <v>0</v>
          </cell>
          <cell r="AF271">
            <v>11373</v>
          </cell>
          <cell r="AG271">
            <v>0</v>
          </cell>
          <cell r="AH271">
            <v>11400</v>
          </cell>
          <cell r="AI271">
            <v>0</v>
          </cell>
          <cell r="AJ271">
            <v>0</v>
          </cell>
          <cell r="AK271">
            <v>18518</v>
          </cell>
          <cell r="AL271">
            <v>2585</v>
          </cell>
          <cell r="AM271">
            <v>41064.800000000003</v>
          </cell>
          <cell r="AN271">
            <v>705</v>
          </cell>
          <cell r="AO271">
            <v>0</v>
          </cell>
          <cell r="AP271">
            <v>0</v>
          </cell>
          <cell r="AQ271">
            <v>455989</v>
          </cell>
          <cell r="AR271">
            <v>0</v>
          </cell>
          <cell r="AS271">
            <v>0</v>
          </cell>
          <cell r="AT271">
            <v>0</v>
          </cell>
          <cell r="AU271">
            <v>0</v>
          </cell>
          <cell r="AV271">
            <v>2279</v>
          </cell>
          <cell r="AW271">
            <v>3876.8515000000002</v>
          </cell>
          <cell r="AX271">
            <v>930.21749999999997</v>
          </cell>
        </row>
        <row r="272">
          <cell r="D272" t="str">
            <v>梶原　翼</v>
          </cell>
          <cell r="E272">
            <v>1007</v>
          </cell>
          <cell r="F272" t="str">
            <v>関西研修センター</v>
          </cell>
          <cell r="G272">
            <v>100701</v>
          </cell>
          <cell r="H272" t="str">
            <v>ＫＫＣＧ</v>
          </cell>
          <cell r="I272">
            <v>1</v>
          </cell>
          <cell r="J272" t="str">
            <v>部門1</v>
          </cell>
          <cell r="K272">
            <v>1001</v>
          </cell>
          <cell r="L272" t="str">
            <v>部門1-1</v>
          </cell>
          <cell r="M272">
            <v>100104</v>
          </cell>
          <cell r="N272" t="str">
            <v>臨時職員（共通）</v>
          </cell>
          <cell r="O272">
            <v>600</v>
          </cell>
          <cell r="P272">
            <v>0</v>
          </cell>
          <cell r="Q272">
            <v>0</v>
          </cell>
          <cell r="R272">
            <v>0</v>
          </cell>
          <cell r="S272">
            <v>0</v>
          </cell>
          <cell r="T272">
            <v>0</v>
          </cell>
          <cell r="U272">
            <v>0</v>
          </cell>
          <cell r="V272">
            <v>0</v>
          </cell>
          <cell r="W272">
            <v>0</v>
          </cell>
          <cell r="X272">
            <v>0</v>
          </cell>
          <cell r="Y272">
            <v>0</v>
          </cell>
          <cell r="Z272">
            <v>93500</v>
          </cell>
          <cell r="AA272">
            <v>0</v>
          </cell>
          <cell r="AB272">
            <v>0</v>
          </cell>
          <cell r="AC272">
            <v>0</v>
          </cell>
          <cell r="AD272">
            <v>0</v>
          </cell>
          <cell r="AE272">
            <v>0</v>
          </cell>
          <cell r="AF272">
            <v>0</v>
          </cell>
          <cell r="AG272">
            <v>0</v>
          </cell>
          <cell r="AH272">
            <v>0</v>
          </cell>
          <cell r="AI272">
            <v>0</v>
          </cell>
          <cell r="AJ272">
            <v>0</v>
          </cell>
          <cell r="AK272">
            <v>3467</v>
          </cell>
          <cell r="AL272">
            <v>0</v>
          </cell>
          <cell r="AM272">
            <v>8562.52</v>
          </cell>
          <cell r="AN272">
            <v>147</v>
          </cell>
          <cell r="AO272">
            <v>0</v>
          </cell>
          <cell r="AP272">
            <v>0</v>
          </cell>
          <cell r="AQ272">
            <v>93500</v>
          </cell>
          <cell r="AR272">
            <v>0</v>
          </cell>
          <cell r="AS272">
            <v>0</v>
          </cell>
          <cell r="AT272">
            <v>0</v>
          </cell>
          <cell r="AU272">
            <v>0</v>
          </cell>
          <cell r="AV272">
            <v>467</v>
          </cell>
          <cell r="AW272">
            <v>795.25</v>
          </cell>
          <cell r="AX272">
            <v>190.74</v>
          </cell>
        </row>
        <row r="273">
          <cell r="D273" t="str">
            <v>梶原　亜依子</v>
          </cell>
          <cell r="E273">
            <v>1007</v>
          </cell>
          <cell r="F273" t="str">
            <v>関西研修センター</v>
          </cell>
          <cell r="G273">
            <v>100701</v>
          </cell>
          <cell r="H273" t="str">
            <v>ＫＫＣＧ</v>
          </cell>
          <cell r="I273">
            <v>1</v>
          </cell>
          <cell r="J273" t="str">
            <v>部門1</v>
          </cell>
          <cell r="K273">
            <v>1001</v>
          </cell>
          <cell r="L273" t="str">
            <v>部門1-1</v>
          </cell>
          <cell r="M273">
            <v>100102</v>
          </cell>
          <cell r="N273" t="str">
            <v>一般職員</v>
          </cell>
          <cell r="O273">
            <v>500</v>
          </cell>
          <cell r="P273">
            <v>270600</v>
          </cell>
          <cell r="Q273">
            <v>270600</v>
          </cell>
          <cell r="R273">
            <v>0</v>
          </cell>
          <cell r="S273">
            <v>0</v>
          </cell>
          <cell r="T273">
            <v>0</v>
          </cell>
          <cell r="U273">
            <v>0</v>
          </cell>
          <cell r="V273">
            <v>0</v>
          </cell>
          <cell r="W273">
            <v>0</v>
          </cell>
          <cell r="X273">
            <v>0</v>
          </cell>
          <cell r="Y273">
            <v>0</v>
          </cell>
          <cell r="Z273">
            <v>270600</v>
          </cell>
          <cell r="AA273">
            <v>0</v>
          </cell>
          <cell r="AB273">
            <v>33792</v>
          </cell>
          <cell r="AC273">
            <v>11000</v>
          </cell>
          <cell r="AD273">
            <v>0</v>
          </cell>
          <cell r="AE273">
            <v>0</v>
          </cell>
          <cell r="AF273">
            <v>2000</v>
          </cell>
          <cell r="AG273">
            <v>0</v>
          </cell>
          <cell r="AH273">
            <v>4746</v>
          </cell>
          <cell r="AI273">
            <v>0</v>
          </cell>
          <cell r="AJ273">
            <v>0</v>
          </cell>
          <cell r="AK273">
            <v>13396</v>
          </cell>
          <cell r="AL273">
            <v>0</v>
          </cell>
          <cell r="AM273">
            <v>29706.6</v>
          </cell>
          <cell r="AN273">
            <v>510</v>
          </cell>
          <cell r="AO273">
            <v>0</v>
          </cell>
          <cell r="AP273">
            <v>0</v>
          </cell>
          <cell r="AQ273">
            <v>322138</v>
          </cell>
          <cell r="AR273">
            <v>0</v>
          </cell>
          <cell r="AS273">
            <v>0</v>
          </cell>
          <cell r="AT273">
            <v>0</v>
          </cell>
          <cell r="AU273">
            <v>0</v>
          </cell>
          <cell r="AV273">
            <v>1610</v>
          </cell>
          <cell r="AW273">
            <v>2738.8629999999998</v>
          </cell>
          <cell r="AX273">
            <v>657.16150000000005</v>
          </cell>
        </row>
        <row r="274">
          <cell r="D274" t="str">
            <v>手島　かれん</v>
          </cell>
          <cell r="E274">
            <v>1003</v>
          </cell>
          <cell r="F274" t="str">
            <v>研修業務部</v>
          </cell>
          <cell r="G274">
            <v>100304</v>
          </cell>
          <cell r="H274" t="str">
            <v>受入経理Ｇ</v>
          </cell>
          <cell r="I274">
            <v>1</v>
          </cell>
          <cell r="J274" t="str">
            <v>部門1</v>
          </cell>
          <cell r="K274">
            <v>1001</v>
          </cell>
          <cell r="L274" t="str">
            <v>部門1-1</v>
          </cell>
          <cell r="M274">
            <v>100102</v>
          </cell>
          <cell r="N274" t="str">
            <v>一般職員</v>
          </cell>
          <cell r="O274">
            <v>500</v>
          </cell>
          <cell r="P274">
            <v>294600</v>
          </cell>
          <cell r="Q274">
            <v>294600</v>
          </cell>
          <cell r="R274">
            <v>0</v>
          </cell>
          <cell r="S274">
            <v>0</v>
          </cell>
          <cell r="T274">
            <v>0</v>
          </cell>
          <cell r="U274">
            <v>0</v>
          </cell>
          <cell r="V274">
            <v>0</v>
          </cell>
          <cell r="W274">
            <v>0</v>
          </cell>
          <cell r="X274">
            <v>0</v>
          </cell>
          <cell r="Y274">
            <v>0</v>
          </cell>
          <cell r="Z274">
            <v>294600</v>
          </cell>
          <cell r="AA274">
            <v>0</v>
          </cell>
          <cell r="AB274">
            <v>35352</v>
          </cell>
          <cell r="AC274">
            <v>0</v>
          </cell>
          <cell r="AD274">
            <v>27000</v>
          </cell>
          <cell r="AE274">
            <v>0</v>
          </cell>
          <cell r="AF274">
            <v>12361</v>
          </cell>
          <cell r="AG274">
            <v>0</v>
          </cell>
          <cell r="AH274">
            <v>12702</v>
          </cell>
          <cell r="AI274">
            <v>108762</v>
          </cell>
          <cell r="AJ274">
            <v>0</v>
          </cell>
          <cell r="AK274">
            <v>16154</v>
          </cell>
          <cell r="AL274">
            <v>2255</v>
          </cell>
          <cell r="AM274">
            <v>35822.400000000001</v>
          </cell>
          <cell r="AN274">
            <v>615</v>
          </cell>
          <cell r="AO274">
            <v>0</v>
          </cell>
          <cell r="AP274">
            <v>0</v>
          </cell>
          <cell r="AQ274">
            <v>490777</v>
          </cell>
          <cell r="AR274">
            <v>10339</v>
          </cell>
          <cell r="AS274">
            <v>0</v>
          </cell>
          <cell r="AT274">
            <v>2311</v>
          </cell>
          <cell r="AU274">
            <v>2045</v>
          </cell>
          <cell r="AV274">
            <v>2453</v>
          </cell>
          <cell r="AW274">
            <v>4172.4894999999997</v>
          </cell>
          <cell r="AX274">
            <v>1001.1849999999999</v>
          </cell>
        </row>
        <row r="275">
          <cell r="D275" t="str">
            <v>手島　栄慈</v>
          </cell>
          <cell r="E275">
            <v>1005</v>
          </cell>
          <cell r="F275" t="str">
            <v>総務企画部</v>
          </cell>
          <cell r="G275">
            <v>100504</v>
          </cell>
          <cell r="H275" t="str">
            <v>会計Ｇ</v>
          </cell>
          <cell r="I275">
            <v>1</v>
          </cell>
          <cell r="J275" t="str">
            <v>部門1</v>
          </cell>
          <cell r="K275">
            <v>1001</v>
          </cell>
          <cell r="L275" t="str">
            <v>部門1-1</v>
          </cell>
          <cell r="M275">
            <v>100102</v>
          </cell>
          <cell r="N275" t="str">
            <v>一般職員</v>
          </cell>
          <cell r="O275">
            <v>500</v>
          </cell>
          <cell r="P275">
            <v>273300</v>
          </cell>
          <cell r="Q275">
            <v>273300</v>
          </cell>
          <cell r="R275">
            <v>0</v>
          </cell>
          <cell r="S275">
            <v>0</v>
          </cell>
          <cell r="T275">
            <v>0</v>
          </cell>
          <cell r="U275">
            <v>0</v>
          </cell>
          <cell r="V275">
            <v>0</v>
          </cell>
          <cell r="W275">
            <v>0</v>
          </cell>
          <cell r="X275">
            <v>0</v>
          </cell>
          <cell r="Y275">
            <v>0</v>
          </cell>
          <cell r="Z275">
            <v>273300</v>
          </cell>
          <cell r="AA275">
            <v>0</v>
          </cell>
          <cell r="AB275">
            <v>33576</v>
          </cell>
          <cell r="AC275">
            <v>6500</v>
          </cell>
          <cell r="AD275">
            <v>27000</v>
          </cell>
          <cell r="AE275">
            <v>0</v>
          </cell>
          <cell r="AF275">
            <v>4100</v>
          </cell>
          <cell r="AG275">
            <v>0</v>
          </cell>
          <cell r="AH275">
            <v>13800</v>
          </cell>
          <cell r="AI275">
            <v>206477</v>
          </cell>
          <cell r="AJ275">
            <v>0</v>
          </cell>
          <cell r="AK275">
            <v>18518</v>
          </cell>
          <cell r="AL275">
            <v>0</v>
          </cell>
          <cell r="AM275">
            <v>41064.800000000003</v>
          </cell>
          <cell r="AN275">
            <v>705</v>
          </cell>
          <cell r="AO275">
            <v>0</v>
          </cell>
          <cell r="AP275">
            <v>0</v>
          </cell>
          <cell r="AQ275">
            <v>564753</v>
          </cell>
          <cell r="AR275">
            <v>32969</v>
          </cell>
          <cell r="AS275">
            <v>2489</v>
          </cell>
          <cell r="AT275">
            <v>10897</v>
          </cell>
          <cell r="AU275">
            <v>0</v>
          </cell>
          <cell r="AV275">
            <v>2823</v>
          </cell>
          <cell r="AW275">
            <v>4801.1655000000001</v>
          </cell>
          <cell r="AX275">
            <v>1152.0961</v>
          </cell>
        </row>
        <row r="276">
          <cell r="D276" t="str">
            <v>横田　英彦</v>
          </cell>
          <cell r="E276">
            <v>1002</v>
          </cell>
          <cell r="F276" t="str">
            <v>政策推進部</v>
          </cell>
          <cell r="G276">
            <v>100201</v>
          </cell>
          <cell r="H276" t="str">
            <v>国際人材Ｇ</v>
          </cell>
          <cell r="I276">
            <v>1</v>
          </cell>
          <cell r="J276" t="str">
            <v>部門1</v>
          </cell>
          <cell r="K276">
            <v>1001</v>
          </cell>
          <cell r="L276" t="str">
            <v>部門1-1</v>
          </cell>
          <cell r="M276">
            <v>100102</v>
          </cell>
          <cell r="N276" t="str">
            <v>一般職員</v>
          </cell>
          <cell r="O276">
            <v>500</v>
          </cell>
          <cell r="P276">
            <v>335300</v>
          </cell>
          <cell r="Q276">
            <v>335300</v>
          </cell>
          <cell r="R276">
            <v>0</v>
          </cell>
          <cell r="S276">
            <v>0</v>
          </cell>
          <cell r="T276">
            <v>0</v>
          </cell>
          <cell r="U276">
            <v>0</v>
          </cell>
          <cell r="V276">
            <v>0</v>
          </cell>
          <cell r="W276">
            <v>0</v>
          </cell>
          <cell r="X276">
            <v>0</v>
          </cell>
          <cell r="Y276">
            <v>0</v>
          </cell>
          <cell r="Z276">
            <v>335300</v>
          </cell>
          <cell r="AA276">
            <v>0</v>
          </cell>
          <cell r="AB276">
            <v>42576</v>
          </cell>
          <cell r="AC276">
            <v>19500</v>
          </cell>
          <cell r="AD276">
            <v>27000</v>
          </cell>
          <cell r="AE276">
            <v>0</v>
          </cell>
          <cell r="AF276">
            <v>14878</v>
          </cell>
          <cell r="AG276">
            <v>0</v>
          </cell>
          <cell r="AH276">
            <v>17154</v>
          </cell>
          <cell r="AI276">
            <v>0</v>
          </cell>
          <cell r="AJ276">
            <v>0</v>
          </cell>
          <cell r="AK276">
            <v>19700</v>
          </cell>
          <cell r="AL276">
            <v>2750</v>
          </cell>
          <cell r="AM276">
            <v>43685</v>
          </cell>
          <cell r="AN276">
            <v>750</v>
          </cell>
          <cell r="AO276">
            <v>0</v>
          </cell>
          <cell r="AP276">
            <v>0</v>
          </cell>
          <cell r="AQ276">
            <v>456408</v>
          </cell>
          <cell r="AR276">
            <v>0</v>
          </cell>
          <cell r="AS276">
            <v>0</v>
          </cell>
          <cell r="AT276">
            <v>0</v>
          </cell>
          <cell r="AU276">
            <v>0</v>
          </cell>
          <cell r="AV276">
            <v>2282</v>
          </cell>
          <cell r="AW276">
            <v>3879.5079999999998</v>
          </cell>
          <cell r="AX276">
            <v>931.07230000000004</v>
          </cell>
        </row>
        <row r="277">
          <cell r="D277" t="str">
            <v>増田　和子</v>
          </cell>
          <cell r="E277">
            <v>1003</v>
          </cell>
          <cell r="F277" t="str">
            <v>研修業務部</v>
          </cell>
          <cell r="G277">
            <v>100301</v>
          </cell>
          <cell r="H277" t="str">
            <v>受入業務Ｇ</v>
          </cell>
          <cell r="I277">
            <v>1</v>
          </cell>
          <cell r="J277" t="str">
            <v>部門1</v>
          </cell>
          <cell r="K277">
            <v>1001</v>
          </cell>
          <cell r="L277" t="str">
            <v>部門1-1</v>
          </cell>
          <cell r="M277">
            <v>100102</v>
          </cell>
          <cell r="N277" t="str">
            <v>一般職員</v>
          </cell>
          <cell r="O277">
            <v>500</v>
          </cell>
          <cell r="P277">
            <v>294600</v>
          </cell>
          <cell r="Q277">
            <v>294600</v>
          </cell>
          <cell r="R277">
            <v>0</v>
          </cell>
          <cell r="S277">
            <v>0</v>
          </cell>
          <cell r="T277">
            <v>0</v>
          </cell>
          <cell r="U277">
            <v>0</v>
          </cell>
          <cell r="V277">
            <v>0</v>
          </cell>
          <cell r="W277">
            <v>0</v>
          </cell>
          <cell r="X277">
            <v>0</v>
          </cell>
          <cell r="Y277">
            <v>0</v>
          </cell>
          <cell r="Z277">
            <v>294600</v>
          </cell>
          <cell r="AA277">
            <v>0</v>
          </cell>
          <cell r="AB277">
            <v>35352</v>
          </cell>
          <cell r="AC277">
            <v>0</v>
          </cell>
          <cell r="AD277">
            <v>0</v>
          </cell>
          <cell r="AE277">
            <v>0</v>
          </cell>
          <cell r="AF277">
            <v>0</v>
          </cell>
          <cell r="AG277">
            <v>0</v>
          </cell>
          <cell r="AH277">
            <v>5202</v>
          </cell>
          <cell r="AI277">
            <v>0</v>
          </cell>
          <cell r="AJ277">
            <v>0</v>
          </cell>
          <cell r="AK277">
            <v>0</v>
          </cell>
          <cell r="AL277">
            <v>0</v>
          </cell>
          <cell r="AM277">
            <v>0</v>
          </cell>
          <cell r="AN277">
            <v>0</v>
          </cell>
          <cell r="AO277">
            <v>0</v>
          </cell>
          <cell r="AP277">
            <v>0</v>
          </cell>
          <cell r="AQ277">
            <v>335154</v>
          </cell>
          <cell r="AR277">
            <v>0</v>
          </cell>
          <cell r="AS277">
            <v>0</v>
          </cell>
          <cell r="AT277">
            <v>0</v>
          </cell>
          <cell r="AU277">
            <v>0</v>
          </cell>
          <cell r="AV277">
            <v>1675</v>
          </cell>
          <cell r="AW277">
            <v>2849.5790000000002</v>
          </cell>
          <cell r="AX277">
            <v>683.71410000000003</v>
          </cell>
        </row>
        <row r="278">
          <cell r="D278" t="str">
            <v>飯泉　亜土</v>
          </cell>
          <cell r="E278">
            <v>1004</v>
          </cell>
          <cell r="F278" t="str">
            <v>事業統括部</v>
          </cell>
          <cell r="G278">
            <v>100401</v>
          </cell>
          <cell r="H278" t="str">
            <v>事業統括Ｇ</v>
          </cell>
          <cell r="I278">
            <v>1</v>
          </cell>
          <cell r="J278" t="str">
            <v>部門1</v>
          </cell>
          <cell r="K278">
            <v>1001</v>
          </cell>
          <cell r="L278" t="str">
            <v>部門1-1</v>
          </cell>
          <cell r="M278">
            <v>100102</v>
          </cell>
          <cell r="N278" t="str">
            <v>一般職員</v>
          </cell>
          <cell r="O278">
            <v>500</v>
          </cell>
          <cell r="P278">
            <v>276000</v>
          </cell>
          <cell r="Q278">
            <v>276000</v>
          </cell>
          <cell r="R278">
            <v>0</v>
          </cell>
          <cell r="S278">
            <v>0</v>
          </cell>
          <cell r="T278">
            <v>0</v>
          </cell>
          <cell r="U278">
            <v>0</v>
          </cell>
          <cell r="V278">
            <v>0</v>
          </cell>
          <cell r="W278">
            <v>0</v>
          </cell>
          <cell r="X278">
            <v>0</v>
          </cell>
          <cell r="Y278">
            <v>0</v>
          </cell>
          <cell r="Z278">
            <v>276000</v>
          </cell>
          <cell r="AA278">
            <v>0</v>
          </cell>
          <cell r="AB278">
            <v>33120</v>
          </cell>
          <cell r="AC278">
            <v>0</v>
          </cell>
          <cell r="AD278">
            <v>0</v>
          </cell>
          <cell r="AE278">
            <v>0</v>
          </cell>
          <cell r="AF278">
            <v>0</v>
          </cell>
          <cell r="AG278">
            <v>0</v>
          </cell>
          <cell r="AH278">
            <v>4850</v>
          </cell>
          <cell r="AI278">
            <v>0</v>
          </cell>
          <cell r="AJ278">
            <v>0</v>
          </cell>
          <cell r="AK278">
            <v>0</v>
          </cell>
          <cell r="AL278">
            <v>0</v>
          </cell>
          <cell r="AM278">
            <v>0</v>
          </cell>
          <cell r="AN278">
            <v>0</v>
          </cell>
          <cell r="AO278">
            <v>0</v>
          </cell>
          <cell r="AP278">
            <v>0</v>
          </cell>
          <cell r="AQ278">
            <v>313970</v>
          </cell>
          <cell r="AR278">
            <v>0</v>
          </cell>
          <cell r="AS278">
            <v>0</v>
          </cell>
          <cell r="AT278">
            <v>0</v>
          </cell>
          <cell r="AU278">
            <v>0</v>
          </cell>
          <cell r="AV278">
            <v>1569</v>
          </cell>
          <cell r="AW278">
            <v>2669.5949999999998</v>
          </cell>
          <cell r="AX278">
            <v>640.49879999999996</v>
          </cell>
        </row>
        <row r="279">
          <cell r="D279" t="str">
            <v>今井　美名子</v>
          </cell>
          <cell r="E279">
            <v>1007</v>
          </cell>
          <cell r="F279" t="str">
            <v>関西研修センター</v>
          </cell>
          <cell r="G279">
            <v>100701</v>
          </cell>
          <cell r="H279" t="str">
            <v>ＫＫＣＧ</v>
          </cell>
          <cell r="I279">
            <v>1</v>
          </cell>
          <cell r="J279" t="str">
            <v>部門1</v>
          </cell>
          <cell r="K279">
            <v>1001</v>
          </cell>
          <cell r="L279" t="str">
            <v>部門1-1</v>
          </cell>
          <cell r="M279">
            <v>100102</v>
          </cell>
          <cell r="N279" t="str">
            <v>一般職員</v>
          </cell>
          <cell r="O279">
            <v>300</v>
          </cell>
          <cell r="P279">
            <v>315700</v>
          </cell>
          <cell r="Q279">
            <v>315700</v>
          </cell>
          <cell r="R279">
            <v>0</v>
          </cell>
          <cell r="S279">
            <v>0</v>
          </cell>
          <cell r="T279">
            <v>0</v>
          </cell>
          <cell r="U279">
            <v>0</v>
          </cell>
          <cell r="V279">
            <v>0</v>
          </cell>
          <cell r="W279">
            <v>0</v>
          </cell>
          <cell r="X279">
            <v>0</v>
          </cell>
          <cell r="Y279">
            <v>0</v>
          </cell>
          <cell r="Z279">
            <v>315700</v>
          </cell>
          <cell r="AA279">
            <v>45000</v>
          </cell>
          <cell r="AB279">
            <v>44064</v>
          </cell>
          <cell r="AC279">
            <v>6500</v>
          </cell>
          <cell r="AD279">
            <v>0</v>
          </cell>
          <cell r="AE279">
            <v>0</v>
          </cell>
          <cell r="AF279">
            <v>9405</v>
          </cell>
          <cell r="AG279">
            <v>0</v>
          </cell>
          <cell r="AH279">
            <v>0</v>
          </cell>
          <cell r="AI279">
            <v>0</v>
          </cell>
          <cell r="AJ279">
            <v>0</v>
          </cell>
          <cell r="AK279">
            <v>14184</v>
          </cell>
          <cell r="AL279">
            <v>0</v>
          </cell>
          <cell r="AM279">
            <v>31453.4</v>
          </cell>
          <cell r="AN279">
            <v>540</v>
          </cell>
          <cell r="AO279">
            <v>0</v>
          </cell>
          <cell r="AP279">
            <v>0</v>
          </cell>
          <cell r="AQ279">
            <v>420669</v>
          </cell>
          <cell r="AR279">
            <v>0</v>
          </cell>
          <cell r="AS279">
            <v>0</v>
          </cell>
          <cell r="AT279">
            <v>0</v>
          </cell>
          <cell r="AU279">
            <v>0</v>
          </cell>
          <cell r="AV279">
            <v>2103</v>
          </cell>
          <cell r="AW279">
            <v>3576.0315000000001</v>
          </cell>
          <cell r="AX279">
            <v>858.16470000000004</v>
          </cell>
        </row>
        <row r="280">
          <cell r="D280" t="str">
            <v>古屋　浩</v>
          </cell>
          <cell r="E280">
            <v>1002</v>
          </cell>
          <cell r="F280" t="str">
            <v>政策推進部</v>
          </cell>
          <cell r="G280">
            <v>100202</v>
          </cell>
          <cell r="H280" t="str">
            <v>政策受託Ｇ</v>
          </cell>
          <cell r="I280">
            <v>1</v>
          </cell>
          <cell r="J280" t="str">
            <v>部門1</v>
          </cell>
          <cell r="K280">
            <v>1001</v>
          </cell>
          <cell r="L280" t="str">
            <v>部門1-1</v>
          </cell>
          <cell r="M280">
            <v>100102</v>
          </cell>
          <cell r="N280" t="str">
            <v>一般職員</v>
          </cell>
          <cell r="O280">
            <v>500</v>
          </cell>
          <cell r="P280">
            <v>299800</v>
          </cell>
          <cell r="Q280">
            <v>299800</v>
          </cell>
          <cell r="R280">
            <v>0</v>
          </cell>
          <cell r="S280">
            <v>0</v>
          </cell>
          <cell r="T280">
            <v>0</v>
          </cell>
          <cell r="U280">
            <v>0</v>
          </cell>
          <cell r="V280">
            <v>0</v>
          </cell>
          <cell r="W280">
            <v>0</v>
          </cell>
          <cell r="X280">
            <v>0</v>
          </cell>
          <cell r="Y280">
            <v>0</v>
          </cell>
          <cell r="Z280">
            <v>299800</v>
          </cell>
          <cell r="AA280">
            <v>0</v>
          </cell>
          <cell r="AB280">
            <v>35976</v>
          </cell>
          <cell r="AC280">
            <v>0</v>
          </cell>
          <cell r="AD280">
            <v>27000</v>
          </cell>
          <cell r="AE280">
            <v>0</v>
          </cell>
          <cell r="AF280">
            <v>4690</v>
          </cell>
          <cell r="AG280">
            <v>0</v>
          </cell>
          <cell r="AH280">
            <v>6803</v>
          </cell>
          <cell r="AI280">
            <v>24816</v>
          </cell>
          <cell r="AJ280">
            <v>0</v>
          </cell>
          <cell r="AK280">
            <v>19700</v>
          </cell>
          <cell r="AL280">
            <v>2750</v>
          </cell>
          <cell r="AM280">
            <v>43685</v>
          </cell>
          <cell r="AN280">
            <v>750</v>
          </cell>
          <cell r="AO280">
            <v>0</v>
          </cell>
          <cell r="AP280">
            <v>0</v>
          </cell>
          <cell r="AQ280">
            <v>399085</v>
          </cell>
          <cell r="AR280">
            <v>0</v>
          </cell>
          <cell r="AS280">
            <v>0</v>
          </cell>
          <cell r="AT280">
            <v>0</v>
          </cell>
          <cell r="AU280">
            <v>0</v>
          </cell>
          <cell r="AV280">
            <v>1995</v>
          </cell>
          <cell r="AW280">
            <v>3392.6475</v>
          </cell>
          <cell r="AX280">
            <v>814.13340000000005</v>
          </cell>
        </row>
        <row r="281">
          <cell r="D281" t="str">
            <v>飯田　真弓</v>
          </cell>
          <cell r="E281">
            <v>1006</v>
          </cell>
          <cell r="F281" t="str">
            <v>東京研修センター</v>
          </cell>
          <cell r="G281">
            <v>100601</v>
          </cell>
          <cell r="H281" t="str">
            <v>ＴＫＣＧ</v>
          </cell>
          <cell r="I281">
            <v>1</v>
          </cell>
          <cell r="J281" t="str">
            <v>部門1</v>
          </cell>
          <cell r="K281">
            <v>1001</v>
          </cell>
          <cell r="L281" t="str">
            <v>部門1-1</v>
          </cell>
          <cell r="M281">
            <v>100102</v>
          </cell>
          <cell r="N281" t="str">
            <v>一般職員</v>
          </cell>
          <cell r="O281">
            <v>500</v>
          </cell>
          <cell r="P281">
            <v>262500</v>
          </cell>
          <cell r="Q281">
            <v>262500</v>
          </cell>
          <cell r="R281">
            <v>0</v>
          </cell>
          <cell r="S281">
            <v>0</v>
          </cell>
          <cell r="T281">
            <v>0</v>
          </cell>
          <cell r="U281">
            <v>0</v>
          </cell>
          <cell r="V281">
            <v>0</v>
          </cell>
          <cell r="W281">
            <v>0</v>
          </cell>
          <cell r="X281">
            <v>0</v>
          </cell>
          <cell r="Y281">
            <v>0</v>
          </cell>
          <cell r="Z281">
            <v>262500</v>
          </cell>
          <cell r="AA281">
            <v>0</v>
          </cell>
          <cell r="AB281">
            <v>31500</v>
          </cell>
          <cell r="AC281">
            <v>0</v>
          </cell>
          <cell r="AD281">
            <v>27000</v>
          </cell>
          <cell r="AE281">
            <v>0</v>
          </cell>
          <cell r="AF281">
            <v>9233</v>
          </cell>
          <cell r="AG281">
            <v>0</v>
          </cell>
          <cell r="AH281">
            <v>4589</v>
          </cell>
          <cell r="AI281">
            <v>25352</v>
          </cell>
          <cell r="AJ281">
            <v>0</v>
          </cell>
          <cell r="AK281">
            <v>16154</v>
          </cell>
          <cell r="AL281">
            <v>0</v>
          </cell>
          <cell r="AM281">
            <v>35822.400000000001</v>
          </cell>
          <cell r="AN281">
            <v>615</v>
          </cell>
          <cell r="AO281">
            <v>0</v>
          </cell>
          <cell r="AP281">
            <v>0</v>
          </cell>
          <cell r="AQ281">
            <v>360174</v>
          </cell>
          <cell r="AR281">
            <v>0</v>
          </cell>
          <cell r="AS281">
            <v>0</v>
          </cell>
          <cell r="AT281">
            <v>464</v>
          </cell>
          <cell r="AU281">
            <v>0</v>
          </cell>
          <cell r="AV281">
            <v>1800</v>
          </cell>
          <cell r="AW281">
            <v>3062.3490000000002</v>
          </cell>
          <cell r="AX281">
            <v>734.75490000000002</v>
          </cell>
        </row>
        <row r="282">
          <cell r="D282" t="str">
            <v>弥富　理佳</v>
          </cell>
          <cell r="E282">
            <v>1004</v>
          </cell>
          <cell r="F282" t="str">
            <v>事業統括部</v>
          </cell>
          <cell r="G282">
            <v>100403</v>
          </cell>
          <cell r="H282" t="str">
            <v>管理システムＧ</v>
          </cell>
          <cell r="I282">
            <v>1</v>
          </cell>
          <cell r="J282" t="str">
            <v>部門1</v>
          </cell>
          <cell r="K282">
            <v>1001</v>
          </cell>
          <cell r="L282" t="str">
            <v>部門1-1</v>
          </cell>
          <cell r="M282">
            <v>100102</v>
          </cell>
          <cell r="N282" t="str">
            <v>一般職員</v>
          </cell>
          <cell r="O282">
            <v>500</v>
          </cell>
          <cell r="P282">
            <v>267900</v>
          </cell>
          <cell r="Q282">
            <v>267900</v>
          </cell>
          <cell r="R282">
            <v>0</v>
          </cell>
          <cell r="S282">
            <v>0</v>
          </cell>
          <cell r="T282">
            <v>0</v>
          </cell>
          <cell r="U282">
            <v>0</v>
          </cell>
          <cell r="V282">
            <v>0</v>
          </cell>
          <cell r="W282">
            <v>0</v>
          </cell>
          <cell r="X282">
            <v>0</v>
          </cell>
          <cell r="Y282">
            <v>0</v>
          </cell>
          <cell r="Z282">
            <v>267900</v>
          </cell>
          <cell r="AA282">
            <v>0</v>
          </cell>
          <cell r="AB282">
            <v>32148</v>
          </cell>
          <cell r="AC282">
            <v>0</v>
          </cell>
          <cell r="AD282">
            <v>27000</v>
          </cell>
          <cell r="AE282">
            <v>0</v>
          </cell>
          <cell r="AF282">
            <v>5170</v>
          </cell>
          <cell r="AG282">
            <v>0</v>
          </cell>
          <cell r="AH282">
            <v>6196</v>
          </cell>
          <cell r="AI282">
            <v>48705</v>
          </cell>
          <cell r="AJ282">
            <v>0</v>
          </cell>
          <cell r="AK282">
            <v>17336</v>
          </cell>
          <cell r="AL282">
            <v>0</v>
          </cell>
          <cell r="AM282">
            <v>38443.599999999999</v>
          </cell>
          <cell r="AN282">
            <v>660</v>
          </cell>
          <cell r="AO282">
            <v>0</v>
          </cell>
          <cell r="AP282">
            <v>0</v>
          </cell>
          <cell r="AQ282">
            <v>387119</v>
          </cell>
          <cell r="AR282">
            <v>0</v>
          </cell>
          <cell r="AS282">
            <v>0</v>
          </cell>
          <cell r="AT282">
            <v>631</v>
          </cell>
          <cell r="AU282">
            <v>0</v>
          </cell>
          <cell r="AV282">
            <v>1935</v>
          </cell>
          <cell r="AW282">
            <v>3291.1064999999999</v>
          </cell>
          <cell r="AX282">
            <v>789.72270000000003</v>
          </cell>
        </row>
        <row r="283">
          <cell r="D283" t="str">
            <v>北　雅士</v>
          </cell>
          <cell r="E283">
            <v>1004</v>
          </cell>
          <cell r="F283" t="str">
            <v>事業統括部</v>
          </cell>
          <cell r="G283">
            <v>100402</v>
          </cell>
          <cell r="H283" t="str">
            <v>事業統括Ｇ地方創生支援ユニット</v>
          </cell>
          <cell r="I283">
            <v>1</v>
          </cell>
          <cell r="J283" t="str">
            <v>部門1</v>
          </cell>
          <cell r="K283">
            <v>1001</v>
          </cell>
          <cell r="L283" t="str">
            <v>部門1-1</v>
          </cell>
          <cell r="M283">
            <v>100102</v>
          </cell>
          <cell r="N283" t="str">
            <v>一般職員</v>
          </cell>
          <cell r="O283">
            <v>500</v>
          </cell>
          <cell r="P283">
            <v>267900</v>
          </cell>
          <cell r="Q283">
            <v>267900</v>
          </cell>
          <cell r="R283">
            <v>0</v>
          </cell>
          <cell r="S283">
            <v>0</v>
          </cell>
          <cell r="T283">
            <v>0</v>
          </cell>
          <cell r="U283">
            <v>0</v>
          </cell>
          <cell r="V283">
            <v>0</v>
          </cell>
          <cell r="W283">
            <v>0</v>
          </cell>
          <cell r="X283">
            <v>0</v>
          </cell>
          <cell r="Y283">
            <v>0</v>
          </cell>
          <cell r="Z283">
            <v>267900</v>
          </cell>
          <cell r="AA283">
            <v>0</v>
          </cell>
          <cell r="AB283">
            <v>35268</v>
          </cell>
          <cell r="AC283">
            <v>26000</v>
          </cell>
          <cell r="AD283">
            <v>0</v>
          </cell>
          <cell r="AE283">
            <v>0</v>
          </cell>
          <cell r="AF283">
            <v>17968</v>
          </cell>
          <cell r="AG283">
            <v>0</v>
          </cell>
          <cell r="AH283">
            <v>11196</v>
          </cell>
          <cell r="AI283">
            <v>149940</v>
          </cell>
          <cell r="AJ283">
            <v>0</v>
          </cell>
          <cell r="AK283">
            <v>19700</v>
          </cell>
          <cell r="AL283">
            <v>0</v>
          </cell>
          <cell r="AM283">
            <v>43685</v>
          </cell>
          <cell r="AN283">
            <v>750</v>
          </cell>
          <cell r="AO283">
            <v>0</v>
          </cell>
          <cell r="AP283">
            <v>0</v>
          </cell>
          <cell r="AQ283">
            <v>508272</v>
          </cell>
          <cell r="AR283">
            <v>21248</v>
          </cell>
          <cell r="AS283">
            <v>0</v>
          </cell>
          <cell r="AT283">
            <v>1071</v>
          </cell>
          <cell r="AU283">
            <v>0</v>
          </cell>
          <cell r="AV283">
            <v>2541</v>
          </cell>
          <cell r="AW283">
            <v>4320.6719999999996</v>
          </cell>
          <cell r="AX283">
            <v>1036.8748000000001</v>
          </cell>
        </row>
        <row r="284">
          <cell r="D284" t="str">
            <v>神田　美帆</v>
          </cell>
          <cell r="E284">
            <v>1004</v>
          </cell>
          <cell r="F284" t="str">
            <v>事業統括部</v>
          </cell>
          <cell r="G284">
            <v>100401</v>
          </cell>
          <cell r="H284" t="str">
            <v>事業統括Ｇ</v>
          </cell>
          <cell r="I284">
            <v>1</v>
          </cell>
          <cell r="J284" t="str">
            <v>部門1</v>
          </cell>
          <cell r="K284">
            <v>1001</v>
          </cell>
          <cell r="L284" t="str">
            <v>部門1-1</v>
          </cell>
          <cell r="M284">
            <v>100102</v>
          </cell>
          <cell r="N284" t="str">
            <v>一般職員</v>
          </cell>
          <cell r="O284">
            <v>500</v>
          </cell>
          <cell r="P284">
            <v>225120</v>
          </cell>
          <cell r="Q284">
            <v>225120</v>
          </cell>
          <cell r="R284">
            <v>0</v>
          </cell>
          <cell r="S284">
            <v>0</v>
          </cell>
          <cell r="T284">
            <v>0</v>
          </cell>
          <cell r="U284">
            <v>0</v>
          </cell>
          <cell r="V284">
            <v>0</v>
          </cell>
          <cell r="W284">
            <v>0</v>
          </cell>
          <cell r="X284">
            <v>0</v>
          </cell>
          <cell r="Y284">
            <v>0</v>
          </cell>
          <cell r="Z284">
            <v>225120</v>
          </cell>
          <cell r="AA284">
            <v>0</v>
          </cell>
          <cell r="AB284">
            <v>27014</v>
          </cell>
          <cell r="AC284">
            <v>0</v>
          </cell>
          <cell r="AD284">
            <v>0</v>
          </cell>
          <cell r="AE284">
            <v>0</v>
          </cell>
          <cell r="AF284">
            <v>11373</v>
          </cell>
          <cell r="AG284">
            <v>0</v>
          </cell>
          <cell r="AH284">
            <v>3961</v>
          </cell>
          <cell r="AI284">
            <v>6778</v>
          </cell>
          <cell r="AJ284">
            <v>0</v>
          </cell>
          <cell r="AK284">
            <v>13396</v>
          </cell>
          <cell r="AL284">
            <v>0</v>
          </cell>
          <cell r="AM284">
            <v>29706.6</v>
          </cell>
          <cell r="AN284">
            <v>510</v>
          </cell>
          <cell r="AO284">
            <v>0</v>
          </cell>
          <cell r="AP284">
            <v>0</v>
          </cell>
          <cell r="AQ284">
            <v>274246</v>
          </cell>
          <cell r="AR284">
            <v>0</v>
          </cell>
          <cell r="AS284">
            <v>0</v>
          </cell>
          <cell r="AT284">
            <v>0</v>
          </cell>
          <cell r="AU284">
            <v>0</v>
          </cell>
          <cell r="AV284">
            <v>1371</v>
          </cell>
          <cell r="AW284">
            <v>2331.3209999999999</v>
          </cell>
          <cell r="AX284">
            <v>559.46180000000004</v>
          </cell>
        </row>
        <row r="285">
          <cell r="D285" t="str">
            <v>吉田　ひとみ</v>
          </cell>
          <cell r="E285">
            <v>1003</v>
          </cell>
          <cell r="F285" t="str">
            <v>研修業務部</v>
          </cell>
          <cell r="G285">
            <v>100302</v>
          </cell>
          <cell r="H285" t="str">
            <v>低炭素化支援Ｇ</v>
          </cell>
          <cell r="I285">
            <v>1</v>
          </cell>
          <cell r="J285" t="str">
            <v>部門1</v>
          </cell>
          <cell r="K285">
            <v>1001</v>
          </cell>
          <cell r="L285" t="str">
            <v>部門1-1</v>
          </cell>
          <cell r="M285">
            <v>100102</v>
          </cell>
          <cell r="N285" t="str">
            <v>一般職員</v>
          </cell>
          <cell r="O285">
            <v>500</v>
          </cell>
          <cell r="P285">
            <v>259800</v>
          </cell>
          <cell r="Q285">
            <v>259800</v>
          </cell>
          <cell r="R285">
            <v>0</v>
          </cell>
          <cell r="S285">
            <v>0</v>
          </cell>
          <cell r="T285">
            <v>0</v>
          </cell>
          <cell r="U285">
            <v>0</v>
          </cell>
          <cell r="V285">
            <v>0</v>
          </cell>
          <cell r="W285">
            <v>0</v>
          </cell>
          <cell r="X285">
            <v>0</v>
          </cell>
          <cell r="Y285">
            <v>0</v>
          </cell>
          <cell r="Z285">
            <v>259800</v>
          </cell>
          <cell r="AA285">
            <v>0</v>
          </cell>
          <cell r="AB285">
            <v>31176</v>
          </cell>
          <cell r="AC285">
            <v>0</v>
          </cell>
          <cell r="AD285">
            <v>27000</v>
          </cell>
          <cell r="AE285">
            <v>0</v>
          </cell>
          <cell r="AF285">
            <v>13311</v>
          </cell>
          <cell r="AG285">
            <v>0</v>
          </cell>
          <cell r="AH285">
            <v>6039</v>
          </cell>
          <cell r="AI285">
            <v>109650</v>
          </cell>
          <cell r="AJ285">
            <v>0</v>
          </cell>
          <cell r="AK285">
            <v>16154</v>
          </cell>
          <cell r="AL285">
            <v>2255</v>
          </cell>
          <cell r="AM285">
            <v>35822.400000000001</v>
          </cell>
          <cell r="AN285">
            <v>615</v>
          </cell>
          <cell r="AO285">
            <v>0</v>
          </cell>
          <cell r="AP285">
            <v>0</v>
          </cell>
          <cell r="AQ285">
            <v>446976</v>
          </cell>
          <cell r="AR285">
            <v>13452</v>
          </cell>
          <cell r="AS285">
            <v>0</v>
          </cell>
          <cell r="AT285">
            <v>1047</v>
          </cell>
          <cell r="AU285">
            <v>0</v>
          </cell>
          <cell r="AV285">
            <v>2234</v>
          </cell>
          <cell r="AW285">
            <v>3800.1759999999999</v>
          </cell>
          <cell r="AX285">
            <v>911.83100000000002</v>
          </cell>
        </row>
        <row r="286">
          <cell r="D286" t="str">
            <v>志村　拓也</v>
          </cell>
          <cell r="E286">
            <v>1004</v>
          </cell>
          <cell r="F286" t="str">
            <v>事業統括部</v>
          </cell>
          <cell r="G286">
            <v>100405</v>
          </cell>
          <cell r="H286" t="str">
            <v>ジャカルタ事務所</v>
          </cell>
          <cell r="I286">
            <v>1</v>
          </cell>
          <cell r="J286" t="str">
            <v>部門1</v>
          </cell>
          <cell r="K286">
            <v>1001</v>
          </cell>
          <cell r="L286" t="str">
            <v>部門1-1</v>
          </cell>
          <cell r="M286">
            <v>100102</v>
          </cell>
          <cell r="N286" t="str">
            <v>一般職員</v>
          </cell>
          <cell r="O286">
            <v>400</v>
          </cell>
          <cell r="P286">
            <v>283520</v>
          </cell>
          <cell r="Q286">
            <v>283520</v>
          </cell>
          <cell r="R286">
            <v>0</v>
          </cell>
          <cell r="S286">
            <v>0</v>
          </cell>
          <cell r="T286">
            <v>0</v>
          </cell>
          <cell r="U286">
            <v>0</v>
          </cell>
          <cell r="V286">
            <v>0</v>
          </cell>
          <cell r="W286">
            <v>0</v>
          </cell>
          <cell r="X286">
            <v>0</v>
          </cell>
          <cell r="Y286">
            <v>0</v>
          </cell>
          <cell r="Z286">
            <v>283520</v>
          </cell>
          <cell r="AA286">
            <v>0</v>
          </cell>
          <cell r="AB286">
            <v>0</v>
          </cell>
          <cell r="AC286">
            <v>6500</v>
          </cell>
          <cell r="AD286">
            <v>0</v>
          </cell>
          <cell r="AE286">
            <v>0</v>
          </cell>
          <cell r="AF286">
            <v>0</v>
          </cell>
          <cell r="AG286">
            <v>0</v>
          </cell>
          <cell r="AH286">
            <v>0</v>
          </cell>
          <cell r="AI286">
            <v>0</v>
          </cell>
          <cell r="AJ286">
            <v>0</v>
          </cell>
          <cell r="AK286">
            <v>26792</v>
          </cell>
          <cell r="AL286">
            <v>0</v>
          </cell>
          <cell r="AM286">
            <v>54169.8</v>
          </cell>
          <cell r="AN286">
            <v>930</v>
          </cell>
          <cell r="AO286">
            <v>0</v>
          </cell>
          <cell r="AP286">
            <v>0</v>
          </cell>
          <cell r="AQ286">
            <v>290020</v>
          </cell>
          <cell r="AR286">
            <v>0</v>
          </cell>
          <cell r="AS286">
            <v>0</v>
          </cell>
          <cell r="AT286">
            <v>0</v>
          </cell>
          <cell r="AU286">
            <v>0</v>
          </cell>
          <cell r="AV286">
            <v>1450</v>
          </cell>
          <cell r="AW286">
            <v>2465.27</v>
          </cell>
          <cell r="AX286">
            <v>0</v>
          </cell>
        </row>
        <row r="287">
          <cell r="D287" t="str">
            <v>山下　哲志</v>
          </cell>
          <cell r="E287">
            <v>1006</v>
          </cell>
          <cell r="F287" t="str">
            <v>東京研修センター</v>
          </cell>
          <cell r="G287">
            <v>100601</v>
          </cell>
          <cell r="H287" t="str">
            <v>ＴＫＣＧ</v>
          </cell>
          <cell r="I287">
            <v>1</v>
          </cell>
          <cell r="J287" t="str">
            <v>部門1</v>
          </cell>
          <cell r="K287">
            <v>1001</v>
          </cell>
          <cell r="L287" t="str">
            <v>部門1-1</v>
          </cell>
          <cell r="M287">
            <v>100102</v>
          </cell>
          <cell r="N287" t="str">
            <v>一般職員</v>
          </cell>
          <cell r="O287">
            <v>500</v>
          </cell>
          <cell r="P287">
            <v>302400</v>
          </cell>
          <cell r="Q287">
            <v>302400</v>
          </cell>
          <cell r="R287">
            <v>0</v>
          </cell>
          <cell r="S287">
            <v>0</v>
          </cell>
          <cell r="T287">
            <v>0</v>
          </cell>
          <cell r="U287">
            <v>0</v>
          </cell>
          <cell r="V287">
            <v>0</v>
          </cell>
          <cell r="W287">
            <v>0</v>
          </cell>
          <cell r="X287">
            <v>0</v>
          </cell>
          <cell r="Y287">
            <v>0</v>
          </cell>
          <cell r="Z287">
            <v>302400</v>
          </cell>
          <cell r="AA287">
            <v>0</v>
          </cell>
          <cell r="AB287">
            <v>37848</v>
          </cell>
          <cell r="AC287">
            <v>13000</v>
          </cell>
          <cell r="AD287">
            <v>27000</v>
          </cell>
          <cell r="AE287">
            <v>0</v>
          </cell>
          <cell r="AF287">
            <v>6840</v>
          </cell>
          <cell r="AG287">
            <v>0</v>
          </cell>
          <cell r="AH287">
            <v>6854</v>
          </cell>
          <cell r="AI287">
            <v>1012</v>
          </cell>
          <cell r="AJ287">
            <v>0</v>
          </cell>
          <cell r="AK287">
            <v>20882</v>
          </cell>
          <cell r="AL287">
            <v>2915</v>
          </cell>
          <cell r="AM287">
            <v>46306.2</v>
          </cell>
          <cell r="AN287">
            <v>795</v>
          </cell>
          <cell r="AO287">
            <v>0</v>
          </cell>
          <cell r="AP287">
            <v>0</v>
          </cell>
          <cell r="AQ287">
            <v>394954</v>
          </cell>
          <cell r="AR287">
            <v>0</v>
          </cell>
          <cell r="AS287">
            <v>0</v>
          </cell>
          <cell r="AT287">
            <v>0</v>
          </cell>
          <cell r="AU287">
            <v>0</v>
          </cell>
          <cell r="AV287">
            <v>1974</v>
          </cell>
          <cell r="AW287">
            <v>3357.8789999999999</v>
          </cell>
          <cell r="AX287">
            <v>805.70609999999999</v>
          </cell>
        </row>
        <row r="288">
          <cell r="D288" t="str">
            <v>山本　出</v>
          </cell>
          <cell r="E288">
            <v>1006</v>
          </cell>
          <cell r="F288" t="str">
            <v>東京研修センター</v>
          </cell>
          <cell r="G288">
            <v>100601</v>
          </cell>
          <cell r="H288" t="str">
            <v>ＴＫＣＧ</v>
          </cell>
          <cell r="I288">
            <v>1</v>
          </cell>
          <cell r="J288" t="str">
            <v>部門1</v>
          </cell>
          <cell r="K288">
            <v>1001</v>
          </cell>
          <cell r="L288" t="str">
            <v>部門1-1</v>
          </cell>
          <cell r="M288">
            <v>100102</v>
          </cell>
          <cell r="N288" t="str">
            <v>一般職員</v>
          </cell>
          <cell r="O288">
            <v>300</v>
          </cell>
          <cell r="P288">
            <v>382800</v>
          </cell>
          <cell r="Q288">
            <v>382800</v>
          </cell>
          <cell r="R288">
            <v>0</v>
          </cell>
          <cell r="S288">
            <v>0</v>
          </cell>
          <cell r="T288">
            <v>0</v>
          </cell>
          <cell r="U288">
            <v>0</v>
          </cell>
          <cell r="V288">
            <v>0</v>
          </cell>
          <cell r="W288">
            <v>0</v>
          </cell>
          <cell r="X288">
            <v>0</v>
          </cell>
          <cell r="Y288">
            <v>0</v>
          </cell>
          <cell r="Z288">
            <v>382800</v>
          </cell>
          <cell r="AA288">
            <v>45000</v>
          </cell>
          <cell r="AB288">
            <v>54276</v>
          </cell>
          <cell r="AC288">
            <v>24500</v>
          </cell>
          <cell r="AD288">
            <v>0</v>
          </cell>
          <cell r="AE288">
            <v>0</v>
          </cell>
          <cell r="AF288">
            <v>37091</v>
          </cell>
          <cell r="AG288">
            <v>0</v>
          </cell>
          <cell r="AH288">
            <v>6700</v>
          </cell>
          <cell r="AI288">
            <v>0</v>
          </cell>
          <cell r="AJ288">
            <v>0</v>
          </cell>
          <cell r="AK288">
            <v>22064</v>
          </cell>
          <cell r="AL288">
            <v>3080</v>
          </cell>
          <cell r="AM288">
            <v>48927.4</v>
          </cell>
          <cell r="AN288">
            <v>840</v>
          </cell>
          <cell r="AO288">
            <v>0</v>
          </cell>
          <cell r="AP288">
            <v>0</v>
          </cell>
          <cell r="AQ288">
            <v>550367</v>
          </cell>
          <cell r="AR288">
            <v>0</v>
          </cell>
          <cell r="AS288">
            <v>0</v>
          </cell>
          <cell r="AT288">
            <v>0</v>
          </cell>
          <cell r="AU288">
            <v>0</v>
          </cell>
          <cell r="AV288">
            <v>2751</v>
          </cell>
          <cell r="AW288">
            <v>4678.9544999999998</v>
          </cell>
          <cell r="AX288">
            <v>1122.7485999999999</v>
          </cell>
        </row>
        <row r="289">
          <cell r="D289" t="str">
            <v>首藤　尚治</v>
          </cell>
          <cell r="E289">
            <v>1001</v>
          </cell>
          <cell r="F289" t="str">
            <v>産業推進部</v>
          </cell>
          <cell r="G289">
            <v>100101</v>
          </cell>
          <cell r="H289" t="str">
            <v>産業国際化・インフラＧ</v>
          </cell>
          <cell r="I289">
            <v>1</v>
          </cell>
          <cell r="J289" t="str">
            <v>部門1</v>
          </cell>
          <cell r="K289">
            <v>1001</v>
          </cell>
          <cell r="L289" t="str">
            <v>部門1-1</v>
          </cell>
          <cell r="M289">
            <v>100102</v>
          </cell>
          <cell r="N289" t="str">
            <v>一般職員</v>
          </cell>
          <cell r="O289">
            <v>300</v>
          </cell>
          <cell r="P289">
            <v>315700</v>
          </cell>
          <cell r="Q289">
            <v>315700</v>
          </cell>
          <cell r="R289">
            <v>0</v>
          </cell>
          <cell r="S289">
            <v>0</v>
          </cell>
          <cell r="T289">
            <v>0</v>
          </cell>
          <cell r="U289">
            <v>0</v>
          </cell>
          <cell r="V289">
            <v>0</v>
          </cell>
          <cell r="W289">
            <v>0</v>
          </cell>
          <cell r="X289">
            <v>0</v>
          </cell>
          <cell r="Y289">
            <v>0</v>
          </cell>
          <cell r="Z289">
            <v>315700</v>
          </cell>
          <cell r="AA289">
            <v>45000</v>
          </cell>
          <cell r="AB289">
            <v>43284</v>
          </cell>
          <cell r="AC289">
            <v>0</v>
          </cell>
          <cell r="AD289">
            <v>0</v>
          </cell>
          <cell r="AE289">
            <v>0</v>
          </cell>
          <cell r="AF289">
            <v>14446</v>
          </cell>
          <cell r="AG289">
            <v>0</v>
          </cell>
          <cell r="AH289">
            <v>0</v>
          </cell>
          <cell r="AI289">
            <v>0</v>
          </cell>
          <cell r="AJ289">
            <v>0</v>
          </cell>
          <cell r="AK289">
            <v>20882</v>
          </cell>
          <cell r="AL289">
            <v>2915</v>
          </cell>
          <cell r="AM289">
            <v>46306.2</v>
          </cell>
          <cell r="AN289">
            <v>795</v>
          </cell>
          <cell r="AO289">
            <v>0</v>
          </cell>
          <cell r="AP289">
            <v>0</v>
          </cell>
          <cell r="AQ289">
            <v>418430</v>
          </cell>
          <cell r="AR289">
            <v>0</v>
          </cell>
          <cell r="AS289">
            <v>0</v>
          </cell>
          <cell r="AT289">
            <v>0</v>
          </cell>
          <cell r="AU289">
            <v>0</v>
          </cell>
          <cell r="AV289">
            <v>2092</v>
          </cell>
          <cell r="AW289">
            <v>3556.8049999999998</v>
          </cell>
          <cell r="AX289">
            <v>853.59720000000004</v>
          </cell>
        </row>
        <row r="290">
          <cell r="D290" t="str">
            <v>下村　真理</v>
          </cell>
          <cell r="E290">
            <v>1005</v>
          </cell>
          <cell r="F290" t="str">
            <v>総務企画部</v>
          </cell>
          <cell r="G290">
            <v>100503</v>
          </cell>
          <cell r="H290" t="str">
            <v>人事Ｇ</v>
          </cell>
          <cell r="I290">
            <v>1</v>
          </cell>
          <cell r="J290" t="str">
            <v>部門1</v>
          </cell>
          <cell r="K290">
            <v>1001</v>
          </cell>
          <cell r="L290" t="str">
            <v>部門1-1</v>
          </cell>
          <cell r="M290">
            <v>100102</v>
          </cell>
          <cell r="N290" t="str">
            <v>一般職員</v>
          </cell>
          <cell r="O290">
            <v>500</v>
          </cell>
          <cell r="P290">
            <v>267900</v>
          </cell>
          <cell r="Q290">
            <v>267900</v>
          </cell>
          <cell r="R290">
            <v>0</v>
          </cell>
          <cell r="S290">
            <v>0</v>
          </cell>
          <cell r="T290">
            <v>0</v>
          </cell>
          <cell r="U290">
            <v>0</v>
          </cell>
          <cell r="V290">
            <v>0</v>
          </cell>
          <cell r="W290">
            <v>0</v>
          </cell>
          <cell r="X290">
            <v>0</v>
          </cell>
          <cell r="Y290">
            <v>0</v>
          </cell>
          <cell r="Z290">
            <v>267900</v>
          </cell>
          <cell r="AA290">
            <v>0</v>
          </cell>
          <cell r="AB290">
            <v>32148</v>
          </cell>
          <cell r="AC290">
            <v>0</v>
          </cell>
          <cell r="AD290">
            <v>0</v>
          </cell>
          <cell r="AE290">
            <v>0</v>
          </cell>
          <cell r="AF290">
            <v>6500</v>
          </cell>
          <cell r="AG290">
            <v>0</v>
          </cell>
          <cell r="AH290">
            <v>14596</v>
          </cell>
          <cell r="AI290">
            <v>35225</v>
          </cell>
          <cell r="AJ290">
            <v>0</v>
          </cell>
          <cell r="AK290">
            <v>14972</v>
          </cell>
          <cell r="AL290">
            <v>0</v>
          </cell>
          <cell r="AM290">
            <v>33201.199999999997</v>
          </cell>
          <cell r="AN290">
            <v>570</v>
          </cell>
          <cell r="AO290">
            <v>0</v>
          </cell>
          <cell r="AP290">
            <v>0</v>
          </cell>
          <cell r="AQ290">
            <v>356369</v>
          </cell>
          <cell r="AR290">
            <v>0</v>
          </cell>
          <cell r="AS290">
            <v>0</v>
          </cell>
          <cell r="AT290">
            <v>0</v>
          </cell>
          <cell r="AU290">
            <v>0</v>
          </cell>
          <cell r="AV290">
            <v>1781</v>
          </cell>
          <cell r="AW290">
            <v>3029.9814999999999</v>
          </cell>
          <cell r="AX290">
            <v>726.99270000000001</v>
          </cell>
        </row>
        <row r="291">
          <cell r="D291" t="str">
            <v>齋藤　香</v>
          </cell>
          <cell r="E291">
            <v>1002</v>
          </cell>
          <cell r="F291" t="str">
            <v>政策推進部</v>
          </cell>
          <cell r="G291">
            <v>100202</v>
          </cell>
          <cell r="H291" t="str">
            <v>政策受託Ｇ</v>
          </cell>
          <cell r="I291">
            <v>1</v>
          </cell>
          <cell r="J291" t="str">
            <v>部門1</v>
          </cell>
          <cell r="K291">
            <v>1001</v>
          </cell>
          <cell r="L291" t="str">
            <v>部門1-1</v>
          </cell>
          <cell r="M291">
            <v>100102</v>
          </cell>
          <cell r="N291" t="str">
            <v>一般職員</v>
          </cell>
          <cell r="O291">
            <v>500</v>
          </cell>
          <cell r="P291">
            <v>262500</v>
          </cell>
          <cell r="Q291">
            <v>262500</v>
          </cell>
          <cell r="R291">
            <v>0</v>
          </cell>
          <cell r="S291">
            <v>0</v>
          </cell>
          <cell r="T291">
            <v>0</v>
          </cell>
          <cell r="U291">
            <v>0</v>
          </cell>
          <cell r="V291">
            <v>0</v>
          </cell>
          <cell r="W291">
            <v>0</v>
          </cell>
          <cell r="X291">
            <v>0</v>
          </cell>
          <cell r="Y291">
            <v>0</v>
          </cell>
          <cell r="Z291">
            <v>262500</v>
          </cell>
          <cell r="AA291">
            <v>0</v>
          </cell>
          <cell r="AB291">
            <v>31500</v>
          </cell>
          <cell r="AC291">
            <v>0</v>
          </cell>
          <cell r="AD291">
            <v>27000</v>
          </cell>
          <cell r="AE291">
            <v>0</v>
          </cell>
          <cell r="AF291">
            <v>6003</v>
          </cell>
          <cell r="AG291">
            <v>0</v>
          </cell>
          <cell r="AH291">
            <v>6089</v>
          </cell>
          <cell r="AI291">
            <v>25864</v>
          </cell>
          <cell r="AJ291">
            <v>0</v>
          </cell>
          <cell r="AK291">
            <v>17336</v>
          </cell>
          <cell r="AL291">
            <v>0</v>
          </cell>
          <cell r="AM291">
            <v>38443.599999999999</v>
          </cell>
          <cell r="AN291">
            <v>660</v>
          </cell>
          <cell r="AO291">
            <v>0</v>
          </cell>
          <cell r="AP291">
            <v>0</v>
          </cell>
          <cell r="AQ291">
            <v>358956</v>
          </cell>
          <cell r="AR291">
            <v>0</v>
          </cell>
          <cell r="AS291">
            <v>0</v>
          </cell>
          <cell r="AT291">
            <v>0</v>
          </cell>
          <cell r="AU291">
            <v>0</v>
          </cell>
          <cell r="AV291">
            <v>1794</v>
          </cell>
          <cell r="AW291">
            <v>3051.9059999999999</v>
          </cell>
          <cell r="AX291">
            <v>732.27020000000005</v>
          </cell>
        </row>
        <row r="292">
          <cell r="D292" t="str">
            <v>宮寺　宏明</v>
          </cell>
          <cell r="E292">
            <v>1003</v>
          </cell>
          <cell r="F292" t="str">
            <v>新国際協力事業部</v>
          </cell>
          <cell r="G292">
            <v>100301</v>
          </cell>
          <cell r="H292" t="str">
            <v>新国際協力事業Ｇ</v>
          </cell>
          <cell r="I292">
            <v>1</v>
          </cell>
          <cell r="J292" t="str">
            <v>部門1</v>
          </cell>
          <cell r="K292">
            <v>1001</v>
          </cell>
          <cell r="L292" t="str">
            <v>部門1-1</v>
          </cell>
          <cell r="M292">
            <v>100102</v>
          </cell>
          <cell r="N292" t="str">
            <v>一般職員</v>
          </cell>
          <cell r="O292">
            <v>500</v>
          </cell>
          <cell r="P292">
            <v>270600</v>
          </cell>
          <cell r="Q292">
            <v>270600</v>
          </cell>
          <cell r="R292">
            <v>0</v>
          </cell>
          <cell r="S292">
            <v>0</v>
          </cell>
          <cell r="T292">
            <v>0</v>
          </cell>
          <cell r="U292">
            <v>0</v>
          </cell>
          <cell r="V292">
            <v>0</v>
          </cell>
          <cell r="W292">
            <v>0</v>
          </cell>
          <cell r="X292">
            <v>0</v>
          </cell>
          <cell r="Y292">
            <v>0</v>
          </cell>
          <cell r="Z292">
            <v>270600</v>
          </cell>
          <cell r="AA292">
            <v>0</v>
          </cell>
          <cell r="AB292">
            <v>32472</v>
          </cell>
          <cell r="AC292">
            <v>0</v>
          </cell>
          <cell r="AD292">
            <v>27000</v>
          </cell>
          <cell r="AE292">
            <v>0</v>
          </cell>
          <cell r="AF292">
            <v>11673</v>
          </cell>
          <cell r="AG292">
            <v>0</v>
          </cell>
          <cell r="AH292">
            <v>6246</v>
          </cell>
          <cell r="AI292">
            <v>49596</v>
          </cell>
          <cell r="AJ292">
            <v>0</v>
          </cell>
          <cell r="AK292">
            <v>14972</v>
          </cell>
          <cell r="AL292">
            <v>0</v>
          </cell>
          <cell r="AM292">
            <v>33201.199999999997</v>
          </cell>
          <cell r="AN292">
            <v>570</v>
          </cell>
          <cell r="AO292">
            <v>0</v>
          </cell>
          <cell r="AP292">
            <v>0</v>
          </cell>
          <cell r="AQ292">
            <v>397587</v>
          </cell>
          <cell r="AR292">
            <v>0</v>
          </cell>
          <cell r="AS292">
            <v>0</v>
          </cell>
          <cell r="AT292">
            <v>0</v>
          </cell>
          <cell r="AU292">
            <v>0</v>
          </cell>
          <cell r="AV292">
            <v>1987</v>
          </cell>
          <cell r="AW292">
            <v>3380.4245000000001</v>
          </cell>
          <cell r="AX292">
            <v>811.07740000000001</v>
          </cell>
        </row>
        <row r="293">
          <cell r="D293" t="str">
            <v>太田　絵美</v>
          </cell>
          <cell r="E293">
            <v>1006</v>
          </cell>
          <cell r="F293" t="str">
            <v>東京研修センター</v>
          </cell>
          <cell r="G293">
            <v>100601</v>
          </cell>
          <cell r="H293" t="str">
            <v>ＴＫＣＧ</v>
          </cell>
          <cell r="I293">
            <v>1</v>
          </cell>
          <cell r="J293" t="str">
            <v>部門1</v>
          </cell>
          <cell r="K293">
            <v>1001</v>
          </cell>
          <cell r="L293" t="str">
            <v>部門1-1</v>
          </cell>
          <cell r="M293">
            <v>100102</v>
          </cell>
          <cell r="N293" t="str">
            <v>一般職員</v>
          </cell>
          <cell r="O293">
            <v>500</v>
          </cell>
          <cell r="P293">
            <v>257100</v>
          </cell>
          <cell r="Q293">
            <v>257100</v>
          </cell>
          <cell r="R293">
            <v>0</v>
          </cell>
          <cell r="S293">
            <v>0</v>
          </cell>
          <cell r="T293">
            <v>0</v>
          </cell>
          <cell r="U293">
            <v>0</v>
          </cell>
          <cell r="V293">
            <v>0</v>
          </cell>
          <cell r="W293">
            <v>0</v>
          </cell>
          <cell r="X293">
            <v>0</v>
          </cell>
          <cell r="Y293">
            <v>0</v>
          </cell>
          <cell r="Z293">
            <v>257100</v>
          </cell>
          <cell r="AA293">
            <v>0</v>
          </cell>
          <cell r="AB293">
            <v>30852</v>
          </cell>
          <cell r="AC293">
            <v>0</v>
          </cell>
          <cell r="AD293">
            <v>27000</v>
          </cell>
          <cell r="AE293">
            <v>0</v>
          </cell>
          <cell r="AF293">
            <v>55000</v>
          </cell>
          <cell r="AG293">
            <v>0</v>
          </cell>
          <cell r="AH293">
            <v>4486</v>
          </cell>
          <cell r="AI293">
            <v>32377</v>
          </cell>
          <cell r="AJ293">
            <v>0</v>
          </cell>
          <cell r="AK293">
            <v>16154</v>
          </cell>
          <cell r="AL293">
            <v>0</v>
          </cell>
          <cell r="AM293">
            <v>35822.400000000001</v>
          </cell>
          <cell r="AN293">
            <v>615</v>
          </cell>
          <cell r="AO293">
            <v>0</v>
          </cell>
          <cell r="AP293">
            <v>0</v>
          </cell>
          <cell r="AQ293">
            <v>406815</v>
          </cell>
          <cell r="AR293">
            <v>0</v>
          </cell>
          <cell r="AS293">
            <v>0</v>
          </cell>
          <cell r="AT293">
            <v>0</v>
          </cell>
          <cell r="AU293">
            <v>0</v>
          </cell>
          <cell r="AV293">
            <v>2034</v>
          </cell>
          <cell r="AW293">
            <v>3458.0025000000001</v>
          </cell>
          <cell r="AX293">
            <v>829.90260000000001</v>
          </cell>
        </row>
        <row r="294">
          <cell r="D294" t="str">
            <v>福田　美穂</v>
          </cell>
          <cell r="E294">
            <v>1008</v>
          </cell>
          <cell r="F294" t="str">
            <v>HIDA総合研究所</v>
          </cell>
          <cell r="G294">
            <v>100802</v>
          </cell>
          <cell r="H294" t="str">
            <v>海外戦略Ｇ</v>
          </cell>
          <cell r="I294">
            <v>1</v>
          </cell>
          <cell r="J294" t="str">
            <v>部門1</v>
          </cell>
          <cell r="K294">
            <v>1001</v>
          </cell>
          <cell r="L294" t="str">
            <v>部門1-1</v>
          </cell>
          <cell r="M294">
            <v>100102</v>
          </cell>
          <cell r="N294" t="str">
            <v>一般職員</v>
          </cell>
          <cell r="O294">
            <v>500</v>
          </cell>
          <cell r="P294">
            <v>262500</v>
          </cell>
          <cell r="Q294">
            <v>262500</v>
          </cell>
          <cell r="R294">
            <v>0</v>
          </cell>
          <cell r="S294">
            <v>0</v>
          </cell>
          <cell r="T294">
            <v>0</v>
          </cell>
          <cell r="U294">
            <v>0</v>
          </cell>
          <cell r="V294">
            <v>0</v>
          </cell>
          <cell r="W294">
            <v>0</v>
          </cell>
          <cell r="X294">
            <v>0</v>
          </cell>
          <cell r="Y294">
            <v>0</v>
          </cell>
          <cell r="Z294">
            <v>262500</v>
          </cell>
          <cell r="AA294">
            <v>0</v>
          </cell>
          <cell r="AB294">
            <v>31500</v>
          </cell>
          <cell r="AC294">
            <v>0</v>
          </cell>
          <cell r="AD294">
            <v>0</v>
          </cell>
          <cell r="AE294">
            <v>0</v>
          </cell>
          <cell r="AF294">
            <v>5050</v>
          </cell>
          <cell r="AG294">
            <v>0</v>
          </cell>
          <cell r="AH294">
            <v>4589</v>
          </cell>
          <cell r="AI294">
            <v>13371</v>
          </cell>
          <cell r="AJ294">
            <v>0</v>
          </cell>
          <cell r="AK294">
            <v>14184</v>
          </cell>
          <cell r="AL294">
            <v>0</v>
          </cell>
          <cell r="AM294">
            <v>31453.4</v>
          </cell>
          <cell r="AN294">
            <v>540</v>
          </cell>
          <cell r="AO294">
            <v>0</v>
          </cell>
          <cell r="AP294">
            <v>0</v>
          </cell>
          <cell r="AQ294">
            <v>317010</v>
          </cell>
          <cell r="AR294">
            <v>0</v>
          </cell>
          <cell r="AS294">
            <v>0</v>
          </cell>
          <cell r="AT294">
            <v>0</v>
          </cell>
          <cell r="AU294">
            <v>0</v>
          </cell>
          <cell r="AV294">
            <v>1585</v>
          </cell>
          <cell r="AW294">
            <v>2694.6350000000002</v>
          </cell>
          <cell r="AX294">
            <v>646.70039999999995</v>
          </cell>
        </row>
        <row r="295">
          <cell r="D295" t="str">
            <v>江口　健一郎</v>
          </cell>
          <cell r="E295">
            <v>1008</v>
          </cell>
          <cell r="F295" t="str">
            <v>HIDA総合研究所</v>
          </cell>
          <cell r="G295">
            <v>100801</v>
          </cell>
          <cell r="H295" t="str">
            <v>調査企画Ｇ</v>
          </cell>
          <cell r="I295">
            <v>1</v>
          </cell>
          <cell r="J295" t="str">
            <v>部門1</v>
          </cell>
          <cell r="K295">
            <v>1001</v>
          </cell>
          <cell r="L295" t="str">
            <v>部門1-1</v>
          </cell>
          <cell r="M295">
            <v>100102</v>
          </cell>
          <cell r="N295" t="str">
            <v>一般職員</v>
          </cell>
          <cell r="O295">
            <v>500</v>
          </cell>
          <cell r="P295">
            <v>265200</v>
          </cell>
          <cell r="Q295">
            <v>265200</v>
          </cell>
          <cell r="R295">
            <v>0</v>
          </cell>
          <cell r="S295">
            <v>0</v>
          </cell>
          <cell r="T295">
            <v>0</v>
          </cell>
          <cell r="U295">
            <v>0</v>
          </cell>
          <cell r="V295">
            <v>0</v>
          </cell>
          <cell r="W295">
            <v>0</v>
          </cell>
          <cell r="X295">
            <v>0</v>
          </cell>
          <cell r="Y295">
            <v>0</v>
          </cell>
          <cell r="Z295">
            <v>265200</v>
          </cell>
          <cell r="AA295">
            <v>0</v>
          </cell>
          <cell r="AB295">
            <v>35724</v>
          </cell>
          <cell r="AC295">
            <v>32500</v>
          </cell>
          <cell r="AD295">
            <v>0</v>
          </cell>
          <cell r="AE295">
            <v>0</v>
          </cell>
          <cell r="AF295">
            <v>22516</v>
          </cell>
          <cell r="AG295">
            <v>0</v>
          </cell>
          <cell r="AH295">
            <v>11143</v>
          </cell>
          <cell r="AI295">
            <v>91789</v>
          </cell>
          <cell r="AJ295">
            <v>0</v>
          </cell>
          <cell r="AK295">
            <v>19700</v>
          </cell>
          <cell r="AL295">
            <v>0</v>
          </cell>
          <cell r="AM295">
            <v>43685</v>
          </cell>
          <cell r="AN295">
            <v>750</v>
          </cell>
          <cell r="AO295">
            <v>0</v>
          </cell>
          <cell r="AP295">
            <v>0</v>
          </cell>
          <cell r="AQ295">
            <v>458872</v>
          </cell>
          <cell r="AR295">
            <v>6960</v>
          </cell>
          <cell r="AS295">
            <v>0</v>
          </cell>
          <cell r="AT295">
            <v>0</v>
          </cell>
          <cell r="AU295">
            <v>0</v>
          </cell>
          <cell r="AV295">
            <v>2294</v>
          </cell>
          <cell r="AW295">
            <v>3900.7719999999999</v>
          </cell>
          <cell r="AX295">
            <v>936.09879999999998</v>
          </cell>
        </row>
        <row r="296">
          <cell r="D296" t="str">
            <v>田中　拓</v>
          </cell>
          <cell r="E296">
            <v>1001</v>
          </cell>
          <cell r="F296" t="str">
            <v>産業推進部</v>
          </cell>
          <cell r="G296">
            <v>100102</v>
          </cell>
          <cell r="H296" t="str">
            <v>ＥＰＡＧ</v>
          </cell>
          <cell r="I296">
            <v>1</v>
          </cell>
          <cell r="J296" t="str">
            <v>部門1</v>
          </cell>
          <cell r="K296">
            <v>1001</v>
          </cell>
          <cell r="L296" t="str">
            <v>部門1-1</v>
          </cell>
          <cell r="M296">
            <v>100102</v>
          </cell>
          <cell r="N296" t="str">
            <v>一般職員</v>
          </cell>
          <cell r="O296">
            <v>300</v>
          </cell>
          <cell r="P296">
            <v>365100</v>
          </cell>
          <cell r="Q296">
            <v>365100</v>
          </cell>
          <cell r="R296">
            <v>0</v>
          </cell>
          <cell r="S296">
            <v>0</v>
          </cell>
          <cell r="T296">
            <v>0</v>
          </cell>
          <cell r="U296">
            <v>0</v>
          </cell>
          <cell r="V296">
            <v>0</v>
          </cell>
          <cell r="W296">
            <v>0</v>
          </cell>
          <cell r="X296">
            <v>0</v>
          </cell>
          <cell r="Y296">
            <v>0</v>
          </cell>
          <cell r="Z296">
            <v>365100</v>
          </cell>
          <cell r="AA296">
            <v>75000</v>
          </cell>
          <cell r="AB296">
            <v>55152</v>
          </cell>
          <cell r="AC296">
            <v>19500</v>
          </cell>
          <cell r="AD296">
            <v>27000</v>
          </cell>
          <cell r="AE296">
            <v>0</v>
          </cell>
          <cell r="AF296">
            <v>18298</v>
          </cell>
          <cell r="AG296">
            <v>0</v>
          </cell>
          <cell r="AH296">
            <v>12500</v>
          </cell>
          <cell r="AI296">
            <v>0</v>
          </cell>
          <cell r="AJ296">
            <v>0</v>
          </cell>
          <cell r="AK296">
            <v>19700</v>
          </cell>
          <cell r="AL296">
            <v>2750</v>
          </cell>
          <cell r="AM296">
            <v>43685</v>
          </cell>
          <cell r="AN296">
            <v>750</v>
          </cell>
          <cell r="AO296">
            <v>0</v>
          </cell>
          <cell r="AP296">
            <v>0</v>
          </cell>
          <cell r="AQ296">
            <v>572550</v>
          </cell>
          <cell r="AR296">
            <v>0</v>
          </cell>
          <cell r="AS296">
            <v>0</v>
          </cell>
          <cell r="AT296">
            <v>0</v>
          </cell>
          <cell r="AU296">
            <v>0</v>
          </cell>
          <cell r="AV296">
            <v>2862</v>
          </cell>
          <cell r="AW296">
            <v>4867.4250000000002</v>
          </cell>
          <cell r="AX296">
            <v>1168.002</v>
          </cell>
        </row>
        <row r="297">
          <cell r="D297" t="str">
            <v>井上　修平</v>
          </cell>
          <cell r="E297">
            <v>1003</v>
          </cell>
          <cell r="F297" t="str">
            <v>研修業務部</v>
          </cell>
          <cell r="G297">
            <v>100301</v>
          </cell>
          <cell r="H297" t="str">
            <v>受入業務Ｇ</v>
          </cell>
          <cell r="I297">
            <v>1</v>
          </cell>
          <cell r="J297" t="str">
            <v>部門1</v>
          </cell>
          <cell r="K297">
            <v>1001</v>
          </cell>
          <cell r="L297" t="str">
            <v>部門1-1</v>
          </cell>
          <cell r="M297">
            <v>100102</v>
          </cell>
          <cell r="N297" t="str">
            <v>一般職員</v>
          </cell>
          <cell r="O297">
            <v>500</v>
          </cell>
          <cell r="P297">
            <v>292000</v>
          </cell>
          <cell r="Q297">
            <v>292000</v>
          </cell>
          <cell r="R297">
            <v>0</v>
          </cell>
          <cell r="S297">
            <v>0</v>
          </cell>
          <cell r="T297">
            <v>0</v>
          </cell>
          <cell r="U297">
            <v>0</v>
          </cell>
          <cell r="V297">
            <v>0</v>
          </cell>
          <cell r="W297">
            <v>0</v>
          </cell>
          <cell r="X297">
            <v>0</v>
          </cell>
          <cell r="Y297">
            <v>0</v>
          </cell>
          <cell r="Z297">
            <v>292000</v>
          </cell>
          <cell r="AA297">
            <v>0</v>
          </cell>
          <cell r="AB297">
            <v>35040</v>
          </cell>
          <cell r="AC297">
            <v>0</v>
          </cell>
          <cell r="AD297">
            <v>0</v>
          </cell>
          <cell r="AE297">
            <v>0</v>
          </cell>
          <cell r="AF297">
            <v>33643</v>
          </cell>
          <cell r="AG297">
            <v>0</v>
          </cell>
          <cell r="AH297">
            <v>5151</v>
          </cell>
          <cell r="AI297">
            <v>248112</v>
          </cell>
          <cell r="AJ297">
            <v>0</v>
          </cell>
          <cell r="AK297">
            <v>19700</v>
          </cell>
          <cell r="AL297">
            <v>2750</v>
          </cell>
          <cell r="AM297">
            <v>43685</v>
          </cell>
          <cell r="AN297">
            <v>750</v>
          </cell>
          <cell r="AO297">
            <v>0</v>
          </cell>
          <cell r="AP297">
            <v>0</v>
          </cell>
          <cell r="AQ297">
            <v>613946</v>
          </cell>
          <cell r="AR297">
            <v>39051</v>
          </cell>
          <cell r="AS297">
            <v>6471</v>
          </cell>
          <cell r="AT297">
            <v>0</v>
          </cell>
          <cell r="AU297">
            <v>0</v>
          </cell>
          <cell r="AV297">
            <v>3069</v>
          </cell>
          <cell r="AW297">
            <v>5219.2709999999997</v>
          </cell>
          <cell r="AX297">
            <v>1252.4498000000001</v>
          </cell>
        </row>
        <row r="298">
          <cell r="D298" t="str">
            <v>木嵜　芙美乃</v>
          </cell>
          <cell r="E298">
            <v>1007</v>
          </cell>
          <cell r="F298" t="str">
            <v>関西研修センター</v>
          </cell>
          <cell r="G298">
            <v>100701</v>
          </cell>
          <cell r="H298" t="str">
            <v>ＫＫＣＧ</v>
          </cell>
          <cell r="I298">
            <v>1</v>
          </cell>
          <cell r="J298" t="str">
            <v>部門1</v>
          </cell>
          <cell r="K298">
            <v>1001</v>
          </cell>
          <cell r="L298" t="str">
            <v>部門1-1</v>
          </cell>
          <cell r="M298">
            <v>100102</v>
          </cell>
          <cell r="N298" t="str">
            <v>一般職員</v>
          </cell>
          <cell r="O298">
            <v>500</v>
          </cell>
          <cell r="P298">
            <v>267900</v>
          </cell>
          <cell r="Q298">
            <v>267900</v>
          </cell>
          <cell r="R298">
            <v>0</v>
          </cell>
          <cell r="S298">
            <v>0</v>
          </cell>
          <cell r="T298">
            <v>0</v>
          </cell>
          <cell r="U298">
            <v>0</v>
          </cell>
          <cell r="V298">
            <v>0</v>
          </cell>
          <cell r="W298">
            <v>0</v>
          </cell>
          <cell r="X298">
            <v>0</v>
          </cell>
          <cell r="Y298">
            <v>0</v>
          </cell>
          <cell r="Z298">
            <v>267900</v>
          </cell>
          <cell r="AA298">
            <v>0</v>
          </cell>
          <cell r="AB298">
            <v>32148</v>
          </cell>
          <cell r="AC298">
            <v>0</v>
          </cell>
          <cell r="AD298">
            <v>27000</v>
          </cell>
          <cell r="AE298">
            <v>0</v>
          </cell>
          <cell r="AF298">
            <v>0</v>
          </cell>
          <cell r="AG298">
            <v>0</v>
          </cell>
          <cell r="AH298">
            <v>12196</v>
          </cell>
          <cell r="AI298">
            <v>6009</v>
          </cell>
          <cell r="AJ298">
            <v>0</v>
          </cell>
          <cell r="AK298">
            <v>14972</v>
          </cell>
          <cell r="AL298">
            <v>0</v>
          </cell>
          <cell r="AM298">
            <v>33201.199999999997</v>
          </cell>
          <cell r="AN298">
            <v>570</v>
          </cell>
          <cell r="AO298">
            <v>0</v>
          </cell>
          <cell r="AP298">
            <v>0</v>
          </cell>
          <cell r="AQ298">
            <v>345253</v>
          </cell>
          <cell r="AR298">
            <v>0</v>
          </cell>
          <cell r="AS298">
            <v>0</v>
          </cell>
          <cell r="AT298">
            <v>0</v>
          </cell>
          <cell r="AU298">
            <v>0</v>
          </cell>
          <cell r="AV298">
            <v>1726</v>
          </cell>
          <cell r="AW298">
            <v>2934.9155000000001</v>
          </cell>
          <cell r="AX298">
            <v>704.31610000000001</v>
          </cell>
        </row>
        <row r="299">
          <cell r="D299" t="str">
            <v>吉田　維子</v>
          </cell>
          <cell r="E299">
            <v>1001</v>
          </cell>
          <cell r="F299" t="str">
            <v>産業推進部</v>
          </cell>
          <cell r="G299">
            <v>100102</v>
          </cell>
          <cell r="H299" t="str">
            <v>ＥＰＡＧ</v>
          </cell>
          <cell r="I299">
            <v>1</v>
          </cell>
          <cell r="J299" t="str">
            <v>部門1</v>
          </cell>
          <cell r="K299">
            <v>1001</v>
          </cell>
          <cell r="L299" t="str">
            <v>部門1-1</v>
          </cell>
          <cell r="M299">
            <v>100102</v>
          </cell>
          <cell r="N299" t="str">
            <v>一般職員</v>
          </cell>
          <cell r="O299">
            <v>500</v>
          </cell>
          <cell r="P299">
            <v>278700</v>
          </cell>
          <cell r="Q299">
            <v>278700</v>
          </cell>
          <cell r="R299">
            <v>0</v>
          </cell>
          <cell r="S299">
            <v>0</v>
          </cell>
          <cell r="T299">
            <v>0</v>
          </cell>
          <cell r="U299">
            <v>0</v>
          </cell>
          <cell r="V299">
            <v>0</v>
          </cell>
          <cell r="W299">
            <v>0</v>
          </cell>
          <cell r="X299">
            <v>0</v>
          </cell>
          <cell r="Y299">
            <v>0</v>
          </cell>
          <cell r="Z299">
            <v>278700</v>
          </cell>
          <cell r="AA299">
            <v>0</v>
          </cell>
          <cell r="AB299">
            <v>33444</v>
          </cell>
          <cell r="AC299">
            <v>0</v>
          </cell>
          <cell r="AD299">
            <v>0</v>
          </cell>
          <cell r="AE299">
            <v>0</v>
          </cell>
          <cell r="AF299">
            <v>15113</v>
          </cell>
          <cell r="AG299">
            <v>0</v>
          </cell>
          <cell r="AH299">
            <v>4901</v>
          </cell>
          <cell r="AI299">
            <v>94163</v>
          </cell>
          <cell r="AJ299">
            <v>0</v>
          </cell>
          <cell r="AK299">
            <v>18518</v>
          </cell>
          <cell r="AL299">
            <v>2585</v>
          </cell>
          <cell r="AM299">
            <v>41064.800000000003</v>
          </cell>
          <cell r="AN299">
            <v>705</v>
          </cell>
          <cell r="AO299">
            <v>0</v>
          </cell>
          <cell r="AP299">
            <v>0</v>
          </cell>
          <cell r="AQ299">
            <v>426321</v>
          </cell>
          <cell r="AR299">
            <v>9669</v>
          </cell>
          <cell r="AS299">
            <v>0</v>
          </cell>
          <cell r="AT299">
            <v>1476</v>
          </cell>
          <cell r="AU299">
            <v>0</v>
          </cell>
          <cell r="AV299">
            <v>2131</v>
          </cell>
          <cell r="AW299">
            <v>3624.3335000000002</v>
          </cell>
          <cell r="AX299">
            <v>869.69479999999999</v>
          </cell>
        </row>
        <row r="300">
          <cell r="D300" t="str">
            <v>荒川　勝彦</v>
          </cell>
          <cell r="E300">
            <v>1005</v>
          </cell>
          <cell r="F300" t="str">
            <v>総務企画部</v>
          </cell>
          <cell r="G300">
            <v>100503</v>
          </cell>
          <cell r="H300" t="str">
            <v>人事Ｇ</v>
          </cell>
          <cell r="I300">
            <v>1</v>
          </cell>
          <cell r="J300" t="str">
            <v>部門1</v>
          </cell>
          <cell r="K300">
            <v>1001</v>
          </cell>
          <cell r="L300" t="str">
            <v>部門1-1</v>
          </cell>
          <cell r="M300">
            <v>100102</v>
          </cell>
          <cell r="N300" t="str">
            <v>一般職員</v>
          </cell>
          <cell r="O300">
            <v>500</v>
          </cell>
          <cell r="P300">
            <v>240300</v>
          </cell>
          <cell r="Q300">
            <v>240300</v>
          </cell>
          <cell r="R300">
            <v>0</v>
          </cell>
          <cell r="S300">
            <v>0</v>
          </cell>
          <cell r="T300">
            <v>0</v>
          </cell>
          <cell r="U300">
            <v>0</v>
          </cell>
          <cell r="V300">
            <v>0</v>
          </cell>
          <cell r="W300">
            <v>0</v>
          </cell>
          <cell r="X300">
            <v>0</v>
          </cell>
          <cell r="Y300">
            <v>0</v>
          </cell>
          <cell r="Z300">
            <v>240300</v>
          </cell>
          <cell r="AA300">
            <v>0</v>
          </cell>
          <cell r="AB300">
            <v>28836</v>
          </cell>
          <cell r="AC300">
            <v>0</v>
          </cell>
          <cell r="AD300">
            <v>26000</v>
          </cell>
          <cell r="AE300">
            <v>0</v>
          </cell>
          <cell r="AF300">
            <v>11323</v>
          </cell>
          <cell r="AG300">
            <v>0</v>
          </cell>
          <cell r="AH300">
            <v>6172</v>
          </cell>
          <cell r="AI300">
            <v>118480</v>
          </cell>
          <cell r="AJ300">
            <v>-13403</v>
          </cell>
          <cell r="AK300">
            <v>14972</v>
          </cell>
          <cell r="AL300">
            <v>0</v>
          </cell>
          <cell r="AM300">
            <v>33201.199999999997</v>
          </cell>
          <cell r="AN300">
            <v>570</v>
          </cell>
          <cell r="AO300">
            <v>0</v>
          </cell>
          <cell r="AP300">
            <v>0</v>
          </cell>
          <cell r="AQ300">
            <v>417708</v>
          </cell>
          <cell r="AR300">
            <v>16055</v>
          </cell>
          <cell r="AS300">
            <v>0</v>
          </cell>
          <cell r="AT300">
            <v>0</v>
          </cell>
          <cell r="AU300">
            <v>0</v>
          </cell>
          <cell r="AV300">
            <v>2088</v>
          </cell>
          <cell r="AW300">
            <v>3551.058</v>
          </cell>
          <cell r="AX300">
            <v>852.12429999999995</v>
          </cell>
        </row>
        <row r="301">
          <cell r="D301" t="str">
            <v>井手　遊</v>
          </cell>
          <cell r="E301">
            <v>1004</v>
          </cell>
          <cell r="F301" t="str">
            <v>事業統括部</v>
          </cell>
          <cell r="G301">
            <v>100404</v>
          </cell>
          <cell r="H301" t="str">
            <v>バンコク事務所</v>
          </cell>
          <cell r="I301">
            <v>1</v>
          </cell>
          <cell r="J301" t="str">
            <v>部門1</v>
          </cell>
          <cell r="K301">
            <v>1001</v>
          </cell>
          <cell r="L301" t="str">
            <v>部門1-1</v>
          </cell>
          <cell r="M301">
            <v>100102</v>
          </cell>
          <cell r="N301" t="str">
            <v>一般職員</v>
          </cell>
          <cell r="O301">
            <v>400</v>
          </cell>
          <cell r="P301">
            <v>210000</v>
          </cell>
          <cell r="Q301">
            <v>210000</v>
          </cell>
          <cell r="R301">
            <v>0</v>
          </cell>
          <cell r="S301">
            <v>0</v>
          </cell>
          <cell r="T301">
            <v>0</v>
          </cell>
          <cell r="U301">
            <v>0</v>
          </cell>
          <cell r="V301">
            <v>0</v>
          </cell>
          <cell r="W301">
            <v>0</v>
          </cell>
          <cell r="X301">
            <v>0</v>
          </cell>
          <cell r="Y301">
            <v>0</v>
          </cell>
          <cell r="Z301">
            <v>210000</v>
          </cell>
          <cell r="AA301">
            <v>0</v>
          </cell>
          <cell r="AB301">
            <v>0</v>
          </cell>
          <cell r="AC301">
            <v>0</v>
          </cell>
          <cell r="AD301">
            <v>0</v>
          </cell>
          <cell r="AE301">
            <v>0</v>
          </cell>
          <cell r="AF301">
            <v>0</v>
          </cell>
          <cell r="AG301">
            <v>0</v>
          </cell>
          <cell r="AH301">
            <v>0</v>
          </cell>
          <cell r="AI301">
            <v>0</v>
          </cell>
          <cell r="AJ301">
            <v>0</v>
          </cell>
          <cell r="AK301">
            <v>17336</v>
          </cell>
          <cell r="AL301">
            <v>0</v>
          </cell>
          <cell r="AM301">
            <v>38443.599999999999</v>
          </cell>
          <cell r="AN301">
            <v>660</v>
          </cell>
          <cell r="AO301">
            <v>0</v>
          </cell>
          <cell r="AP301">
            <v>0</v>
          </cell>
          <cell r="AQ301">
            <v>210000</v>
          </cell>
          <cell r="AR301">
            <v>0</v>
          </cell>
          <cell r="AS301">
            <v>0</v>
          </cell>
          <cell r="AT301">
            <v>0</v>
          </cell>
          <cell r="AU301">
            <v>0</v>
          </cell>
          <cell r="AV301">
            <v>1050</v>
          </cell>
          <cell r="AW301">
            <v>1785</v>
          </cell>
          <cell r="AX301">
            <v>0</v>
          </cell>
        </row>
        <row r="302">
          <cell r="D302" t="str">
            <v>小金丸　幸</v>
          </cell>
          <cell r="E302">
            <v>1005</v>
          </cell>
          <cell r="F302" t="str">
            <v>総務企画部</v>
          </cell>
          <cell r="G302">
            <v>100501</v>
          </cell>
          <cell r="H302" t="str">
            <v>経営戦略Ｇ</v>
          </cell>
          <cell r="I302">
            <v>1</v>
          </cell>
          <cell r="J302" t="str">
            <v>部門1</v>
          </cell>
          <cell r="K302">
            <v>1001</v>
          </cell>
          <cell r="L302" t="str">
            <v>部門1-1</v>
          </cell>
          <cell r="M302">
            <v>100102</v>
          </cell>
          <cell r="N302" t="str">
            <v>一般職員</v>
          </cell>
          <cell r="O302">
            <v>500</v>
          </cell>
          <cell r="P302">
            <v>248700</v>
          </cell>
          <cell r="Q302">
            <v>248700</v>
          </cell>
          <cell r="R302">
            <v>0</v>
          </cell>
          <cell r="S302">
            <v>0</v>
          </cell>
          <cell r="T302">
            <v>0</v>
          </cell>
          <cell r="U302">
            <v>0</v>
          </cell>
          <cell r="V302">
            <v>0</v>
          </cell>
          <cell r="W302">
            <v>0</v>
          </cell>
          <cell r="X302">
            <v>0</v>
          </cell>
          <cell r="Y302">
            <v>0</v>
          </cell>
          <cell r="Z302">
            <v>248700</v>
          </cell>
          <cell r="AA302">
            <v>0</v>
          </cell>
          <cell r="AB302">
            <v>29844</v>
          </cell>
          <cell r="AC302">
            <v>0</v>
          </cell>
          <cell r="AD302">
            <v>27000</v>
          </cell>
          <cell r="AE302">
            <v>0</v>
          </cell>
          <cell r="AF302">
            <v>0</v>
          </cell>
          <cell r="AG302">
            <v>0</v>
          </cell>
          <cell r="AH302">
            <v>5829</v>
          </cell>
          <cell r="AI302">
            <v>16857</v>
          </cell>
          <cell r="AJ302">
            <v>0</v>
          </cell>
          <cell r="AK302">
            <v>13396</v>
          </cell>
          <cell r="AL302">
            <v>0</v>
          </cell>
          <cell r="AM302">
            <v>29706.6</v>
          </cell>
          <cell r="AN302">
            <v>510</v>
          </cell>
          <cell r="AO302">
            <v>0</v>
          </cell>
          <cell r="AP302">
            <v>0</v>
          </cell>
          <cell r="AQ302">
            <v>328230</v>
          </cell>
          <cell r="AR302">
            <v>0</v>
          </cell>
          <cell r="AS302">
            <v>0</v>
          </cell>
          <cell r="AT302">
            <v>0</v>
          </cell>
          <cell r="AU302">
            <v>0</v>
          </cell>
          <cell r="AV302">
            <v>1641</v>
          </cell>
          <cell r="AW302">
            <v>2790.105</v>
          </cell>
          <cell r="AX302">
            <v>669.58920000000001</v>
          </cell>
        </row>
        <row r="303">
          <cell r="D303" t="str">
            <v>三浦　綾子</v>
          </cell>
          <cell r="E303">
            <v>1005</v>
          </cell>
          <cell r="F303" t="str">
            <v>総務企画部</v>
          </cell>
          <cell r="G303">
            <v>100503</v>
          </cell>
          <cell r="H303" t="str">
            <v>人事Ｇ</v>
          </cell>
          <cell r="I303">
            <v>1</v>
          </cell>
          <cell r="J303" t="str">
            <v>部門1</v>
          </cell>
          <cell r="K303">
            <v>1001</v>
          </cell>
          <cell r="L303" t="str">
            <v>部門1-1</v>
          </cell>
          <cell r="M303">
            <v>100102</v>
          </cell>
          <cell r="N303" t="str">
            <v>一般職員</v>
          </cell>
          <cell r="O303">
            <v>500</v>
          </cell>
          <cell r="P303">
            <v>240300</v>
          </cell>
          <cell r="Q303">
            <v>240300</v>
          </cell>
          <cell r="R303">
            <v>0</v>
          </cell>
          <cell r="S303">
            <v>0</v>
          </cell>
          <cell r="T303">
            <v>0</v>
          </cell>
          <cell r="U303">
            <v>0</v>
          </cell>
          <cell r="V303">
            <v>0</v>
          </cell>
          <cell r="W303">
            <v>0</v>
          </cell>
          <cell r="X303">
            <v>0</v>
          </cell>
          <cell r="Y303">
            <v>0</v>
          </cell>
          <cell r="Z303">
            <v>240300</v>
          </cell>
          <cell r="AA303">
            <v>0</v>
          </cell>
          <cell r="AB303">
            <v>28836</v>
          </cell>
          <cell r="AC303">
            <v>0</v>
          </cell>
          <cell r="AD303">
            <v>27000</v>
          </cell>
          <cell r="AE303">
            <v>0</v>
          </cell>
          <cell r="AF303">
            <v>9233</v>
          </cell>
          <cell r="AG303">
            <v>0</v>
          </cell>
          <cell r="AH303">
            <v>11672</v>
          </cell>
          <cell r="AI303">
            <v>122960</v>
          </cell>
          <cell r="AJ303">
            <v>0</v>
          </cell>
          <cell r="AK303">
            <v>14184</v>
          </cell>
          <cell r="AL303">
            <v>0</v>
          </cell>
          <cell r="AM303">
            <v>31453.4</v>
          </cell>
          <cell r="AN303">
            <v>540</v>
          </cell>
          <cell r="AO303">
            <v>0</v>
          </cell>
          <cell r="AP303">
            <v>0</v>
          </cell>
          <cell r="AQ303">
            <v>440001</v>
          </cell>
          <cell r="AR303">
            <v>18551</v>
          </cell>
          <cell r="AS303">
            <v>0</v>
          </cell>
          <cell r="AT303">
            <v>5409</v>
          </cell>
          <cell r="AU303">
            <v>0</v>
          </cell>
          <cell r="AV303">
            <v>2200</v>
          </cell>
          <cell r="AW303">
            <v>3740.0135</v>
          </cell>
          <cell r="AX303">
            <v>897.60199999999998</v>
          </cell>
        </row>
        <row r="304">
          <cell r="D304" t="str">
            <v>長谷　麻里子</v>
          </cell>
          <cell r="E304">
            <v>1003</v>
          </cell>
          <cell r="F304" t="str">
            <v>研修業務部</v>
          </cell>
          <cell r="G304">
            <v>100302</v>
          </cell>
          <cell r="H304" t="str">
            <v>低炭素化支援Ｇ</v>
          </cell>
          <cell r="I304">
            <v>1</v>
          </cell>
          <cell r="J304" t="str">
            <v>部門1</v>
          </cell>
          <cell r="K304">
            <v>1001</v>
          </cell>
          <cell r="L304" t="str">
            <v>部門1-1</v>
          </cell>
          <cell r="M304">
            <v>100102</v>
          </cell>
          <cell r="N304" t="str">
            <v>一般職員</v>
          </cell>
          <cell r="O304">
            <v>500</v>
          </cell>
          <cell r="P304">
            <v>240300</v>
          </cell>
          <cell r="Q304">
            <v>240300</v>
          </cell>
          <cell r="R304">
            <v>0</v>
          </cell>
          <cell r="S304">
            <v>0</v>
          </cell>
          <cell r="T304">
            <v>0</v>
          </cell>
          <cell r="U304">
            <v>0</v>
          </cell>
          <cell r="V304">
            <v>0</v>
          </cell>
          <cell r="W304">
            <v>0</v>
          </cell>
          <cell r="X304">
            <v>0</v>
          </cell>
          <cell r="Y304">
            <v>0</v>
          </cell>
          <cell r="Z304">
            <v>240300</v>
          </cell>
          <cell r="AA304">
            <v>0</v>
          </cell>
          <cell r="AB304">
            <v>28836</v>
          </cell>
          <cell r="AC304">
            <v>0</v>
          </cell>
          <cell r="AD304">
            <v>27000</v>
          </cell>
          <cell r="AE304">
            <v>0</v>
          </cell>
          <cell r="AF304">
            <v>6733</v>
          </cell>
          <cell r="AG304">
            <v>0</v>
          </cell>
          <cell r="AH304">
            <v>5672</v>
          </cell>
          <cell r="AI304">
            <v>125541</v>
          </cell>
          <cell r="AJ304">
            <v>0</v>
          </cell>
          <cell r="AK304">
            <v>13396</v>
          </cell>
          <cell r="AL304">
            <v>0</v>
          </cell>
          <cell r="AM304">
            <v>29706.6</v>
          </cell>
          <cell r="AN304">
            <v>510</v>
          </cell>
          <cell r="AO304">
            <v>0</v>
          </cell>
          <cell r="AP304">
            <v>0</v>
          </cell>
          <cell r="AQ304">
            <v>434082</v>
          </cell>
          <cell r="AR304">
            <v>16621</v>
          </cell>
          <cell r="AS304">
            <v>0</v>
          </cell>
          <cell r="AT304">
            <v>4232</v>
          </cell>
          <cell r="AU304">
            <v>0</v>
          </cell>
          <cell r="AV304">
            <v>2170</v>
          </cell>
          <cell r="AW304">
            <v>3690.107</v>
          </cell>
          <cell r="AX304">
            <v>885.52719999999999</v>
          </cell>
        </row>
        <row r="305">
          <cell r="D305" t="str">
            <v>竹内　祐輔</v>
          </cell>
          <cell r="E305">
            <v>1007</v>
          </cell>
          <cell r="F305" t="str">
            <v>関西研修センター</v>
          </cell>
          <cell r="G305">
            <v>100701</v>
          </cell>
          <cell r="H305" t="str">
            <v>ＫＫＣＧ</v>
          </cell>
          <cell r="I305">
            <v>1</v>
          </cell>
          <cell r="J305" t="str">
            <v>部門1</v>
          </cell>
          <cell r="K305">
            <v>1001</v>
          </cell>
          <cell r="L305" t="str">
            <v>部門1-1</v>
          </cell>
          <cell r="M305">
            <v>100102</v>
          </cell>
          <cell r="N305" t="str">
            <v>一般職員</v>
          </cell>
          <cell r="O305">
            <v>500</v>
          </cell>
          <cell r="P305">
            <v>281400</v>
          </cell>
          <cell r="Q305">
            <v>281400</v>
          </cell>
          <cell r="R305">
            <v>0</v>
          </cell>
          <cell r="S305">
            <v>0</v>
          </cell>
          <cell r="T305">
            <v>0</v>
          </cell>
          <cell r="U305">
            <v>0</v>
          </cell>
          <cell r="V305">
            <v>0</v>
          </cell>
          <cell r="W305">
            <v>0</v>
          </cell>
          <cell r="X305">
            <v>0</v>
          </cell>
          <cell r="Y305">
            <v>0</v>
          </cell>
          <cell r="Z305">
            <v>281400</v>
          </cell>
          <cell r="AA305">
            <v>0</v>
          </cell>
          <cell r="AB305">
            <v>35328</v>
          </cell>
          <cell r="AC305">
            <v>13000</v>
          </cell>
          <cell r="AD305">
            <v>0</v>
          </cell>
          <cell r="AE305">
            <v>0</v>
          </cell>
          <cell r="AF305">
            <v>17375</v>
          </cell>
          <cell r="AG305">
            <v>0</v>
          </cell>
          <cell r="AH305">
            <v>4951</v>
          </cell>
          <cell r="AI305">
            <v>0</v>
          </cell>
          <cell r="AJ305">
            <v>0</v>
          </cell>
          <cell r="AK305">
            <v>19700</v>
          </cell>
          <cell r="AL305">
            <v>2750</v>
          </cell>
          <cell r="AM305">
            <v>43685</v>
          </cell>
          <cell r="AN305">
            <v>750</v>
          </cell>
          <cell r="AO305">
            <v>0</v>
          </cell>
          <cell r="AP305">
            <v>0</v>
          </cell>
          <cell r="AQ305">
            <v>352054</v>
          </cell>
          <cell r="AR305">
            <v>0</v>
          </cell>
          <cell r="AS305">
            <v>0</v>
          </cell>
          <cell r="AT305">
            <v>0</v>
          </cell>
          <cell r="AU305">
            <v>0</v>
          </cell>
          <cell r="AV305">
            <v>1760</v>
          </cell>
          <cell r="AW305">
            <v>2992.7289999999998</v>
          </cell>
          <cell r="AX305">
            <v>718.19010000000003</v>
          </cell>
        </row>
        <row r="306">
          <cell r="D306" t="str">
            <v>上井　智香子</v>
          </cell>
          <cell r="E306">
            <v>1005</v>
          </cell>
          <cell r="F306" t="str">
            <v>総務企画部</v>
          </cell>
          <cell r="G306">
            <v>100502</v>
          </cell>
          <cell r="H306" t="str">
            <v>総務Ｇ</v>
          </cell>
          <cell r="I306">
            <v>1</v>
          </cell>
          <cell r="J306" t="str">
            <v>部門1</v>
          </cell>
          <cell r="K306">
            <v>1001</v>
          </cell>
          <cell r="L306" t="str">
            <v>部門1-1</v>
          </cell>
          <cell r="M306">
            <v>100102</v>
          </cell>
          <cell r="N306" t="str">
            <v>一般職員</v>
          </cell>
          <cell r="O306">
            <v>500</v>
          </cell>
          <cell r="P306">
            <v>332500</v>
          </cell>
          <cell r="Q306">
            <v>332500</v>
          </cell>
          <cell r="R306">
            <v>0</v>
          </cell>
          <cell r="S306">
            <v>0</v>
          </cell>
          <cell r="T306">
            <v>0</v>
          </cell>
          <cell r="U306">
            <v>0</v>
          </cell>
          <cell r="V306">
            <v>0</v>
          </cell>
          <cell r="W306">
            <v>0</v>
          </cell>
          <cell r="X306">
            <v>0</v>
          </cell>
          <cell r="Y306">
            <v>0</v>
          </cell>
          <cell r="Z306">
            <v>332500</v>
          </cell>
          <cell r="AA306">
            <v>0</v>
          </cell>
          <cell r="AB306">
            <v>40680</v>
          </cell>
          <cell r="AC306">
            <v>6500</v>
          </cell>
          <cell r="AD306">
            <v>27000</v>
          </cell>
          <cell r="AE306">
            <v>0</v>
          </cell>
          <cell r="AF306">
            <v>13835</v>
          </cell>
          <cell r="AG306">
            <v>0</v>
          </cell>
          <cell r="AH306">
            <v>14893</v>
          </cell>
          <cell r="AI306">
            <v>0</v>
          </cell>
          <cell r="AJ306">
            <v>0</v>
          </cell>
          <cell r="AK306">
            <v>19700</v>
          </cell>
          <cell r="AL306">
            <v>2750</v>
          </cell>
          <cell r="AM306">
            <v>43685</v>
          </cell>
          <cell r="AN306">
            <v>750</v>
          </cell>
          <cell r="AO306">
            <v>0</v>
          </cell>
          <cell r="AP306">
            <v>0</v>
          </cell>
          <cell r="AQ306">
            <v>435408</v>
          </cell>
          <cell r="AR306">
            <v>0</v>
          </cell>
          <cell r="AS306">
            <v>0</v>
          </cell>
          <cell r="AT306">
            <v>0</v>
          </cell>
          <cell r="AU306">
            <v>0</v>
          </cell>
          <cell r="AV306">
            <v>2177</v>
          </cell>
          <cell r="AW306">
            <v>3701.0079999999998</v>
          </cell>
          <cell r="AX306">
            <v>888.23230000000001</v>
          </cell>
        </row>
        <row r="307">
          <cell r="D307" t="str">
            <v>熊谷　昌樹</v>
          </cell>
          <cell r="E307">
            <v>1004</v>
          </cell>
          <cell r="F307" t="str">
            <v>事業統括部</v>
          </cell>
          <cell r="G307">
            <v>100403</v>
          </cell>
          <cell r="H307" t="str">
            <v>管理システムＧ</v>
          </cell>
          <cell r="I307">
            <v>1</v>
          </cell>
          <cell r="J307" t="str">
            <v>部門1</v>
          </cell>
          <cell r="K307">
            <v>1001</v>
          </cell>
          <cell r="L307" t="str">
            <v>部門1-1</v>
          </cell>
          <cell r="M307">
            <v>100102</v>
          </cell>
          <cell r="N307" t="str">
            <v>一般職員</v>
          </cell>
          <cell r="O307">
            <v>500</v>
          </cell>
          <cell r="P307">
            <v>270600</v>
          </cell>
          <cell r="Q307">
            <v>270600</v>
          </cell>
          <cell r="R307">
            <v>0</v>
          </cell>
          <cell r="S307">
            <v>0</v>
          </cell>
          <cell r="T307">
            <v>0</v>
          </cell>
          <cell r="U307">
            <v>0</v>
          </cell>
          <cell r="V307">
            <v>0</v>
          </cell>
          <cell r="W307">
            <v>0</v>
          </cell>
          <cell r="X307">
            <v>0</v>
          </cell>
          <cell r="Y307">
            <v>0</v>
          </cell>
          <cell r="Z307">
            <v>270600</v>
          </cell>
          <cell r="AA307">
            <v>0</v>
          </cell>
          <cell r="AB307">
            <v>35592</v>
          </cell>
          <cell r="AC307">
            <v>26000</v>
          </cell>
          <cell r="AD307">
            <v>0</v>
          </cell>
          <cell r="AE307">
            <v>0</v>
          </cell>
          <cell r="AF307">
            <v>31258</v>
          </cell>
          <cell r="AG307">
            <v>0</v>
          </cell>
          <cell r="AH307">
            <v>21146</v>
          </cell>
          <cell r="AI307">
            <v>130998</v>
          </cell>
          <cell r="AJ307">
            <v>0</v>
          </cell>
          <cell r="AK307">
            <v>19700</v>
          </cell>
          <cell r="AL307">
            <v>0</v>
          </cell>
          <cell r="AM307">
            <v>43685</v>
          </cell>
          <cell r="AN307">
            <v>750</v>
          </cell>
          <cell r="AO307">
            <v>0</v>
          </cell>
          <cell r="AP307">
            <v>0</v>
          </cell>
          <cell r="AQ307">
            <v>515594</v>
          </cell>
          <cell r="AR307">
            <v>17588</v>
          </cell>
          <cell r="AS307">
            <v>0</v>
          </cell>
          <cell r="AT307">
            <v>0</v>
          </cell>
          <cell r="AU307">
            <v>0</v>
          </cell>
          <cell r="AV307">
            <v>2577</v>
          </cell>
          <cell r="AW307">
            <v>4383.5190000000002</v>
          </cell>
          <cell r="AX307">
            <v>1051.8117</v>
          </cell>
        </row>
        <row r="308">
          <cell r="D308" t="str">
            <v>井橋　翠</v>
          </cell>
          <cell r="E308">
            <v>1005</v>
          </cell>
          <cell r="F308" t="str">
            <v>総務企画部</v>
          </cell>
          <cell r="G308">
            <v>100502</v>
          </cell>
          <cell r="H308" t="str">
            <v>総務Ｇ</v>
          </cell>
          <cell r="I308">
            <v>1</v>
          </cell>
          <cell r="J308" t="str">
            <v>部門1</v>
          </cell>
          <cell r="K308">
            <v>1001</v>
          </cell>
          <cell r="L308" t="str">
            <v>部門1-1</v>
          </cell>
          <cell r="M308">
            <v>100102</v>
          </cell>
          <cell r="N308" t="str">
            <v>一般職員</v>
          </cell>
          <cell r="O308">
            <v>500</v>
          </cell>
          <cell r="P308">
            <v>259800</v>
          </cell>
          <cell r="Q308">
            <v>259800</v>
          </cell>
          <cell r="R308">
            <v>0</v>
          </cell>
          <cell r="S308">
            <v>0</v>
          </cell>
          <cell r="T308">
            <v>0</v>
          </cell>
          <cell r="U308">
            <v>0</v>
          </cell>
          <cell r="V308">
            <v>0</v>
          </cell>
          <cell r="W308">
            <v>0</v>
          </cell>
          <cell r="X308">
            <v>0</v>
          </cell>
          <cell r="Y308">
            <v>0</v>
          </cell>
          <cell r="Z308">
            <v>259800</v>
          </cell>
          <cell r="AA308">
            <v>0</v>
          </cell>
          <cell r="AB308">
            <v>31176</v>
          </cell>
          <cell r="AC308">
            <v>0</v>
          </cell>
          <cell r="AD308">
            <v>27000</v>
          </cell>
          <cell r="AE308">
            <v>0</v>
          </cell>
          <cell r="AF308">
            <v>0</v>
          </cell>
          <cell r="AG308">
            <v>0</v>
          </cell>
          <cell r="AH308">
            <v>4536</v>
          </cell>
          <cell r="AI308">
            <v>0</v>
          </cell>
          <cell r="AJ308">
            <v>0</v>
          </cell>
          <cell r="AK308">
            <v>0</v>
          </cell>
          <cell r="AL308">
            <v>0</v>
          </cell>
          <cell r="AM308">
            <v>0</v>
          </cell>
          <cell r="AN308">
            <v>0</v>
          </cell>
          <cell r="AO308">
            <v>0</v>
          </cell>
          <cell r="AP308">
            <v>0</v>
          </cell>
          <cell r="AQ308">
            <v>322512</v>
          </cell>
          <cell r="AR308">
            <v>0</v>
          </cell>
          <cell r="AS308">
            <v>0</v>
          </cell>
          <cell r="AT308">
            <v>0</v>
          </cell>
          <cell r="AU308">
            <v>0</v>
          </cell>
          <cell r="AV308">
            <v>1612</v>
          </cell>
          <cell r="AW308">
            <v>2741.9119999999998</v>
          </cell>
          <cell r="AX308">
            <v>657.92439999999999</v>
          </cell>
        </row>
        <row r="309">
          <cell r="D309" t="str">
            <v>吉竹　和宏</v>
          </cell>
          <cell r="E309">
            <v>1002</v>
          </cell>
          <cell r="F309" t="str">
            <v>派遣業務部</v>
          </cell>
          <cell r="G309">
            <v>100201</v>
          </cell>
          <cell r="H309" t="str">
            <v>派遣業務Ｇ</v>
          </cell>
          <cell r="I309">
            <v>1</v>
          </cell>
          <cell r="J309" t="str">
            <v>部門1</v>
          </cell>
          <cell r="K309">
            <v>1001</v>
          </cell>
          <cell r="L309" t="str">
            <v>部門1-1</v>
          </cell>
          <cell r="M309">
            <v>100102</v>
          </cell>
          <cell r="N309" t="str">
            <v>一般職員</v>
          </cell>
          <cell r="O309">
            <v>500</v>
          </cell>
          <cell r="P309">
            <v>281400</v>
          </cell>
          <cell r="Q309">
            <v>281400</v>
          </cell>
          <cell r="R309">
            <v>0</v>
          </cell>
          <cell r="S309">
            <v>0</v>
          </cell>
          <cell r="T309">
            <v>0</v>
          </cell>
          <cell r="U309">
            <v>0</v>
          </cell>
          <cell r="V309">
            <v>0</v>
          </cell>
          <cell r="W309">
            <v>0</v>
          </cell>
          <cell r="X309">
            <v>0</v>
          </cell>
          <cell r="Y309">
            <v>0</v>
          </cell>
          <cell r="Z309">
            <v>281400</v>
          </cell>
          <cell r="AA309">
            <v>0</v>
          </cell>
          <cell r="AB309">
            <v>36888</v>
          </cell>
          <cell r="AC309">
            <v>26000</v>
          </cell>
          <cell r="AD309">
            <v>27000</v>
          </cell>
          <cell r="AE309">
            <v>0</v>
          </cell>
          <cell r="AF309">
            <v>13368</v>
          </cell>
          <cell r="AG309">
            <v>0</v>
          </cell>
          <cell r="AH309">
            <v>4951</v>
          </cell>
          <cell r="AI309">
            <v>55926</v>
          </cell>
          <cell r="AJ309">
            <v>0</v>
          </cell>
          <cell r="AK309">
            <v>16154</v>
          </cell>
          <cell r="AL309">
            <v>2255</v>
          </cell>
          <cell r="AM309">
            <v>35822.400000000001</v>
          </cell>
          <cell r="AN309">
            <v>615</v>
          </cell>
          <cell r="AO309">
            <v>0</v>
          </cell>
          <cell r="AP309">
            <v>0</v>
          </cell>
          <cell r="AQ309">
            <v>445533</v>
          </cell>
          <cell r="AR309">
            <v>0</v>
          </cell>
          <cell r="AS309">
            <v>0</v>
          </cell>
          <cell r="AT309">
            <v>0</v>
          </cell>
          <cell r="AU309">
            <v>0</v>
          </cell>
          <cell r="AV309">
            <v>2227</v>
          </cell>
          <cell r="AW309">
            <v>3787.6954999999998</v>
          </cell>
          <cell r="AX309">
            <v>908.88729999999998</v>
          </cell>
        </row>
        <row r="310">
          <cell r="D310" t="str">
            <v>岡野　裕香</v>
          </cell>
          <cell r="E310">
            <v>1001</v>
          </cell>
          <cell r="F310" t="str">
            <v>産業推進部</v>
          </cell>
          <cell r="G310">
            <v>100101</v>
          </cell>
          <cell r="H310" t="str">
            <v>産業国際化・インフラＧ</v>
          </cell>
          <cell r="I310">
            <v>1</v>
          </cell>
          <cell r="J310" t="str">
            <v>部門1</v>
          </cell>
          <cell r="K310">
            <v>1001</v>
          </cell>
          <cell r="L310" t="str">
            <v>部門1-1</v>
          </cell>
          <cell r="M310">
            <v>100102</v>
          </cell>
          <cell r="N310" t="str">
            <v>一般職員</v>
          </cell>
          <cell r="O310">
            <v>500</v>
          </cell>
          <cell r="P310">
            <v>243100</v>
          </cell>
          <cell r="Q310">
            <v>243100</v>
          </cell>
          <cell r="R310">
            <v>0</v>
          </cell>
          <cell r="S310">
            <v>0</v>
          </cell>
          <cell r="T310">
            <v>0</v>
          </cell>
          <cell r="U310">
            <v>0</v>
          </cell>
          <cell r="V310">
            <v>0</v>
          </cell>
          <cell r="W310">
            <v>0</v>
          </cell>
          <cell r="X310">
            <v>0</v>
          </cell>
          <cell r="Y310">
            <v>0</v>
          </cell>
          <cell r="Z310">
            <v>243100</v>
          </cell>
          <cell r="AA310">
            <v>0</v>
          </cell>
          <cell r="AB310">
            <v>29172</v>
          </cell>
          <cell r="AC310">
            <v>0</v>
          </cell>
          <cell r="AD310">
            <v>0</v>
          </cell>
          <cell r="AE310">
            <v>0</v>
          </cell>
          <cell r="AF310">
            <v>26613</v>
          </cell>
          <cell r="AG310">
            <v>0</v>
          </cell>
          <cell r="AH310">
            <v>4225</v>
          </cell>
          <cell r="AI310">
            <v>56659</v>
          </cell>
          <cell r="AJ310">
            <v>0</v>
          </cell>
          <cell r="AK310">
            <v>12608</v>
          </cell>
          <cell r="AL310">
            <v>0</v>
          </cell>
          <cell r="AM310">
            <v>27958.799999999999</v>
          </cell>
          <cell r="AN310">
            <v>480</v>
          </cell>
          <cell r="AO310">
            <v>0</v>
          </cell>
          <cell r="AP310">
            <v>0</v>
          </cell>
          <cell r="AQ310">
            <v>359769</v>
          </cell>
          <cell r="AR310">
            <v>3526</v>
          </cell>
          <cell r="AS310">
            <v>0</v>
          </cell>
          <cell r="AT310">
            <v>339</v>
          </cell>
          <cell r="AU310">
            <v>0</v>
          </cell>
          <cell r="AV310">
            <v>1798</v>
          </cell>
          <cell r="AW310">
            <v>3058.8815</v>
          </cell>
          <cell r="AX310">
            <v>733.92870000000005</v>
          </cell>
        </row>
        <row r="311">
          <cell r="D311" t="str">
            <v>土居　育枝</v>
          </cell>
          <cell r="E311">
            <v>1005</v>
          </cell>
          <cell r="F311" t="str">
            <v>総務企画部</v>
          </cell>
          <cell r="G311">
            <v>100504</v>
          </cell>
          <cell r="H311" t="str">
            <v>会計Ｇ</v>
          </cell>
          <cell r="I311">
            <v>1</v>
          </cell>
          <cell r="J311" t="str">
            <v>部門1</v>
          </cell>
          <cell r="K311">
            <v>1001</v>
          </cell>
          <cell r="L311" t="str">
            <v>部門1-1</v>
          </cell>
          <cell r="M311">
            <v>100102</v>
          </cell>
          <cell r="N311" t="str">
            <v>一般職員</v>
          </cell>
          <cell r="O311">
            <v>500</v>
          </cell>
          <cell r="P311">
            <v>332500</v>
          </cell>
          <cell r="Q311">
            <v>332500</v>
          </cell>
          <cell r="R311">
            <v>0</v>
          </cell>
          <cell r="S311">
            <v>0</v>
          </cell>
          <cell r="T311">
            <v>0</v>
          </cell>
          <cell r="U311">
            <v>0</v>
          </cell>
          <cell r="V311">
            <v>0</v>
          </cell>
          <cell r="W311">
            <v>0</v>
          </cell>
          <cell r="X311">
            <v>0</v>
          </cell>
          <cell r="Y311">
            <v>0</v>
          </cell>
          <cell r="Z311">
            <v>332500</v>
          </cell>
          <cell r="AA311">
            <v>0</v>
          </cell>
          <cell r="AB311">
            <v>39900</v>
          </cell>
          <cell r="AC311">
            <v>0</v>
          </cell>
          <cell r="AD311">
            <v>0</v>
          </cell>
          <cell r="AE311">
            <v>0</v>
          </cell>
          <cell r="AF311">
            <v>9081</v>
          </cell>
          <cell r="AG311">
            <v>0</v>
          </cell>
          <cell r="AH311">
            <v>5893</v>
          </cell>
          <cell r="AI311">
            <v>321021</v>
          </cell>
          <cell r="AJ311">
            <v>0</v>
          </cell>
          <cell r="AK311">
            <v>20882</v>
          </cell>
          <cell r="AL311">
            <v>2915</v>
          </cell>
          <cell r="AM311">
            <v>46306.2</v>
          </cell>
          <cell r="AN311">
            <v>795</v>
          </cell>
          <cell r="AO311">
            <v>0</v>
          </cell>
          <cell r="AP311">
            <v>0</v>
          </cell>
          <cell r="AQ311">
            <v>708395</v>
          </cell>
          <cell r="AR311">
            <v>52283</v>
          </cell>
          <cell r="AS311">
            <v>15203</v>
          </cell>
          <cell r="AT311">
            <v>10043</v>
          </cell>
          <cell r="AU311">
            <v>0</v>
          </cell>
          <cell r="AV311">
            <v>3541</v>
          </cell>
          <cell r="AW311">
            <v>6022.3325000000004</v>
          </cell>
          <cell r="AX311">
            <v>1445.1258</v>
          </cell>
        </row>
        <row r="312">
          <cell r="D312" t="str">
            <v>藁谷　靖昭</v>
          </cell>
          <cell r="E312">
            <v>1003</v>
          </cell>
          <cell r="F312" t="str">
            <v>研修業務部</v>
          </cell>
          <cell r="G312">
            <v>100302</v>
          </cell>
          <cell r="H312" t="str">
            <v>低炭素化支援Ｇ</v>
          </cell>
          <cell r="I312">
            <v>1</v>
          </cell>
          <cell r="J312" t="str">
            <v>部門1</v>
          </cell>
          <cell r="K312">
            <v>1001</v>
          </cell>
          <cell r="L312" t="str">
            <v>部門1-1</v>
          </cell>
          <cell r="M312">
            <v>100102</v>
          </cell>
          <cell r="N312" t="str">
            <v>一般職員</v>
          </cell>
          <cell r="O312">
            <v>500</v>
          </cell>
          <cell r="P312">
            <v>278700</v>
          </cell>
          <cell r="Q312">
            <v>278700</v>
          </cell>
          <cell r="R312">
            <v>0</v>
          </cell>
          <cell r="S312">
            <v>0</v>
          </cell>
          <cell r="T312">
            <v>0</v>
          </cell>
          <cell r="U312">
            <v>0</v>
          </cell>
          <cell r="V312">
            <v>0</v>
          </cell>
          <cell r="W312">
            <v>0</v>
          </cell>
          <cell r="X312">
            <v>0</v>
          </cell>
          <cell r="Y312">
            <v>0</v>
          </cell>
          <cell r="Z312">
            <v>278700</v>
          </cell>
          <cell r="AA312">
            <v>0</v>
          </cell>
          <cell r="AB312">
            <v>36564</v>
          </cell>
          <cell r="AC312">
            <v>26000</v>
          </cell>
          <cell r="AD312">
            <v>0</v>
          </cell>
          <cell r="AE312">
            <v>0</v>
          </cell>
          <cell r="AF312">
            <v>21225</v>
          </cell>
          <cell r="AG312">
            <v>0</v>
          </cell>
          <cell r="AH312">
            <v>21301</v>
          </cell>
          <cell r="AI312">
            <v>23103</v>
          </cell>
          <cell r="AJ312">
            <v>0</v>
          </cell>
          <cell r="AK312">
            <v>18518</v>
          </cell>
          <cell r="AL312">
            <v>2585</v>
          </cell>
          <cell r="AM312">
            <v>41064.800000000003</v>
          </cell>
          <cell r="AN312">
            <v>705</v>
          </cell>
          <cell r="AO312">
            <v>0</v>
          </cell>
          <cell r="AP312">
            <v>0</v>
          </cell>
          <cell r="AQ312">
            <v>406893</v>
          </cell>
          <cell r="AR312">
            <v>0</v>
          </cell>
          <cell r="AS312">
            <v>0</v>
          </cell>
          <cell r="AT312">
            <v>0</v>
          </cell>
          <cell r="AU312">
            <v>0</v>
          </cell>
          <cell r="AV312">
            <v>2034</v>
          </cell>
          <cell r="AW312">
            <v>3459.0554999999999</v>
          </cell>
          <cell r="AX312">
            <v>830.06169999999997</v>
          </cell>
        </row>
        <row r="313">
          <cell r="D313" t="str">
            <v>竹内　明日香</v>
          </cell>
          <cell r="E313">
            <v>1006</v>
          </cell>
          <cell r="F313" t="str">
            <v>東京研修センター</v>
          </cell>
          <cell r="G313">
            <v>100601</v>
          </cell>
          <cell r="H313" t="str">
            <v>ＴＫＣＧ</v>
          </cell>
          <cell r="I313">
            <v>1</v>
          </cell>
          <cell r="J313" t="str">
            <v>部門1</v>
          </cell>
          <cell r="K313">
            <v>1001</v>
          </cell>
          <cell r="L313" t="str">
            <v>部門1-1</v>
          </cell>
          <cell r="M313">
            <v>100102</v>
          </cell>
          <cell r="N313" t="str">
            <v>一般職員</v>
          </cell>
          <cell r="O313">
            <v>500</v>
          </cell>
          <cell r="P313">
            <v>240300</v>
          </cell>
          <cell r="Q313">
            <v>240300</v>
          </cell>
          <cell r="R313">
            <v>0</v>
          </cell>
          <cell r="S313">
            <v>0</v>
          </cell>
          <cell r="T313">
            <v>0</v>
          </cell>
          <cell r="U313">
            <v>0</v>
          </cell>
          <cell r="V313">
            <v>0</v>
          </cell>
          <cell r="W313">
            <v>0</v>
          </cell>
          <cell r="X313">
            <v>0</v>
          </cell>
          <cell r="Y313">
            <v>0</v>
          </cell>
          <cell r="Z313">
            <v>240300</v>
          </cell>
          <cell r="AA313">
            <v>0</v>
          </cell>
          <cell r="AB313">
            <v>28836</v>
          </cell>
          <cell r="AC313">
            <v>0</v>
          </cell>
          <cell r="AD313">
            <v>27000</v>
          </cell>
          <cell r="AE313">
            <v>0</v>
          </cell>
          <cell r="AF313">
            <v>8560</v>
          </cell>
          <cell r="AG313">
            <v>0</v>
          </cell>
          <cell r="AH313">
            <v>5672</v>
          </cell>
          <cell r="AI313">
            <v>19061</v>
          </cell>
          <cell r="AJ313">
            <v>0</v>
          </cell>
          <cell r="AK313">
            <v>16154</v>
          </cell>
          <cell r="AL313">
            <v>0</v>
          </cell>
          <cell r="AM313">
            <v>35822.400000000001</v>
          </cell>
          <cell r="AN313">
            <v>615</v>
          </cell>
          <cell r="AO313">
            <v>0</v>
          </cell>
          <cell r="AP313">
            <v>0</v>
          </cell>
          <cell r="AQ313">
            <v>329429</v>
          </cell>
          <cell r="AR313">
            <v>0</v>
          </cell>
          <cell r="AS313">
            <v>0</v>
          </cell>
          <cell r="AT313">
            <v>0</v>
          </cell>
          <cell r="AU313">
            <v>0</v>
          </cell>
          <cell r="AV313">
            <v>1647</v>
          </cell>
          <cell r="AW313">
            <v>2800.2914999999998</v>
          </cell>
          <cell r="AX313">
            <v>672.03510000000006</v>
          </cell>
        </row>
        <row r="314">
          <cell r="D314" t="str">
            <v>小美野　顕宏</v>
          </cell>
          <cell r="E314">
            <v>1003</v>
          </cell>
          <cell r="F314" t="str">
            <v>研修業務部</v>
          </cell>
          <cell r="G314">
            <v>100301</v>
          </cell>
          <cell r="H314" t="str">
            <v>受入業務Ｇ</v>
          </cell>
          <cell r="I314">
            <v>1</v>
          </cell>
          <cell r="J314" t="str">
            <v>部門1</v>
          </cell>
          <cell r="K314">
            <v>1001</v>
          </cell>
          <cell r="L314" t="str">
            <v>部門1-1</v>
          </cell>
          <cell r="M314">
            <v>100102</v>
          </cell>
          <cell r="N314" t="str">
            <v>一般職員</v>
          </cell>
          <cell r="O314">
            <v>300</v>
          </cell>
          <cell r="P314">
            <v>359800</v>
          </cell>
          <cell r="Q314">
            <v>359800</v>
          </cell>
          <cell r="R314">
            <v>0</v>
          </cell>
          <cell r="S314">
            <v>0</v>
          </cell>
          <cell r="T314">
            <v>0</v>
          </cell>
          <cell r="U314">
            <v>0</v>
          </cell>
          <cell r="V314">
            <v>0</v>
          </cell>
          <cell r="W314">
            <v>0</v>
          </cell>
          <cell r="X314">
            <v>0</v>
          </cell>
          <cell r="Y314">
            <v>0</v>
          </cell>
          <cell r="Z314">
            <v>359800</v>
          </cell>
          <cell r="AA314">
            <v>75000</v>
          </cell>
          <cell r="AB314">
            <v>52176</v>
          </cell>
          <cell r="AC314">
            <v>0</v>
          </cell>
          <cell r="AD314">
            <v>27000</v>
          </cell>
          <cell r="AE314">
            <v>0</v>
          </cell>
          <cell r="AF314">
            <v>11998</v>
          </cell>
          <cell r="AG314">
            <v>0</v>
          </cell>
          <cell r="AH314">
            <v>0</v>
          </cell>
          <cell r="AI314">
            <v>0</v>
          </cell>
          <cell r="AJ314">
            <v>0</v>
          </cell>
          <cell r="AK314">
            <v>20882</v>
          </cell>
          <cell r="AL314">
            <v>2915</v>
          </cell>
          <cell r="AM314">
            <v>46306.2</v>
          </cell>
          <cell r="AN314">
            <v>795</v>
          </cell>
          <cell r="AO314">
            <v>0</v>
          </cell>
          <cell r="AP314">
            <v>0</v>
          </cell>
          <cell r="AQ314">
            <v>525974</v>
          </cell>
          <cell r="AR314">
            <v>0</v>
          </cell>
          <cell r="AS314">
            <v>0</v>
          </cell>
          <cell r="AT314">
            <v>0</v>
          </cell>
          <cell r="AU314">
            <v>0</v>
          </cell>
          <cell r="AV314">
            <v>2629</v>
          </cell>
          <cell r="AW314">
            <v>4471.6490000000003</v>
          </cell>
          <cell r="AX314">
            <v>1072.9869000000001</v>
          </cell>
        </row>
        <row r="315">
          <cell r="D315" t="str">
            <v>戸梶　輝子</v>
          </cell>
          <cell r="E315">
            <v>1007</v>
          </cell>
          <cell r="F315" t="str">
            <v>関西研修センター</v>
          </cell>
          <cell r="G315">
            <v>100701</v>
          </cell>
          <cell r="H315" t="str">
            <v>ＫＫＣＧ</v>
          </cell>
          <cell r="I315">
            <v>1</v>
          </cell>
          <cell r="J315" t="str">
            <v>部門1</v>
          </cell>
          <cell r="K315">
            <v>1001</v>
          </cell>
          <cell r="L315" t="str">
            <v>部門1-1</v>
          </cell>
          <cell r="M315">
            <v>100102</v>
          </cell>
          <cell r="N315" t="str">
            <v>一般職員</v>
          </cell>
          <cell r="O315">
            <v>500</v>
          </cell>
          <cell r="P315">
            <v>278700</v>
          </cell>
          <cell r="Q315">
            <v>278700</v>
          </cell>
          <cell r="R315">
            <v>0</v>
          </cell>
          <cell r="S315">
            <v>0</v>
          </cell>
          <cell r="T315">
            <v>0</v>
          </cell>
          <cell r="U315">
            <v>0</v>
          </cell>
          <cell r="V315">
            <v>0</v>
          </cell>
          <cell r="W315">
            <v>0</v>
          </cell>
          <cell r="X315">
            <v>0</v>
          </cell>
          <cell r="Y315">
            <v>0</v>
          </cell>
          <cell r="Z315">
            <v>278700</v>
          </cell>
          <cell r="AA315">
            <v>0</v>
          </cell>
          <cell r="AB315">
            <v>33444</v>
          </cell>
          <cell r="AC315">
            <v>0</v>
          </cell>
          <cell r="AD315">
            <v>0</v>
          </cell>
          <cell r="AE315">
            <v>0</v>
          </cell>
          <cell r="AF315">
            <v>13898</v>
          </cell>
          <cell r="AG315">
            <v>0</v>
          </cell>
          <cell r="AH315">
            <v>4901</v>
          </cell>
          <cell r="AI315">
            <v>0</v>
          </cell>
          <cell r="AJ315">
            <v>0</v>
          </cell>
          <cell r="AK315">
            <v>13396</v>
          </cell>
          <cell r="AL315">
            <v>0</v>
          </cell>
          <cell r="AM315">
            <v>29706.6</v>
          </cell>
          <cell r="AN315">
            <v>510</v>
          </cell>
          <cell r="AO315">
            <v>0</v>
          </cell>
          <cell r="AP315">
            <v>0</v>
          </cell>
          <cell r="AQ315">
            <v>330943</v>
          </cell>
          <cell r="AR315">
            <v>0</v>
          </cell>
          <cell r="AS315">
            <v>0</v>
          </cell>
          <cell r="AT315">
            <v>0</v>
          </cell>
          <cell r="AU315">
            <v>0</v>
          </cell>
          <cell r="AV315">
            <v>1654</v>
          </cell>
          <cell r="AW315">
            <v>2813.7305000000001</v>
          </cell>
          <cell r="AX315">
            <v>675.12369999999999</v>
          </cell>
        </row>
        <row r="316">
          <cell r="D316" t="str">
            <v>樋口　美紀</v>
          </cell>
          <cell r="E316">
            <v>1008</v>
          </cell>
          <cell r="F316" t="str">
            <v>HIDA総合研究所</v>
          </cell>
          <cell r="G316">
            <v>100801</v>
          </cell>
          <cell r="H316" t="str">
            <v>調査企画Ｇ</v>
          </cell>
          <cell r="I316">
            <v>1</v>
          </cell>
          <cell r="J316" t="str">
            <v>部門1</v>
          </cell>
          <cell r="K316">
            <v>1001</v>
          </cell>
          <cell r="L316" t="str">
            <v>部門1-1</v>
          </cell>
          <cell r="M316">
            <v>100102</v>
          </cell>
          <cell r="N316" t="str">
            <v>一般職員</v>
          </cell>
          <cell r="O316">
            <v>500</v>
          </cell>
          <cell r="P316">
            <v>273300</v>
          </cell>
          <cell r="Q316">
            <v>273300</v>
          </cell>
          <cell r="R316">
            <v>0</v>
          </cell>
          <cell r="S316">
            <v>0</v>
          </cell>
          <cell r="T316">
            <v>0</v>
          </cell>
          <cell r="U316">
            <v>0</v>
          </cell>
          <cell r="V316">
            <v>0</v>
          </cell>
          <cell r="W316">
            <v>0</v>
          </cell>
          <cell r="X316">
            <v>0</v>
          </cell>
          <cell r="Y316">
            <v>0</v>
          </cell>
          <cell r="Z316">
            <v>273300</v>
          </cell>
          <cell r="AA316">
            <v>0</v>
          </cell>
          <cell r="AB316">
            <v>32796</v>
          </cell>
          <cell r="AC316">
            <v>0</v>
          </cell>
          <cell r="AD316">
            <v>0</v>
          </cell>
          <cell r="AE316">
            <v>0</v>
          </cell>
          <cell r="AF316">
            <v>10085</v>
          </cell>
          <cell r="AG316">
            <v>0</v>
          </cell>
          <cell r="AH316">
            <v>4800</v>
          </cell>
          <cell r="AI316">
            <v>60884</v>
          </cell>
          <cell r="AJ316">
            <v>0</v>
          </cell>
          <cell r="AK316">
            <v>17336</v>
          </cell>
          <cell r="AL316">
            <v>0</v>
          </cell>
          <cell r="AM316">
            <v>38443.599999999999</v>
          </cell>
          <cell r="AN316">
            <v>660</v>
          </cell>
          <cell r="AO316">
            <v>0</v>
          </cell>
          <cell r="AP316">
            <v>0</v>
          </cell>
          <cell r="AQ316">
            <v>381865</v>
          </cell>
          <cell r="AR316">
            <v>3480</v>
          </cell>
          <cell r="AS316">
            <v>0</v>
          </cell>
          <cell r="AT316">
            <v>0</v>
          </cell>
          <cell r="AU316">
            <v>0</v>
          </cell>
          <cell r="AV316">
            <v>1909</v>
          </cell>
          <cell r="AW316">
            <v>3246.1774999999998</v>
          </cell>
          <cell r="AX316">
            <v>779.00459999999998</v>
          </cell>
        </row>
        <row r="317">
          <cell r="D317" t="str">
            <v>瀧本　三枝喜</v>
          </cell>
          <cell r="E317">
            <v>1004</v>
          </cell>
          <cell r="F317" t="str">
            <v>事業統括部</v>
          </cell>
          <cell r="G317">
            <v>100403</v>
          </cell>
          <cell r="H317" t="str">
            <v>管理システムＧ</v>
          </cell>
          <cell r="I317">
            <v>1</v>
          </cell>
          <cell r="J317" t="str">
            <v>部門1</v>
          </cell>
          <cell r="K317">
            <v>1001</v>
          </cell>
          <cell r="L317" t="str">
            <v>部門1-1</v>
          </cell>
          <cell r="M317">
            <v>100102</v>
          </cell>
          <cell r="N317" t="str">
            <v>一般職員</v>
          </cell>
          <cell r="O317">
            <v>500</v>
          </cell>
          <cell r="P317">
            <v>338100</v>
          </cell>
          <cell r="Q317">
            <v>338100</v>
          </cell>
          <cell r="R317">
            <v>0</v>
          </cell>
          <cell r="S317">
            <v>0</v>
          </cell>
          <cell r="T317">
            <v>0</v>
          </cell>
          <cell r="U317">
            <v>0</v>
          </cell>
          <cell r="V317">
            <v>0</v>
          </cell>
          <cell r="W317">
            <v>0</v>
          </cell>
          <cell r="X317">
            <v>0</v>
          </cell>
          <cell r="Y317">
            <v>0</v>
          </cell>
          <cell r="Z317">
            <v>338100</v>
          </cell>
          <cell r="AA317">
            <v>0</v>
          </cell>
          <cell r="AB317">
            <v>41892</v>
          </cell>
          <cell r="AC317">
            <v>11000</v>
          </cell>
          <cell r="AD317">
            <v>0</v>
          </cell>
          <cell r="AE317">
            <v>0</v>
          </cell>
          <cell r="AF317">
            <v>7713</v>
          </cell>
          <cell r="AG317">
            <v>0</v>
          </cell>
          <cell r="AH317">
            <v>15147</v>
          </cell>
          <cell r="AI317">
            <v>159890</v>
          </cell>
          <cell r="AJ317">
            <v>0</v>
          </cell>
          <cell r="AK317">
            <v>20882</v>
          </cell>
          <cell r="AL317">
            <v>2915</v>
          </cell>
          <cell r="AM317">
            <v>46306.2</v>
          </cell>
          <cell r="AN317">
            <v>795</v>
          </cell>
          <cell r="AO317">
            <v>0</v>
          </cell>
          <cell r="AP317">
            <v>0</v>
          </cell>
          <cell r="AQ317">
            <v>573742</v>
          </cell>
          <cell r="AR317">
            <v>24772</v>
          </cell>
          <cell r="AS317">
            <v>0</v>
          </cell>
          <cell r="AT317">
            <v>1164</v>
          </cell>
          <cell r="AU317">
            <v>0</v>
          </cell>
          <cell r="AV317">
            <v>2868</v>
          </cell>
          <cell r="AW317">
            <v>4877.5169999999998</v>
          </cell>
          <cell r="AX317">
            <v>1170.4336000000001</v>
          </cell>
        </row>
        <row r="318">
          <cell r="D318" t="str">
            <v>徳山　朋美</v>
          </cell>
          <cell r="E318">
            <v>1003</v>
          </cell>
          <cell r="F318" t="str">
            <v>研修業務部</v>
          </cell>
          <cell r="G318">
            <v>100302</v>
          </cell>
          <cell r="H318" t="str">
            <v>低炭素化支援Ｇ</v>
          </cell>
          <cell r="I318">
            <v>1</v>
          </cell>
          <cell r="J318" t="str">
            <v>部門1</v>
          </cell>
          <cell r="K318">
            <v>1001</v>
          </cell>
          <cell r="L318" t="str">
            <v>部門1-1</v>
          </cell>
          <cell r="M318">
            <v>100102</v>
          </cell>
          <cell r="N318" t="str">
            <v>一般職員</v>
          </cell>
          <cell r="O318">
            <v>500</v>
          </cell>
          <cell r="P318">
            <v>240300</v>
          </cell>
          <cell r="Q318">
            <v>240300</v>
          </cell>
          <cell r="R318">
            <v>0</v>
          </cell>
          <cell r="S318">
            <v>0</v>
          </cell>
          <cell r="T318">
            <v>0</v>
          </cell>
          <cell r="U318">
            <v>0</v>
          </cell>
          <cell r="V318">
            <v>0</v>
          </cell>
          <cell r="W318">
            <v>0</v>
          </cell>
          <cell r="X318">
            <v>0</v>
          </cell>
          <cell r="Y318">
            <v>0</v>
          </cell>
          <cell r="Z318">
            <v>240300</v>
          </cell>
          <cell r="AA318">
            <v>0</v>
          </cell>
          <cell r="AB318">
            <v>28836</v>
          </cell>
          <cell r="AC318">
            <v>0</v>
          </cell>
          <cell r="AD318">
            <v>27000</v>
          </cell>
          <cell r="AE318">
            <v>0</v>
          </cell>
          <cell r="AF318">
            <v>13311</v>
          </cell>
          <cell r="AG318">
            <v>0</v>
          </cell>
          <cell r="AH318">
            <v>5672</v>
          </cell>
          <cell r="AI318">
            <v>100861</v>
          </cell>
          <cell r="AJ318">
            <v>0</v>
          </cell>
          <cell r="AK318">
            <v>17336</v>
          </cell>
          <cell r="AL318">
            <v>0</v>
          </cell>
          <cell r="AM318">
            <v>38443.599999999999</v>
          </cell>
          <cell r="AN318">
            <v>660</v>
          </cell>
          <cell r="AO318">
            <v>0</v>
          </cell>
          <cell r="AP318">
            <v>0</v>
          </cell>
          <cell r="AQ318">
            <v>415980</v>
          </cell>
          <cell r="AR318">
            <v>12397</v>
          </cell>
          <cell r="AS318">
            <v>0</v>
          </cell>
          <cell r="AT318">
            <v>663</v>
          </cell>
          <cell r="AU318">
            <v>0</v>
          </cell>
          <cell r="AV318">
            <v>2079</v>
          </cell>
          <cell r="AW318">
            <v>3536.73</v>
          </cell>
          <cell r="AX318">
            <v>848.5992</v>
          </cell>
        </row>
        <row r="319">
          <cell r="D319" t="str">
            <v>杉山　充</v>
          </cell>
          <cell r="E319">
            <v>1008</v>
          </cell>
          <cell r="F319" t="str">
            <v>HIDA総合研究所</v>
          </cell>
          <cell r="G319">
            <v>100803</v>
          </cell>
          <cell r="H319" t="str">
            <v>日本語教育センター</v>
          </cell>
          <cell r="I319">
            <v>1</v>
          </cell>
          <cell r="J319" t="str">
            <v>部門1</v>
          </cell>
          <cell r="K319">
            <v>1001</v>
          </cell>
          <cell r="L319" t="str">
            <v>部門1-1</v>
          </cell>
          <cell r="M319">
            <v>100102</v>
          </cell>
          <cell r="N319" t="str">
            <v>一般職員</v>
          </cell>
          <cell r="O319">
            <v>500</v>
          </cell>
          <cell r="P319">
            <v>245900</v>
          </cell>
          <cell r="Q319">
            <v>245900</v>
          </cell>
          <cell r="R319">
            <v>0</v>
          </cell>
          <cell r="S319">
            <v>0</v>
          </cell>
          <cell r="T319">
            <v>0</v>
          </cell>
          <cell r="U319">
            <v>0</v>
          </cell>
          <cell r="V319">
            <v>0</v>
          </cell>
          <cell r="W319">
            <v>0</v>
          </cell>
          <cell r="X319">
            <v>0</v>
          </cell>
          <cell r="Y319">
            <v>0</v>
          </cell>
          <cell r="Z319">
            <v>245900</v>
          </cell>
          <cell r="AA319">
            <v>0</v>
          </cell>
          <cell r="AB319">
            <v>31068</v>
          </cell>
          <cell r="AC319">
            <v>13000</v>
          </cell>
          <cell r="AD319">
            <v>27000</v>
          </cell>
          <cell r="AE319">
            <v>0</v>
          </cell>
          <cell r="AF319">
            <v>21236</v>
          </cell>
          <cell r="AG319">
            <v>0</v>
          </cell>
          <cell r="AH319">
            <v>4276</v>
          </cell>
          <cell r="AI319">
            <v>0</v>
          </cell>
          <cell r="AJ319">
            <v>0</v>
          </cell>
          <cell r="AK319">
            <v>0</v>
          </cell>
          <cell r="AL319">
            <v>0</v>
          </cell>
          <cell r="AM319">
            <v>0</v>
          </cell>
          <cell r="AN319">
            <v>0</v>
          </cell>
          <cell r="AO319">
            <v>0</v>
          </cell>
          <cell r="AP319">
            <v>0</v>
          </cell>
          <cell r="AQ319">
            <v>342480</v>
          </cell>
          <cell r="AR319">
            <v>0</v>
          </cell>
          <cell r="AS319">
            <v>0</v>
          </cell>
          <cell r="AT319">
            <v>0</v>
          </cell>
          <cell r="AU319">
            <v>0</v>
          </cell>
          <cell r="AV319">
            <v>1712</v>
          </cell>
          <cell r="AW319">
            <v>2911.48</v>
          </cell>
          <cell r="AX319">
            <v>698.65920000000006</v>
          </cell>
        </row>
        <row r="320">
          <cell r="D320" t="str">
            <v>田中　勇人</v>
          </cell>
          <cell r="E320">
            <v>1002</v>
          </cell>
          <cell r="F320" t="str">
            <v>政策推進部</v>
          </cell>
          <cell r="G320">
            <v>100202</v>
          </cell>
          <cell r="H320" t="str">
            <v>政策受託Ｇ</v>
          </cell>
          <cell r="I320">
            <v>1</v>
          </cell>
          <cell r="J320" t="str">
            <v>部門1</v>
          </cell>
          <cell r="K320">
            <v>1001</v>
          </cell>
          <cell r="L320" t="str">
            <v>部門1-1</v>
          </cell>
          <cell r="M320">
            <v>100102</v>
          </cell>
          <cell r="N320" t="str">
            <v>一般職員</v>
          </cell>
          <cell r="O320">
            <v>300</v>
          </cell>
          <cell r="P320">
            <v>315700</v>
          </cell>
          <cell r="Q320">
            <v>315700</v>
          </cell>
          <cell r="R320">
            <v>0</v>
          </cell>
          <cell r="S320">
            <v>0</v>
          </cell>
          <cell r="T320">
            <v>0</v>
          </cell>
          <cell r="U320">
            <v>0</v>
          </cell>
          <cell r="V320">
            <v>0</v>
          </cell>
          <cell r="W320">
            <v>0</v>
          </cell>
          <cell r="X320">
            <v>0</v>
          </cell>
          <cell r="Y320">
            <v>0</v>
          </cell>
          <cell r="Z320">
            <v>315700</v>
          </cell>
          <cell r="AA320">
            <v>45000</v>
          </cell>
          <cell r="AB320">
            <v>46404</v>
          </cell>
          <cell r="AC320">
            <v>26000</v>
          </cell>
          <cell r="AD320">
            <v>40500</v>
          </cell>
          <cell r="AE320">
            <v>41000</v>
          </cell>
          <cell r="AF320">
            <v>4680</v>
          </cell>
          <cell r="AG320">
            <v>0</v>
          </cell>
          <cell r="AH320">
            <v>17250</v>
          </cell>
          <cell r="AI320">
            <v>0</v>
          </cell>
          <cell r="AJ320">
            <v>0</v>
          </cell>
          <cell r="AK320">
            <v>18518</v>
          </cell>
          <cell r="AL320">
            <v>2585</v>
          </cell>
          <cell r="AM320">
            <v>41064.800000000003</v>
          </cell>
          <cell r="AN320">
            <v>705</v>
          </cell>
          <cell r="AO320">
            <v>0</v>
          </cell>
          <cell r="AP320">
            <v>0</v>
          </cell>
          <cell r="AQ320">
            <v>642633</v>
          </cell>
          <cell r="AR320">
            <v>0</v>
          </cell>
          <cell r="AS320">
            <v>0</v>
          </cell>
          <cell r="AT320">
            <v>0</v>
          </cell>
          <cell r="AU320">
            <v>0</v>
          </cell>
          <cell r="AV320">
            <v>2532</v>
          </cell>
          <cell r="AW320">
            <v>4306.2089999999998</v>
          </cell>
          <cell r="AX320">
            <v>1033.3293000000001</v>
          </cell>
        </row>
        <row r="321">
          <cell r="D321" t="str">
            <v>岩屋　恭子</v>
          </cell>
          <cell r="E321">
            <v>1002</v>
          </cell>
          <cell r="F321" t="str">
            <v>政策推進部</v>
          </cell>
          <cell r="G321">
            <v>100201</v>
          </cell>
          <cell r="H321" t="str">
            <v>国際人材Ｇ</v>
          </cell>
          <cell r="I321">
            <v>1</v>
          </cell>
          <cell r="J321" t="str">
            <v>部門1</v>
          </cell>
          <cell r="K321">
            <v>1001</v>
          </cell>
          <cell r="L321" t="str">
            <v>部門1-1</v>
          </cell>
          <cell r="M321">
            <v>100102</v>
          </cell>
          <cell r="N321" t="str">
            <v>一般職員</v>
          </cell>
          <cell r="O321">
            <v>500</v>
          </cell>
          <cell r="P321">
            <v>226300</v>
          </cell>
          <cell r="Q321">
            <v>226300</v>
          </cell>
          <cell r="R321">
            <v>0</v>
          </cell>
          <cell r="S321">
            <v>0</v>
          </cell>
          <cell r="T321">
            <v>0</v>
          </cell>
          <cell r="U321">
            <v>0</v>
          </cell>
          <cell r="V321">
            <v>0</v>
          </cell>
          <cell r="W321">
            <v>0</v>
          </cell>
          <cell r="X321">
            <v>0</v>
          </cell>
          <cell r="Y321">
            <v>0</v>
          </cell>
          <cell r="Z321">
            <v>226300</v>
          </cell>
          <cell r="AA321">
            <v>0</v>
          </cell>
          <cell r="AB321">
            <v>27156</v>
          </cell>
          <cell r="AC321">
            <v>0</v>
          </cell>
          <cell r="AD321">
            <v>27000</v>
          </cell>
          <cell r="AE321">
            <v>0</v>
          </cell>
          <cell r="AF321">
            <v>6958</v>
          </cell>
          <cell r="AG321">
            <v>0</v>
          </cell>
          <cell r="AH321">
            <v>3924</v>
          </cell>
          <cell r="AI321">
            <v>71364</v>
          </cell>
          <cell r="AJ321">
            <v>0</v>
          </cell>
          <cell r="AK321">
            <v>14972</v>
          </cell>
          <cell r="AL321">
            <v>0</v>
          </cell>
          <cell r="AM321">
            <v>33201.199999999997</v>
          </cell>
          <cell r="AN321">
            <v>570</v>
          </cell>
          <cell r="AO321">
            <v>0</v>
          </cell>
          <cell r="AP321">
            <v>0</v>
          </cell>
          <cell r="AQ321">
            <v>362702</v>
          </cell>
          <cell r="AR321">
            <v>6982</v>
          </cell>
          <cell r="AS321">
            <v>0</v>
          </cell>
          <cell r="AT321">
            <v>456</v>
          </cell>
          <cell r="AU321">
            <v>0</v>
          </cell>
          <cell r="AV321">
            <v>1813</v>
          </cell>
          <cell r="AW321">
            <v>3083.4769999999999</v>
          </cell>
          <cell r="AX321">
            <v>739.91200000000003</v>
          </cell>
        </row>
        <row r="322">
          <cell r="D322" t="str">
            <v>宮田　花子</v>
          </cell>
          <cell r="E322">
            <v>1004</v>
          </cell>
          <cell r="F322" t="str">
            <v>事業統括部</v>
          </cell>
          <cell r="G322">
            <v>100402</v>
          </cell>
          <cell r="H322" t="str">
            <v>事業統括Ｇ地方創生支援ユニット</v>
          </cell>
          <cell r="I322">
            <v>1</v>
          </cell>
          <cell r="J322" t="str">
            <v>部門1</v>
          </cell>
          <cell r="K322">
            <v>1001</v>
          </cell>
          <cell r="L322" t="str">
            <v>部門1-1</v>
          </cell>
          <cell r="M322">
            <v>100102</v>
          </cell>
          <cell r="N322" t="str">
            <v>一般職員</v>
          </cell>
          <cell r="O322">
            <v>500</v>
          </cell>
          <cell r="P322">
            <v>243100</v>
          </cell>
          <cell r="Q322">
            <v>243100</v>
          </cell>
          <cell r="R322">
            <v>0</v>
          </cell>
          <cell r="S322">
            <v>0</v>
          </cell>
          <cell r="T322">
            <v>0</v>
          </cell>
          <cell r="U322">
            <v>0</v>
          </cell>
          <cell r="V322">
            <v>0</v>
          </cell>
          <cell r="W322">
            <v>0</v>
          </cell>
          <cell r="X322">
            <v>0</v>
          </cell>
          <cell r="Y322">
            <v>0</v>
          </cell>
          <cell r="Z322">
            <v>243100</v>
          </cell>
          <cell r="AA322">
            <v>0</v>
          </cell>
          <cell r="AB322">
            <v>29172</v>
          </cell>
          <cell r="AC322">
            <v>0</v>
          </cell>
          <cell r="AD322">
            <v>27000</v>
          </cell>
          <cell r="AE322">
            <v>0</v>
          </cell>
          <cell r="AF322">
            <v>6283</v>
          </cell>
          <cell r="AG322">
            <v>0</v>
          </cell>
          <cell r="AH322">
            <v>5725</v>
          </cell>
          <cell r="AI322">
            <v>134101</v>
          </cell>
          <cell r="AJ322">
            <v>0</v>
          </cell>
          <cell r="AK322">
            <v>18518</v>
          </cell>
          <cell r="AL322">
            <v>0</v>
          </cell>
          <cell r="AM322">
            <v>41064.800000000003</v>
          </cell>
          <cell r="AN322">
            <v>705</v>
          </cell>
          <cell r="AO322">
            <v>0</v>
          </cell>
          <cell r="AP322">
            <v>0</v>
          </cell>
          <cell r="AQ322">
            <v>445381</v>
          </cell>
          <cell r="AR322">
            <v>21545</v>
          </cell>
          <cell r="AS322">
            <v>0</v>
          </cell>
          <cell r="AT322">
            <v>1243</v>
          </cell>
          <cell r="AU322">
            <v>0</v>
          </cell>
          <cell r="AV322">
            <v>2226</v>
          </cell>
          <cell r="AW322">
            <v>3786.6435000000001</v>
          </cell>
          <cell r="AX322">
            <v>908.57719999999995</v>
          </cell>
        </row>
        <row r="323">
          <cell r="D323" t="str">
            <v>小田川　裕香子</v>
          </cell>
          <cell r="E323">
            <v>1001</v>
          </cell>
          <cell r="F323" t="str">
            <v>産業推進部</v>
          </cell>
          <cell r="G323">
            <v>100101</v>
          </cell>
          <cell r="H323" t="str">
            <v>産業国際化・インフラＧ</v>
          </cell>
          <cell r="I323">
            <v>1</v>
          </cell>
          <cell r="J323" t="str">
            <v>部門1</v>
          </cell>
          <cell r="K323">
            <v>1001</v>
          </cell>
          <cell r="L323" t="str">
            <v>部門1-1</v>
          </cell>
          <cell r="M323">
            <v>100102</v>
          </cell>
          <cell r="N323" t="str">
            <v>一般職員</v>
          </cell>
          <cell r="O323">
            <v>500</v>
          </cell>
          <cell r="P323">
            <v>217700</v>
          </cell>
          <cell r="Q323">
            <v>217700</v>
          </cell>
          <cell r="R323">
            <v>0</v>
          </cell>
          <cell r="S323">
            <v>0</v>
          </cell>
          <cell r="T323">
            <v>0</v>
          </cell>
          <cell r="U323">
            <v>0</v>
          </cell>
          <cell r="V323">
            <v>0</v>
          </cell>
          <cell r="W323">
            <v>0</v>
          </cell>
          <cell r="X323">
            <v>0</v>
          </cell>
          <cell r="Y323">
            <v>0</v>
          </cell>
          <cell r="Z323">
            <v>217700</v>
          </cell>
          <cell r="AA323">
            <v>0</v>
          </cell>
          <cell r="AB323">
            <v>26124</v>
          </cell>
          <cell r="AC323">
            <v>0</v>
          </cell>
          <cell r="AD323">
            <v>0</v>
          </cell>
          <cell r="AE323">
            <v>0</v>
          </cell>
          <cell r="AF323">
            <v>14160</v>
          </cell>
          <cell r="AG323">
            <v>0</v>
          </cell>
          <cell r="AH323">
            <v>3830</v>
          </cell>
          <cell r="AI323">
            <v>70143</v>
          </cell>
          <cell r="AJ323">
            <v>0</v>
          </cell>
          <cell r="AK323">
            <v>13396</v>
          </cell>
          <cell r="AL323">
            <v>0</v>
          </cell>
          <cell r="AM323">
            <v>29706.6</v>
          </cell>
          <cell r="AN323">
            <v>510</v>
          </cell>
          <cell r="AO323">
            <v>0</v>
          </cell>
          <cell r="AP323">
            <v>0</v>
          </cell>
          <cell r="AQ323">
            <v>331957</v>
          </cell>
          <cell r="AR323">
            <v>9477</v>
          </cell>
          <cell r="AS323">
            <v>0</v>
          </cell>
          <cell r="AT323">
            <v>277</v>
          </cell>
          <cell r="AU323">
            <v>0</v>
          </cell>
          <cell r="AV323">
            <v>1659</v>
          </cell>
          <cell r="AW323">
            <v>2822.4195</v>
          </cell>
          <cell r="AX323">
            <v>677.19219999999996</v>
          </cell>
        </row>
        <row r="324">
          <cell r="D324" t="str">
            <v>宮原　豊</v>
          </cell>
          <cell r="E324">
            <v>1005</v>
          </cell>
          <cell r="F324" t="str">
            <v>総務企画部</v>
          </cell>
          <cell r="G324">
            <v>100502</v>
          </cell>
          <cell r="H324" t="str">
            <v>総務Ｇ</v>
          </cell>
          <cell r="I324">
            <v>1</v>
          </cell>
          <cell r="J324" t="str">
            <v>部門1</v>
          </cell>
          <cell r="K324">
            <v>1001</v>
          </cell>
          <cell r="L324" t="str">
            <v>部門1-1</v>
          </cell>
          <cell r="M324">
            <v>100102</v>
          </cell>
          <cell r="N324" t="str">
            <v>一般職員</v>
          </cell>
          <cell r="O324">
            <v>200</v>
          </cell>
          <cell r="P324">
            <v>0</v>
          </cell>
          <cell r="Q324">
            <v>600000</v>
          </cell>
          <cell r="R324">
            <v>0</v>
          </cell>
          <cell r="S324">
            <v>0</v>
          </cell>
          <cell r="T324">
            <v>0</v>
          </cell>
          <cell r="U324">
            <v>0</v>
          </cell>
          <cell r="V324">
            <v>0</v>
          </cell>
          <cell r="W324">
            <v>0</v>
          </cell>
          <cell r="X324">
            <v>0</v>
          </cell>
          <cell r="Y324">
            <v>0</v>
          </cell>
          <cell r="Z324">
            <v>600000</v>
          </cell>
          <cell r="AA324">
            <v>0</v>
          </cell>
          <cell r="AB324">
            <v>0</v>
          </cell>
          <cell r="AC324">
            <v>0</v>
          </cell>
          <cell r="AD324">
            <v>0</v>
          </cell>
          <cell r="AE324">
            <v>0</v>
          </cell>
          <cell r="AF324">
            <v>0</v>
          </cell>
          <cell r="AG324">
            <v>0</v>
          </cell>
          <cell r="AH324">
            <v>0</v>
          </cell>
          <cell r="AI324">
            <v>0</v>
          </cell>
          <cell r="AJ324">
            <v>0</v>
          </cell>
          <cell r="AK324">
            <v>23246</v>
          </cell>
          <cell r="AL324">
            <v>0</v>
          </cell>
          <cell r="AM324">
            <v>51548.6</v>
          </cell>
          <cell r="AN324">
            <v>885</v>
          </cell>
          <cell r="AO324">
            <v>0</v>
          </cell>
          <cell r="AP324">
            <v>0</v>
          </cell>
          <cell r="AQ324">
            <v>600000</v>
          </cell>
          <cell r="AR324">
            <v>0</v>
          </cell>
          <cell r="AS324">
            <v>0</v>
          </cell>
          <cell r="AT324">
            <v>0</v>
          </cell>
          <cell r="AU324">
            <v>0</v>
          </cell>
          <cell r="AV324">
            <v>0</v>
          </cell>
          <cell r="AW324">
            <v>0</v>
          </cell>
          <cell r="AX324">
            <v>0</v>
          </cell>
        </row>
        <row r="325">
          <cell r="D325" t="str">
            <v>藤木　昌彦</v>
          </cell>
          <cell r="E325">
            <v>1001</v>
          </cell>
          <cell r="F325" t="str">
            <v>役員他</v>
          </cell>
          <cell r="G325">
            <v>100102</v>
          </cell>
          <cell r="H325" t="str">
            <v>出納長</v>
          </cell>
          <cell r="I325">
            <v>1</v>
          </cell>
          <cell r="J325" t="str">
            <v>部門1</v>
          </cell>
          <cell r="K325">
            <v>1001</v>
          </cell>
          <cell r="L325" t="str">
            <v>部門1-1</v>
          </cell>
          <cell r="M325">
            <v>100102</v>
          </cell>
          <cell r="N325" t="str">
            <v>一般職員</v>
          </cell>
          <cell r="O325">
            <v>200</v>
          </cell>
          <cell r="P325">
            <v>600000</v>
          </cell>
          <cell r="Q325">
            <v>600000</v>
          </cell>
          <cell r="R325">
            <v>0</v>
          </cell>
          <cell r="S325">
            <v>0</v>
          </cell>
          <cell r="T325">
            <v>0</v>
          </cell>
          <cell r="U325">
            <v>0</v>
          </cell>
          <cell r="V325">
            <v>0</v>
          </cell>
          <cell r="W325">
            <v>0</v>
          </cell>
          <cell r="X325">
            <v>0</v>
          </cell>
          <cell r="Y325">
            <v>0</v>
          </cell>
          <cell r="Z325">
            <v>600000</v>
          </cell>
          <cell r="AA325">
            <v>0</v>
          </cell>
          <cell r="AB325">
            <v>0</v>
          </cell>
          <cell r="AC325">
            <v>0</v>
          </cell>
          <cell r="AD325">
            <v>0</v>
          </cell>
          <cell r="AE325">
            <v>0</v>
          </cell>
          <cell r="AF325">
            <v>10265</v>
          </cell>
          <cell r="AG325">
            <v>0</v>
          </cell>
          <cell r="AH325">
            <v>0</v>
          </cell>
          <cell r="AI325">
            <v>0</v>
          </cell>
          <cell r="AJ325">
            <v>0</v>
          </cell>
          <cell r="AK325">
            <v>29550</v>
          </cell>
          <cell r="AL325">
            <v>4125</v>
          </cell>
          <cell r="AM325">
            <v>54169.8</v>
          </cell>
          <cell r="AN325">
            <v>930</v>
          </cell>
          <cell r="AO325">
            <v>0</v>
          </cell>
          <cell r="AP325">
            <v>0</v>
          </cell>
          <cell r="AQ325">
            <v>610265</v>
          </cell>
          <cell r="AR325">
            <v>0</v>
          </cell>
          <cell r="AS325">
            <v>0</v>
          </cell>
          <cell r="AT325">
            <v>0</v>
          </cell>
          <cell r="AU325">
            <v>0</v>
          </cell>
          <cell r="AV325">
            <v>3051</v>
          </cell>
          <cell r="AW325">
            <v>5187.5775000000003</v>
          </cell>
          <cell r="AX325">
            <v>1244.9405999999999</v>
          </cell>
        </row>
        <row r="326">
          <cell r="D326" t="str">
            <v>湊　雅美</v>
          </cell>
          <cell r="E326">
            <v>1002</v>
          </cell>
          <cell r="F326" t="str">
            <v>派遣業務部</v>
          </cell>
          <cell r="G326">
            <v>100201</v>
          </cell>
          <cell r="H326" t="str">
            <v>派遣業務Ｇ</v>
          </cell>
          <cell r="I326">
            <v>1</v>
          </cell>
          <cell r="J326" t="str">
            <v>部門1</v>
          </cell>
          <cell r="K326">
            <v>1001</v>
          </cell>
          <cell r="L326" t="str">
            <v>部門1-1</v>
          </cell>
          <cell r="M326">
            <v>100102</v>
          </cell>
          <cell r="N326" t="str">
            <v>一般職員</v>
          </cell>
          <cell r="O326">
            <v>300</v>
          </cell>
          <cell r="P326">
            <v>453400</v>
          </cell>
          <cell r="Q326">
            <v>453400</v>
          </cell>
          <cell r="R326">
            <v>0</v>
          </cell>
          <cell r="S326">
            <v>0</v>
          </cell>
          <cell r="T326">
            <v>0</v>
          </cell>
          <cell r="U326">
            <v>0</v>
          </cell>
          <cell r="V326">
            <v>0</v>
          </cell>
          <cell r="W326">
            <v>0</v>
          </cell>
          <cell r="X326">
            <v>0</v>
          </cell>
          <cell r="Y326">
            <v>0</v>
          </cell>
          <cell r="Z326">
            <v>453400</v>
          </cell>
          <cell r="AA326">
            <v>75000</v>
          </cell>
          <cell r="AB326">
            <v>63408</v>
          </cell>
          <cell r="AC326">
            <v>0</v>
          </cell>
          <cell r="AD326">
            <v>0</v>
          </cell>
          <cell r="AE326">
            <v>0</v>
          </cell>
          <cell r="AF326">
            <v>12908</v>
          </cell>
          <cell r="AG326">
            <v>0</v>
          </cell>
          <cell r="AH326">
            <v>10006</v>
          </cell>
          <cell r="AI326">
            <v>0</v>
          </cell>
          <cell r="AJ326">
            <v>0</v>
          </cell>
          <cell r="AK326">
            <v>24428</v>
          </cell>
          <cell r="AL326">
            <v>3410</v>
          </cell>
          <cell r="AM326">
            <v>54169.8</v>
          </cell>
          <cell r="AN326">
            <v>930</v>
          </cell>
          <cell r="AO326">
            <v>0</v>
          </cell>
          <cell r="AP326">
            <v>0</v>
          </cell>
          <cell r="AQ326">
            <v>614722</v>
          </cell>
          <cell r="AR326">
            <v>0</v>
          </cell>
          <cell r="AS326">
            <v>0</v>
          </cell>
          <cell r="AT326">
            <v>0</v>
          </cell>
          <cell r="AU326">
            <v>0</v>
          </cell>
          <cell r="AV326">
            <v>3073</v>
          </cell>
          <cell r="AW326">
            <v>5225.7470000000003</v>
          </cell>
          <cell r="AX326">
            <v>1254.0328</v>
          </cell>
        </row>
        <row r="327">
          <cell r="D327" t="str">
            <v>野上　弘毅</v>
          </cell>
          <cell r="E327">
            <v>1002</v>
          </cell>
          <cell r="F327" t="str">
            <v>政策推進部</v>
          </cell>
          <cell r="G327">
            <v>100202</v>
          </cell>
          <cell r="H327" t="str">
            <v>政策受託Ｇ</v>
          </cell>
          <cell r="I327">
            <v>1</v>
          </cell>
          <cell r="J327" t="str">
            <v>部門1</v>
          </cell>
          <cell r="K327">
            <v>1001</v>
          </cell>
          <cell r="L327" t="str">
            <v>部門1-1</v>
          </cell>
          <cell r="M327">
            <v>100102</v>
          </cell>
          <cell r="N327" t="str">
            <v>一般職員</v>
          </cell>
          <cell r="O327">
            <v>300</v>
          </cell>
          <cell r="P327">
            <v>371700</v>
          </cell>
          <cell r="Q327">
            <v>371700</v>
          </cell>
          <cell r="R327">
            <v>0</v>
          </cell>
          <cell r="S327">
            <v>0</v>
          </cell>
          <cell r="T327">
            <v>0</v>
          </cell>
          <cell r="U327">
            <v>0</v>
          </cell>
          <cell r="V327">
            <v>0</v>
          </cell>
          <cell r="W327">
            <v>0</v>
          </cell>
          <cell r="X327">
            <v>0</v>
          </cell>
          <cell r="Y327">
            <v>0</v>
          </cell>
          <cell r="Z327">
            <v>371700</v>
          </cell>
          <cell r="AA327">
            <v>75000</v>
          </cell>
          <cell r="AB327">
            <v>53604</v>
          </cell>
          <cell r="AC327">
            <v>0</v>
          </cell>
          <cell r="AD327">
            <v>0</v>
          </cell>
          <cell r="AE327">
            <v>0</v>
          </cell>
          <cell r="AF327">
            <v>13618</v>
          </cell>
          <cell r="AG327">
            <v>0</v>
          </cell>
          <cell r="AH327">
            <v>1580</v>
          </cell>
          <cell r="AI327">
            <v>0</v>
          </cell>
          <cell r="AJ327">
            <v>0</v>
          </cell>
          <cell r="AK327">
            <v>20882</v>
          </cell>
          <cell r="AL327">
            <v>2915</v>
          </cell>
          <cell r="AM327">
            <v>46306.2</v>
          </cell>
          <cell r="AN327">
            <v>795</v>
          </cell>
          <cell r="AO327">
            <v>0</v>
          </cell>
          <cell r="AP327">
            <v>0</v>
          </cell>
          <cell r="AQ327">
            <v>515502</v>
          </cell>
          <cell r="AR327">
            <v>0</v>
          </cell>
          <cell r="AS327">
            <v>0</v>
          </cell>
          <cell r="AT327">
            <v>0</v>
          </cell>
          <cell r="AU327">
            <v>0</v>
          </cell>
          <cell r="AV327">
            <v>2577</v>
          </cell>
          <cell r="AW327">
            <v>4382.277</v>
          </cell>
          <cell r="AX327">
            <v>1051.624</v>
          </cell>
        </row>
        <row r="328">
          <cell r="D328" t="str">
            <v>中村　比呂志</v>
          </cell>
          <cell r="E328">
            <v>1002</v>
          </cell>
          <cell r="F328" t="str">
            <v>政策推進部</v>
          </cell>
          <cell r="G328">
            <v>100202</v>
          </cell>
          <cell r="H328" t="str">
            <v>政策受託Ｇ</v>
          </cell>
          <cell r="I328">
            <v>1</v>
          </cell>
          <cell r="J328" t="str">
            <v>部門1</v>
          </cell>
          <cell r="K328">
            <v>1001</v>
          </cell>
          <cell r="L328" t="str">
            <v>部門1-1</v>
          </cell>
          <cell r="M328">
            <v>100102</v>
          </cell>
          <cell r="N328" t="str">
            <v>一般職員</v>
          </cell>
          <cell r="O328">
            <v>700</v>
          </cell>
          <cell r="P328">
            <v>0</v>
          </cell>
          <cell r="Q328">
            <v>160000</v>
          </cell>
          <cell r="R328">
            <v>0</v>
          </cell>
          <cell r="S328">
            <v>0</v>
          </cell>
          <cell r="T328">
            <v>0</v>
          </cell>
          <cell r="U328">
            <v>0</v>
          </cell>
          <cell r="V328">
            <v>0</v>
          </cell>
          <cell r="W328">
            <v>0</v>
          </cell>
          <cell r="X328">
            <v>0</v>
          </cell>
          <cell r="Y328">
            <v>0</v>
          </cell>
          <cell r="Z328">
            <v>160000</v>
          </cell>
          <cell r="AA328">
            <v>0</v>
          </cell>
          <cell r="AB328">
            <v>0</v>
          </cell>
          <cell r="AC328">
            <v>0</v>
          </cell>
          <cell r="AD328">
            <v>0</v>
          </cell>
          <cell r="AE328">
            <v>0</v>
          </cell>
          <cell r="AF328">
            <v>17370</v>
          </cell>
          <cell r="AG328">
            <v>0</v>
          </cell>
          <cell r="AH328">
            <v>0</v>
          </cell>
          <cell r="AI328">
            <v>6584</v>
          </cell>
          <cell r="AJ328">
            <v>0</v>
          </cell>
          <cell r="AK328">
            <v>7092</v>
          </cell>
          <cell r="AL328">
            <v>990</v>
          </cell>
          <cell r="AM328">
            <v>15727.2</v>
          </cell>
          <cell r="AN328">
            <v>270</v>
          </cell>
          <cell r="AO328">
            <v>0</v>
          </cell>
          <cell r="AP328">
            <v>0</v>
          </cell>
          <cell r="AQ328">
            <v>183954</v>
          </cell>
          <cell r="AR328">
            <v>0</v>
          </cell>
          <cell r="AS328">
            <v>0</v>
          </cell>
          <cell r="AT328">
            <v>0</v>
          </cell>
          <cell r="AU328">
            <v>0</v>
          </cell>
          <cell r="AV328">
            <v>919</v>
          </cell>
          <cell r="AW328">
            <v>1564.3789999999999</v>
          </cell>
          <cell r="AX328">
            <v>375.26609999999999</v>
          </cell>
        </row>
        <row r="329">
          <cell r="D329" t="str">
            <v>内藤　亘</v>
          </cell>
          <cell r="E329">
            <v>1005</v>
          </cell>
          <cell r="F329" t="str">
            <v>総務企画部</v>
          </cell>
          <cell r="G329">
            <v>100504</v>
          </cell>
          <cell r="H329" t="str">
            <v>会計Ｇ</v>
          </cell>
          <cell r="I329">
            <v>1</v>
          </cell>
          <cell r="J329" t="str">
            <v>部門1</v>
          </cell>
          <cell r="K329">
            <v>1001</v>
          </cell>
          <cell r="L329" t="str">
            <v>部門1-1</v>
          </cell>
          <cell r="M329">
            <v>100102</v>
          </cell>
          <cell r="N329" t="str">
            <v>一般職員</v>
          </cell>
          <cell r="O329">
            <v>500</v>
          </cell>
          <cell r="P329">
            <v>265200</v>
          </cell>
          <cell r="Q329">
            <v>265200</v>
          </cell>
          <cell r="R329">
            <v>0</v>
          </cell>
          <cell r="S329">
            <v>0</v>
          </cell>
          <cell r="T329">
            <v>0</v>
          </cell>
          <cell r="U329">
            <v>0</v>
          </cell>
          <cell r="V329">
            <v>0</v>
          </cell>
          <cell r="W329">
            <v>0</v>
          </cell>
          <cell r="X329">
            <v>0</v>
          </cell>
          <cell r="Y329">
            <v>0</v>
          </cell>
          <cell r="Z329">
            <v>265200</v>
          </cell>
          <cell r="AA329">
            <v>0</v>
          </cell>
          <cell r="AB329">
            <v>31824</v>
          </cell>
          <cell r="AC329">
            <v>0</v>
          </cell>
          <cell r="AD329">
            <v>0</v>
          </cell>
          <cell r="AE329">
            <v>0</v>
          </cell>
          <cell r="AF329">
            <v>18260</v>
          </cell>
          <cell r="AG329">
            <v>0</v>
          </cell>
          <cell r="AH329">
            <v>2136</v>
          </cell>
          <cell r="AI329">
            <v>105839</v>
          </cell>
          <cell r="AJ329">
            <v>0</v>
          </cell>
          <cell r="AK329">
            <v>14184</v>
          </cell>
          <cell r="AL329">
            <v>0</v>
          </cell>
          <cell r="AM329">
            <v>31453.4</v>
          </cell>
          <cell r="AN329">
            <v>540</v>
          </cell>
          <cell r="AO329">
            <v>0</v>
          </cell>
          <cell r="AP329">
            <v>0</v>
          </cell>
          <cell r="AQ329">
            <v>423259</v>
          </cell>
          <cell r="AR329">
            <v>15587</v>
          </cell>
          <cell r="AS329">
            <v>0</v>
          </cell>
          <cell r="AT329">
            <v>493</v>
          </cell>
          <cell r="AU329">
            <v>0</v>
          </cell>
          <cell r="AV329">
            <v>2116</v>
          </cell>
          <cell r="AW329">
            <v>3597.9965000000002</v>
          </cell>
          <cell r="AX329">
            <v>863.44830000000002</v>
          </cell>
        </row>
        <row r="330">
          <cell r="D330" t="str">
            <v>須藤　弥生</v>
          </cell>
          <cell r="E330">
            <v>1002</v>
          </cell>
          <cell r="F330" t="str">
            <v>派遣業務部</v>
          </cell>
          <cell r="G330">
            <v>100202</v>
          </cell>
          <cell r="H330" t="str">
            <v>庶務経理Ｇ</v>
          </cell>
          <cell r="I330">
            <v>1</v>
          </cell>
          <cell r="J330" t="str">
            <v>部門1</v>
          </cell>
          <cell r="K330">
            <v>1001</v>
          </cell>
          <cell r="L330" t="str">
            <v>部門1-1</v>
          </cell>
          <cell r="M330">
            <v>100102</v>
          </cell>
          <cell r="N330" t="str">
            <v>一般職員</v>
          </cell>
          <cell r="O330">
            <v>500</v>
          </cell>
          <cell r="P330">
            <v>432600</v>
          </cell>
          <cell r="Q330">
            <v>432600</v>
          </cell>
          <cell r="R330">
            <v>0</v>
          </cell>
          <cell r="S330">
            <v>0</v>
          </cell>
          <cell r="T330">
            <v>0</v>
          </cell>
          <cell r="U330">
            <v>0</v>
          </cell>
          <cell r="V330">
            <v>0</v>
          </cell>
          <cell r="W330">
            <v>0</v>
          </cell>
          <cell r="X330">
            <v>0</v>
          </cell>
          <cell r="Y330">
            <v>0</v>
          </cell>
          <cell r="Z330">
            <v>432600</v>
          </cell>
          <cell r="AA330">
            <v>0</v>
          </cell>
          <cell r="AB330">
            <v>51912</v>
          </cell>
          <cell r="AC330">
            <v>0</v>
          </cell>
          <cell r="AD330">
            <v>0</v>
          </cell>
          <cell r="AE330">
            <v>0</v>
          </cell>
          <cell r="AF330">
            <v>13906</v>
          </cell>
          <cell r="AG330">
            <v>0</v>
          </cell>
          <cell r="AH330">
            <v>26663</v>
          </cell>
          <cell r="AI330">
            <v>270105</v>
          </cell>
          <cell r="AJ330">
            <v>0</v>
          </cell>
          <cell r="AK330">
            <v>29550</v>
          </cell>
          <cell r="AL330">
            <v>4125</v>
          </cell>
          <cell r="AM330">
            <v>54169.8</v>
          </cell>
          <cell r="AN330">
            <v>930</v>
          </cell>
          <cell r="AO330">
            <v>0</v>
          </cell>
          <cell r="AP330">
            <v>0</v>
          </cell>
          <cell r="AQ330">
            <v>795186</v>
          </cell>
          <cell r="AR330">
            <v>44501</v>
          </cell>
          <cell r="AS330">
            <v>0</v>
          </cell>
          <cell r="AT330">
            <v>2827</v>
          </cell>
          <cell r="AU330">
            <v>0</v>
          </cell>
          <cell r="AV330">
            <v>3975</v>
          </cell>
          <cell r="AW330">
            <v>6760.0110000000004</v>
          </cell>
          <cell r="AX330">
            <v>1622.1794</v>
          </cell>
        </row>
        <row r="331">
          <cell r="D331" t="str">
            <v>金澤　美佳</v>
          </cell>
          <cell r="E331">
            <v>1002</v>
          </cell>
          <cell r="F331" t="str">
            <v>政策推進部</v>
          </cell>
          <cell r="G331">
            <v>100201</v>
          </cell>
          <cell r="H331" t="str">
            <v>国際人材Ｇ</v>
          </cell>
          <cell r="I331">
            <v>1</v>
          </cell>
          <cell r="J331" t="str">
            <v>部門1</v>
          </cell>
          <cell r="K331">
            <v>1001</v>
          </cell>
          <cell r="L331" t="str">
            <v>部門1-1</v>
          </cell>
          <cell r="M331">
            <v>100102</v>
          </cell>
          <cell r="N331" t="str">
            <v>一般職員</v>
          </cell>
          <cell r="O331">
            <v>500</v>
          </cell>
          <cell r="P331">
            <v>273300</v>
          </cell>
          <cell r="Q331">
            <v>273300</v>
          </cell>
          <cell r="R331">
            <v>0</v>
          </cell>
          <cell r="S331">
            <v>0</v>
          </cell>
          <cell r="T331">
            <v>0</v>
          </cell>
          <cell r="U331">
            <v>0</v>
          </cell>
          <cell r="V331">
            <v>0</v>
          </cell>
          <cell r="W331">
            <v>0</v>
          </cell>
          <cell r="X331">
            <v>0</v>
          </cell>
          <cell r="Y331">
            <v>0</v>
          </cell>
          <cell r="Z331">
            <v>273300</v>
          </cell>
          <cell r="AA331">
            <v>0</v>
          </cell>
          <cell r="AB331">
            <v>32796</v>
          </cell>
          <cell r="AC331">
            <v>0</v>
          </cell>
          <cell r="AD331">
            <v>27000</v>
          </cell>
          <cell r="AE331">
            <v>0</v>
          </cell>
          <cell r="AF331">
            <v>15676</v>
          </cell>
          <cell r="AG331">
            <v>0</v>
          </cell>
          <cell r="AH331">
            <v>4239</v>
          </cell>
          <cell r="AI331">
            <v>20388</v>
          </cell>
          <cell r="AJ331">
            <v>0</v>
          </cell>
          <cell r="AK331">
            <v>16154</v>
          </cell>
          <cell r="AL331">
            <v>2255</v>
          </cell>
          <cell r="AM331">
            <v>35822.400000000001</v>
          </cell>
          <cell r="AN331">
            <v>615</v>
          </cell>
          <cell r="AO331">
            <v>0</v>
          </cell>
          <cell r="AP331">
            <v>0</v>
          </cell>
          <cell r="AQ331">
            <v>373399</v>
          </cell>
          <cell r="AR331">
            <v>0</v>
          </cell>
          <cell r="AS331">
            <v>0</v>
          </cell>
          <cell r="AT331">
            <v>0</v>
          </cell>
          <cell r="AU331">
            <v>0</v>
          </cell>
          <cell r="AV331">
            <v>1866</v>
          </cell>
          <cell r="AW331">
            <v>3174.8865000000001</v>
          </cell>
          <cell r="AX331">
            <v>761.73389999999995</v>
          </cell>
        </row>
        <row r="332">
          <cell r="D332" t="str">
            <v>笠井　雅紀</v>
          </cell>
          <cell r="E332">
            <v>1002</v>
          </cell>
          <cell r="F332" t="str">
            <v>派遣業務部</v>
          </cell>
          <cell r="G332">
            <v>100201</v>
          </cell>
          <cell r="H332" t="str">
            <v>派遣業務Ｇ</v>
          </cell>
          <cell r="I332">
            <v>1</v>
          </cell>
          <cell r="J332" t="str">
            <v>部門1</v>
          </cell>
          <cell r="K332">
            <v>1001</v>
          </cell>
          <cell r="L332" t="str">
            <v>部門1-1</v>
          </cell>
          <cell r="M332">
            <v>100102</v>
          </cell>
          <cell r="N332" t="str">
            <v>一般職員</v>
          </cell>
          <cell r="O332">
            <v>500</v>
          </cell>
          <cell r="P332">
            <v>267900</v>
          </cell>
          <cell r="Q332">
            <v>267900</v>
          </cell>
          <cell r="R332">
            <v>0</v>
          </cell>
          <cell r="S332">
            <v>0</v>
          </cell>
          <cell r="T332">
            <v>0</v>
          </cell>
          <cell r="U332">
            <v>0</v>
          </cell>
          <cell r="V332">
            <v>0</v>
          </cell>
          <cell r="W332">
            <v>0</v>
          </cell>
          <cell r="X332">
            <v>0</v>
          </cell>
          <cell r="Y332">
            <v>0</v>
          </cell>
          <cell r="Z332">
            <v>267900</v>
          </cell>
          <cell r="AA332">
            <v>0</v>
          </cell>
          <cell r="AB332">
            <v>35268</v>
          </cell>
          <cell r="AC332">
            <v>26000</v>
          </cell>
          <cell r="AD332">
            <v>0</v>
          </cell>
          <cell r="AE332">
            <v>0</v>
          </cell>
          <cell r="AF332">
            <v>25150</v>
          </cell>
          <cell r="AG332">
            <v>0</v>
          </cell>
          <cell r="AH332">
            <v>969</v>
          </cell>
          <cell r="AI332">
            <v>35424</v>
          </cell>
          <cell r="AJ332">
            <v>0</v>
          </cell>
          <cell r="AK332">
            <v>16154</v>
          </cell>
          <cell r="AL332">
            <v>0</v>
          </cell>
          <cell r="AM332">
            <v>35822.400000000001</v>
          </cell>
          <cell r="AN332">
            <v>615</v>
          </cell>
          <cell r="AO332">
            <v>0</v>
          </cell>
          <cell r="AP332">
            <v>0</v>
          </cell>
          <cell r="AQ332">
            <v>390711</v>
          </cell>
          <cell r="AR332">
            <v>0</v>
          </cell>
          <cell r="AS332">
            <v>0</v>
          </cell>
          <cell r="AT332">
            <v>0</v>
          </cell>
          <cell r="AU332">
            <v>0</v>
          </cell>
          <cell r="AV332">
            <v>1953</v>
          </cell>
          <cell r="AW332">
            <v>3321.5985000000001</v>
          </cell>
          <cell r="AX332">
            <v>797.05039999999997</v>
          </cell>
        </row>
        <row r="333">
          <cell r="D333" t="str">
            <v>矢島　肇</v>
          </cell>
          <cell r="E333">
            <v>1002</v>
          </cell>
          <cell r="F333" t="str">
            <v>派遣業務部</v>
          </cell>
          <cell r="G333">
            <v>100201</v>
          </cell>
          <cell r="H333" t="str">
            <v>派遣業務Ｇ</v>
          </cell>
          <cell r="I333">
            <v>1</v>
          </cell>
          <cell r="J333" t="str">
            <v>部門1</v>
          </cell>
          <cell r="K333">
            <v>1001</v>
          </cell>
          <cell r="L333" t="str">
            <v>部門1-1</v>
          </cell>
          <cell r="M333">
            <v>100102</v>
          </cell>
          <cell r="N333" t="str">
            <v>一般職員</v>
          </cell>
          <cell r="O333">
            <v>500</v>
          </cell>
          <cell r="P333">
            <v>400000</v>
          </cell>
          <cell r="Q333">
            <v>400000</v>
          </cell>
          <cell r="R333">
            <v>0</v>
          </cell>
          <cell r="S333">
            <v>0</v>
          </cell>
          <cell r="T333">
            <v>0</v>
          </cell>
          <cell r="U333">
            <v>0</v>
          </cell>
          <cell r="V333">
            <v>0</v>
          </cell>
          <cell r="W333">
            <v>0</v>
          </cell>
          <cell r="X333">
            <v>0</v>
          </cell>
          <cell r="Y333">
            <v>0</v>
          </cell>
          <cell r="Z333">
            <v>400000</v>
          </cell>
          <cell r="AA333">
            <v>0</v>
          </cell>
          <cell r="AB333">
            <v>0</v>
          </cell>
          <cell r="AC333">
            <v>0</v>
          </cell>
          <cell r="AD333">
            <v>0</v>
          </cell>
          <cell r="AE333">
            <v>0</v>
          </cell>
          <cell r="AF333">
            <v>25400</v>
          </cell>
          <cell r="AG333">
            <v>0</v>
          </cell>
          <cell r="AH333">
            <v>0</v>
          </cell>
          <cell r="AI333">
            <v>29836</v>
          </cell>
          <cell r="AJ333">
            <v>0</v>
          </cell>
          <cell r="AK333">
            <v>17336</v>
          </cell>
          <cell r="AL333">
            <v>2420</v>
          </cell>
          <cell r="AM333">
            <v>38443.599999999999</v>
          </cell>
          <cell r="AN333">
            <v>660</v>
          </cell>
          <cell r="AO333">
            <v>0</v>
          </cell>
          <cell r="AP333">
            <v>0</v>
          </cell>
          <cell r="AQ333">
            <v>455236</v>
          </cell>
          <cell r="AR333">
            <v>0</v>
          </cell>
          <cell r="AS333">
            <v>0</v>
          </cell>
          <cell r="AT333">
            <v>0</v>
          </cell>
          <cell r="AU333">
            <v>0</v>
          </cell>
          <cell r="AV333">
            <v>2276</v>
          </cell>
          <cell r="AW333">
            <v>3869.6860000000001</v>
          </cell>
          <cell r="AX333">
            <v>928.68140000000005</v>
          </cell>
        </row>
        <row r="334">
          <cell r="D334" t="str">
            <v>池田　慎吾</v>
          </cell>
          <cell r="E334">
            <v>1002</v>
          </cell>
          <cell r="F334" t="str">
            <v>政策推進部</v>
          </cell>
          <cell r="G334">
            <v>100201</v>
          </cell>
          <cell r="H334" t="str">
            <v>国際人材Ｇ</v>
          </cell>
          <cell r="I334">
            <v>1</v>
          </cell>
          <cell r="J334" t="str">
            <v>部門1</v>
          </cell>
          <cell r="K334">
            <v>1001</v>
          </cell>
          <cell r="L334" t="str">
            <v>部門1-1</v>
          </cell>
          <cell r="M334">
            <v>100102</v>
          </cell>
          <cell r="N334" t="str">
            <v>一般職員</v>
          </cell>
          <cell r="O334">
            <v>300</v>
          </cell>
          <cell r="P334">
            <v>354400</v>
          </cell>
          <cell r="Q334">
            <v>354400</v>
          </cell>
          <cell r="R334">
            <v>0</v>
          </cell>
          <cell r="S334">
            <v>0</v>
          </cell>
          <cell r="T334">
            <v>0</v>
          </cell>
          <cell r="U334">
            <v>0</v>
          </cell>
          <cell r="V334">
            <v>0</v>
          </cell>
          <cell r="W334">
            <v>0</v>
          </cell>
          <cell r="X334">
            <v>0</v>
          </cell>
          <cell r="Y334">
            <v>0</v>
          </cell>
          <cell r="Z334">
            <v>354400</v>
          </cell>
          <cell r="AA334">
            <v>45000</v>
          </cell>
          <cell r="AB334">
            <v>51048</v>
          </cell>
          <cell r="AC334">
            <v>26000</v>
          </cell>
          <cell r="AD334">
            <v>0</v>
          </cell>
          <cell r="AE334">
            <v>0</v>
          </cell>
          <cell r="AF334">
            <v>13673</v>
          </cell>
          <cell r="AG334">
            <v>0</v>
          </cell>
          <cell r="AH334">
            <v>22937</v>
          </cell>
          <cell r="AI334">
            <v>0</v>
          </cell>
          <cell r="AJ334">
            <v>0</v>
          </cell>
          <cell r="AK334">
            <v>20882</v>
          </cell>
          <cell r="AL334">
            <v>2915</v>
          </cell>
          <cell r="AM334">
            <v>46306.2</v>
          </cell>
          <cell r="AN334">
            <v>795</v>
          </cell>
          <cell r="AO334">
            <v>0</v>
          </cell>
          <cell r="AP334">
            <v>0</v>
          </cell>
          <cell r="AQ334">
            <v>513058</v>
          </cell>
          <cell r="AR334">
            <v>0</v>
          </cell>
          <cell r="AS334">
            <v>0</v>
          </cell>
          <cell r="AT334">
            <v>0</v>
          </cell>
          <cell r="AU334">
            <v>0</v>
          </cell>
          <cell r="AV334">
            <v>2565</v>
          </cell>
          <cell r="AW334">
            <v>4361.2830000000004</v>
          </cell>
          <cell r="AX334">
            <v>1046.6383000000001</v>
          </cell>
        </row>
        <row r="335">
          <cell r="D335" t="str">
            <v>西牧　義人</v>
          </cell>
          <cell r="E335">
            <v>1002</v>
          </cell>
          <cell r="F335" t="str">
            <v>派遣業務部</v>
          </cell>
          <cell r="G335">
            <v>100201</v>
          </cell>
          <cell r="H335" t="str">
            <v>派遣業務Ｇ</v>
          </cell>
          <cell r="I335">
            <v>1</v>
          </cell>
          <cell r="J335" t="str">
            <v>部門1</v>
          </cell>
          <cell r="K335">
            <v>1001</v>
          </cell>
          <cell r="L335" t="str">
            <v>部門1-1</v>
          </cell>
          <cell r="M335">
            <v>100102</v>
          </cell>
          <cell r="N335" t="str">
            <v>一般職員</v>
          </cell>
          <cell r="O335">
            <v>500</v>
          </cell>
          <cell r="P335">
            <v>292000</v>
          </cell>
          <cell r="Q335">
            <v>292000</v>
          </cell>
          <cell r="R335">
            <v>0</v>
          </cell>
          <cell r="S335">
            <v>0</v>
          </cell>
          <cell r="T335">
            <v>0</v>
          </cell>
          <cell r="U335">
            <v>0</v>
          </cell>
          <cell r="V335">
            <v>0</v>
          </cell>
          <cell r="W335">
            <v>0</v>
          </cell>
          <cell r="X335">
            <v>0</v>
          </cell>
          <cell r="Y335">
            <v>0</v>
          </cell>
          <cell r="Z335">
            <v>292000</v>
          </cell>
          <cell r="AA335">
            <v>0</v>
          </cell>
          <cell r="AB335">
            <v>37380</v>
          </cell>
          <cell r="AC335">
            <v>19500</v>
          </cell>
          <cell r="AD335">
            <v>0</v>
          </cell>
          <cell r="AE335">
            <v>0</v>
          </cell>
          <cell r="AF335">
            <v>15076</v>
          </cell>
          <cell r="AG335">
            <v>0</v>
          </cell>
          <cell r="AH335">
            <v>144</v>
          </cell>
          <cell r="AI335">
            <v>129010</v>
          </cell>
          <cell r="AJ335">
            <v>0</v>
          </cell>
          <cell r="AK335">
            <v>19700</v>
          </cell>
          <cell r="AL335">
            <v>0</v>
          </cell>
          <cell r="AM335">
            <v>43685</v>
          </cell>
          <cell r="AN335">
            <v>750</v>
          </cell>
          <cell r="AO335">
            <v>0</v>
          </cell>
          <cell r="AP335">
            <v>0</v>
          </cell>
          <cell r="AQ335">
            <v>493110</v>
          </cell>
          <cell r="AR335">
            <v>16516</v>
          </cell>
          <cell r="AS335">
            <v>0</v>
          </cell>
          <cell r="AT335">
            <v>0</v>
          </cell>
          <cell r="AU335">
            <v>0</v>
          </cell>
          <cell r="AV335">
            <v>2465</v>
          </cell>
          <cell r="AW335">
            <v>4191.9849999999997</v>
          </cell>
          <cell r="AX335">
            <v>1005.9444</v>
          </cell>
        </row>
        <row r="336">
          <cell r="D336" t="str">
            <v>武田　貞生</v>
          </cell>
          <cell r="E336">
            <v>1001</v>
          </cell>
          <cell r="F336" t="str">
            <v>役員他</v>
          </cell>
          <cell r="G336">
            <v>100101</v>
          </cell>
          <cell r="H336" t="str">
            <v>役員</v>
          </cell>
          <cell r="I336">
            <v>1</v>
          </cell>
          <cell r="J336" t="str">
            <v>部門1</v>
          </cell>
          <cell r="K336">
            <v>1001</v>
          </cell>
          <cell r="L336" t="str">
            <v>部門1-1</v>
          </cell>
          <cell r="M336">
            <v>100101</v>
          </cell>
          <cell r="N336" t="str">
            <v>役員</v>
          </cell>
          <cell r="O336">
            <v>100</v>
          </cell>
          <cell r="P336">
            <v>0</v>
          </cell>
          <cell r="Q336">
            <v>820000</v>
          </cell>
          <cell r="R336">
            <v>0</v>
          </cell>
          <cell r="S336">
            <v>0</v>
          </cell>
          <cell r="T336">
            <v>0</v>
          </cell>
          <cell r="U336">
            <v>0</v>
          </cell>
          <cell r="V336">
            <v>0</v>
          </cell>
          <cell r="W336">
            <v>0</v>
          </cell>
          <cell r="X336">
            <v>0</v>
          </cell>
          <cell r="Y336">
            <v>0</v>
          </cell>
          <cell r="Z336">
            <v>820000</v>
          </cell>
          <cell r="AA336">
            <v>0</v>
          </cell>
          <cell r="AB336">
            <v>0</v>
          </cell>
          <cell r="AC336">
            <v>0</v>
          </cell>
          <cell r="AD336">
            <v>0</v>
          </cell>
          <cell r="AE336">
            <v>0</v>
          </cell>
          <cell r="AF336">
            <v>17640</v>
          </cell>
          <cell r="AG336">
            <v>0</v>
          </cell>
          <cell r="AH336">
            <v>0</v>
          </cell>
          <cell r="AI336">
            <v>0</v>
          </cell>
          <cell r="AJ336">
            <v>0</v>
          </cell>
          <cell r="AK336">
            <v>38612</v>
          </cell>
          <cell r="AL336">
            <v>5390</v>
          </cell>
          <cell r="AM336">
            <v>54169.8</v>
          </cell>
          <cell r="AN336">
            <v>930</v>
          </cell>
          <cell r="AO336">
            <v>0</v>
          </cell>
          <cell r="AP336">
            <v>0</v>
          </cell>
          <cell r="AQ336">
            <v>985240</v>
          </cell>
          <cell r="AR336">
            <v>0</v>
          </cell>
          <cell r="AS336">
            <v>0</v>
          </cell>
          <cell r="AT336">
            <v>0</v>
          </cell>
          <cell r="AU336">
            <v>0</v>
          </cell>
          <cell r="AV336">
            <v>0</v>
          </cell>
          <cell r="AW336">
            <v>0</v>
          </cell>
          <cell r="AX336">
            <v>0</v>
          </cell>
        </row>
        <row r="337">
          <cell r="D337" t="str">
            <v>有賀　佑樹</v>
          </cell>
          <cell r="E337">
            <v>1006</v>
          </cell>
          <cell r="F337" t="str">
            <v>東京研修センター</v>
          </cell>
          <cell r="G337">
            <v>100601</v>
          </cell>
          <cell r="H337" t="str">
            <v>ＴＫＣＧ</v>
          </cell>
          <cell r="I337">
            <v>1</v>
          </cell>
          <cell r="J337" t="str">
            <v>部門1</v>
          </cell>
          <cell r="K337">
            <v>1001</v>
          </cell>
          <cell r="L337" t="str">
            <v>部門1-1</v>
          </cell>
          <cell r="M337">
            <v>100102</v>
          </cell>
          <cell r="N337" t="str">
            <v>一般職員</v>
          </cell>
          <cell r="O337">
            <v>500</v>
          </cell>
          <cell r="P337">
            <v>217700</v>
          </cell>
          <cell r="Q337">
            <v>217700</v>
          </cell>
          <cell r="R337">
            <v>0</v>
          </cell>
          <cell r="S337">
            <v>0</v>
          </cell>
          <cell r="T337">
            <v>0</v>
          </cell>
          <cell r="U337">
            <v>0</v>
          </cell>
          <cell r="V337">
            <v>0</v>
          </cell>
          <cell r="W337">
            <v>0</v>
          </cell>
          <cell r="X337">
            <v>0</v>
          </cell>
          <cell r="Y337">
            <v>0</v>
          </cell>
          <cell r="Z337">
            <v>217700</v>
          </cell>
          <cell r="AA337">
            <v>0</v>
          </cell>
          <cell r="AB337">
            <v>26124</v>
          </cell>
          <cell r="AC337">
            <v>0</v>
          </cell>
          <cell r="AD337">
            <v>0</v>
          </cell>
          <cell r="AE337">
            <v>0</v>
          </cell>
          <cell r="AF337">
            <v>29023</v>
          </cell>
          <cell r="AG337">
            <v>0</v>
          </cell>
          <cell r="AH337">
            <v>0</v>
          </cell>
          <cell r="AI337">
            <v>80490</v>
          </cell>
          <cell r="AJ337">
            <v>0</v>
          </cell>
          <cell r="AK337">
            <v>14972</v>
          </cell>
          <cell r="AL337">
            <v>0</v>
          </cell>
          <cell r="AM337">
            <v>33201.199999999997</v>
          </cell>
          <cell r="AN337">
            <v>570</v>
          </cell>
          <cell r="AO337">
            <v>0</v>
          </cell>
          <cell r="AP337">
            <v>0</v>
          </cell>
          <cell r="AQ337">
            <v>353337</v>
          </cell>
          <cell r="AR337">
            <v>9173</v>
          </cell>
          <cell r="AS337">
            <v>0</v>
          </cell>
          <cell r="AT337">
            <v>0</v>
          </cell>
          <cell r="AU337">
            <v>0</v>
          </cell>
          <cell r="AV337">
            <v>1766</v>
          </cell>
          <cell r="AW337">
            <v>3004.0495000000001</v>
          </cell>
          <cell r="AX337">
            <v>720.80740000000003</v>
          </cell>
        </row>
        <row r="338">
          <cell r="D338" t="str">
            <v>岡　麻美</v>
          </cell>
          <cell r="E338">
            <v>1005</v>
          </cell>
          <cell r="F338" t="str">
            <v>総務企画部</v>
          </cell>
          <cell r="G338">
            <v>100501</v>
          </cell>
          <cell r="H338" t="str">
            <v>経営戦略Ｇ</v>
          </cell>
          <cell r="I338">
            <v>1</v>
          </cell>
          <cell r="J338" t="str">
            <v>部門1</v>
          </cell>
          <cell r="K338">
            <v>1001</v>
          </cell>
          <cell r="L338" t="str">
            <v>部門1-1</v>
          </cell>
          <cell r="M338">
            <v>100102</v>
          </cell>
          <cell r="N338" t="str">
            <v>一般職員</v>
          </cell>
          <cell r="O338">
            <v>500</v>
          </cell>
          <cell r="P338">
            <v>192100</v>
          </cell>
          <cell r="Q338">
            <v>192100</v>
          </cell>
          <cell r="R338">
            <v>0</v>
          </cell>
          <cell r="S338">
            <v>0</v>
          </cell>
          <cell r="T338">
            <v>0</v>
          </cell>
          <cell r="U338">
            <v>0</v>
          </cell>
          <cell r="V338">
            <v>0</v>
          </cell>
          <cell r="W338">
            <v>0</v>
          </cell>
          <cell r="X338">
            <v>0</v>
          </cell>
          <cell r="Y338">
            <v>0</v>
          </cell>
          <cell r="Z338">
            <v>192100</v>
          </cell>
          <cell r="AA338">
            <v>0</v>
          </cell>
          <cell r="AB338">
            <v>23052</v>
          </cell>
          <cell r="AC338">
            <v>0</v>
          </cell>
          <cell r="AD338">
            <v>27000</v>
          </cell>
          <cell r="AE338">
            <v>0</v>
          </cell>
          <cell r="AF338">
            <v>5625</v>
          </cell>
          <cell r="AG338">
            <v>0</v>
          </cell>
          <cell r="AH338">
            <v>0</v>
          </cell>
          <cell r="AI338">
            <v>70870</v>
          </cell>
          <cell r="AJ338">
            <v>0</v>
          </cell>
          <cell r="AK338">
            <v>10244</v>
          </cell>
          <cell r="AL338">
            <v>0</v>
          </cell>
          <cell r="AM338">
            <v>22716.400000000001</v>
          </cell>
          <cell r="AN338">
            <v>390</v>
          </cell>
          <cell r="AO338">
            <v>0</v>
          </cell>
          <cell r="AP338">
            <v>0</v>
          </cell>
          <cell r="AQ338">
            <v>318647</v>
          </cell>
          <cell r="AR338">
            <v>3778</v>
          </cell>
          <cell r="AS338">
            <v>0</v>
          </cell>
          <cell r="AT338">
            <v>0</v>
          </cell>
          <cell r="AU338">
            <v>0</v>
          </cell>
          <cell r="AV338">
            <v>1593</v>
          </cell>
          <cell r="AW338">
            <v>2708.7345</v>
          </cell>
          <cell r="AX338">
            <v>650.03980000000001</v>
          </cell>
        </row>
        <row r="339">
          <cell r="D339" t="str">
            <v>鎌田　貴大</v>
          </cell>
          <cell r="E339">
            <v>1007</v>
          </cell>
          <cell r="F339" t="str">
            <v>関西研修センター</v>
          </cell>
          <cell r="G339">
            <v>100701</v>
          </cell>
          <cell r="H339" t="str">
            <v>ＫＫＣＧ</v>
          </cell>
          <cell r="I339">
            <v>1</v>
          </cell>
          <cell r="J339" t="str">
            <v>部門1</v>
          </cell>
          <cell r="K339">
            <v>1001</v>
          </cell>
          <cell r="L339" t="str">
            <v>部門1-1</v>
          </cell>
          <cell r="M339">
            <v>100102</v>
          </cell>
          <cell r="N339" t="str">
            <v>一般職員</v>
          </cell>
          <cell r="O339">
            <v>500</v>
          </cell>
          <cell r="P339">
            <v>192100</v>
          </cell>
          <cell r="Q339">
            <v>192100</v>
          </cell>
          <cell r="R339">
            <v>0</v>
          </cell>
          <cell r="S339">
            <v>0</v>
          </cell>
          <cell r="T339">
            <v>0</v>
          </cell>
          <cell r="U339">
            <v>0</v>
          </cell>
          <cell r="V339">
            <v>0</v>
          </cell>
          <cell r="W339">
            <v>0</v>
          </cell>
          <cell r="X339">
            <v>0</v>
          </cell>
          <cell r="Y339">
            <v>0</v>
          </cell>
          <cell r="Z339">
            <v>192100</v>
          </cell>
          <cell r="AA339">
            <v>0</v>
          </cell>
          <cell r="AB339">
            <v>23052</v>
          </cell>
          <cell r="AC339">
            <v>0</v>
          </cell>
          <cell r="AD339">
            <v>27000</v>
          </cell>
          <cell r="AE339">
            <v>0</v>
          </cell>
          <cell r="AF339">
            <v>0</v>
          </cell>
          <cell r="AG339">
            <v>0</v>
          </cell>
          <cell r="AH339">
            <v>0</v>
          </cell>
          <cell r="AI339">
            <v>34320</v>
          </cell>
          <cell r="AJ339">
            <v>0</v>
          </cell>
          <cell r="AK339">
            <v>10244</v>
          </cell>
          <cell r="AL339">
            <v>0</v>
          </cell>
          <cell r="AM339">
            <v>22716.400000000001</v>
          </cell>
          <cell r="AN339">
            <v>390</v>
          </cell>
          <cell r="AO339">
            <v>0</v>
          </cell>
          <cell r="AP339">
            <v>0</v>
          </cell>
          <cell r="AQ339">
            <v>276472</v>
          </cell>
          <cell r="AR339">
            <v>0</v>
          </cell>
          <cell r="AS339">
            <v>0</v>
          </cell>
          <cell r="AT339">
            <v>0</v>
          </cell>
          <cell r="AU339">
            <v>0</v>
          </cell>
          <cell r="AV339">
            <v>1382</v>
          </cell>
          <cell r="AW339">
            <v>2350.3719999999998</v>
          </cell>
          <cell r="AX339">
            <v>564.00279999999998</v>
          </cell>
        </row>
        <row r="340">
          <cell r="D340" t="str">
            <v>本間　友佳</v>
          </cell>
          <cell r="E340">
            <v>1006</v>
          </cell>
          <cell r="F340" t="str">
            <v>東京研修センター</v>
          </cell>
          <cell r="G340">
            <v>100601</v>
          </cell>
          <cell r="H340" t="str">
            <v>ＴＫＣＧ</v>
          </cell>
          <cell r="I340">
            <v>1</v>
          </cell>
          <cell r="J340" t="str">
            <v>部門1</v>
          </cell>
          <cell r="K340">
            <v>1001</v>
          </cell>
          <cell r="L340" t="str">
            <v>部門1-1</v>
          </cell>
          <cell r="M340">
            <v>100102</v>
          </cell>
          <cell r="N340" t="str">
            <v>一般職員</v>
          </cell>
          <cell r="O340">
            <v>500</v>
          </cell>
          <cell r="P340">
            <v>207600</v>
          </cell>
          <cell r="Q340">
            <v>207600</v>
          </cell>
          <cell r="R340">
            <v>0</v>
          </cell>
          <cell r="S340">
            <v>0</v>
          </cell>
          <cell r="T340">
            <v>0</v>
          </cell>
          <cell r="U340">
            <v>0</v>
          </cell>
          <cell r="V340">
            <v>0</v>
          </cell>
          <cell r="W340">
            <v>0</v>
          </cell>
          <cell r="X340">
            <v>0</v>
          </cell>
          <cell r="Y340">
            <v>0</v>
          </cell>
          <cell r="Z340">
            <v>207600</v>
          </cell>
          <cell r="AA340">
            <v>0</v>
          </cell>
          <cell r="AB340">
            <v>24912</v>
          </cell>
          <cell r="AC340">
            <v>0</v>
          </cell>
          <cell r="AD340">
            <v>27000</v>
          </cell>
          <cell r="AE340">
            <v>0</v>
          </cell>
          <cell r="AF340">
            <v>3876</v>
          </cell>
          <cell r="AG340">
            <v>0</v>
          </cell>
          <cell r="AH340">
            <v>0</v>
          </cell>
          <cell r="AI340">
            <v>122800</v>
          </cell>
          <cell r="AJ340">
            <v>0</v>
          </cell>
          <cell r="AK340">
            <v>11032</v>
          </cell>
          <cell r="AL340">
            <v>0</v>
          </cell>
          <cell r="AM340">
            <v>24464.2</v>
          </cell>
          <cell r="AN340">
            <v>420</v>
          </cell>
          <cell r="AO340">
            <v>0</v>
          </cell>
          <cell r="AP340">
            <v>0</v>
          </cell>
          <cell r="AQ340">
            <v>386188</v>
          </cell>
          <cell r="AR340">
            <v>20085</v>
          </cell>
          <cell r="AS340">
            <v>0</v>
          </cell>
          <cell r="AT340">
            <v>914</v>
          </cell>
          <cell r="AU340">
            <v>0</v>
          </cell>
          <cell r="AV340">
            <v>1930</v>
          </cell>
          <cell r="AW340">
            <v>3283.538</v>
          </cell>
          <cell r="AX340">
            <v>787.82349999999997</v>
          </cell>
        </row>
        <row r="341">
          <cell r="D341" t="str">
            <v>杉田　哲也</v>
          </cell>
          <cell r="E341">
            <v>1001</v>
          </cell>
          <cell r="F341" t="str">
            <v>産業推進部</v>
          </cell>
          <cell r="G341">
            <v>100101</v>
          </cell>
          <cell r="H341" t="str">
            <v>産業国際化・インフラＧ</v>
          </cell>
          <cell r="I341">
            <v>1</v>
          </cell>
          <cell r="J341" t="str">
            <v>部門1</v>
          </cell>
          <cell r="K341">
            <v>1001</v>
          </cell>
          <cell r="L341" t="str">
            <v>部門1-1</v>
          </cell>
          <cell r="M341">
            <v>100102</v>
          </cell>
          <cell r="N341" t="str">
            <v>一般職員</v>
          </cell>
          <cell r="O341">
            <v>300</v>
          </cell>
          <cell r="P341">
            <v>365100</v>
          </cell>
          <cell r="Q341">
            <v>365100</v>
          </cell>
          <cell r="R341">
            <v>0</v>
          </cell>
          <cell r="S341">
            <v>0</v>
          </cell>
          <cell r="T341">
            <v>0</v>
          </cell>
          <cell r="U341">
            <v>0</v>
          </cell>
          <cell r="V341">
            <v>0</v>
          </cell>
          <cell r="W341">
            <v>0</v>
          </cell>
          <cell r="X341">
            <v>0</v>
          </cell>
          <cell r="Y341">
            <v>0</v>
          </cell>
          <cell r="Z341">
            <v>365100</v>
          </cell>
          <cell r="AA341">
            <v>75000</v>
          </cell>
          <cell r="AB341">
            <v>56532</v>
          </cell>
          <cell r="AC341">
            <v>31000</v>
          </cell>
          <cell r="AD341">
            <v>27000</v>
          </cell>
          <cell r="AE341">
            <v>0</v>
          </cell>
          <cell r="AF341">
            <v>12065</v>
          </cell>
          <cell r="AG341">
            <v>0</v>
          </cell>
          <cell r="AH341">
            <v>0</v>
          </cell>
          <cell r="AI341">
            <v>0</v>
          </cell>
          <cell r="AJ341">
            <v>0</v>
          </cell>
          <cell r="AK341">
            <v>18518</v>
          </cell>
          <cell r="AL341">
            <v>2585</v>
          </cell>
          <cell r="AM341">
            <v>41064.800000000003</v>
          </cell>
          <cell r="AN341">
            <v>705</v>
          </cell>
          <cell r="AO341">
            <v>0</v>
          </cell>
          <cell r="AP341">
            <v>0</v>
          </cell>
          <cell r="AQ341">
            <v>566697</v>
          </cell>
          <cell r="AR341">
            <v>0</v>
          </cell>
          <cell r="AS341">
            <v>0</v>
          </cell>
          <cell r="AT341">
            <v>0</v>
          </cell>
          <cell r="AU341">
            <v>0</v>
          </cell>
          <cell r="AV341">
            <v>2833</v>
          </cell>
          <cell r="AW341">
            <v>4817.4094999999998</v>
          </cell>
          <cell r="AX341">
            <v>1156.0617999999999</v>
          </cell>
        </row>
        <row r="342">
          <cell r="D342" t="str">
            <v>内野　麻衣子</v>
          </cell>
          <cell r="E342">
            <v>1002</v>
          </cell>
          <cell r="F342" t="str">
            <v>政策推進部</v>
          </cell>
          <cell r="G342">
            <v>100201</v>
          </cell>
          <cell r="H342" t="str">
            <v>国際人材Ｇ</v>
          </cell>
          <cell r="I342">
            <v>1</v>
          </cell>
          <cell r="J342" t="str">
            <v>部門1</v>
          </cell>
          <cell r="K342">
            <v>1001</v>
          </cell>
          <cell r="L342" t="str">
            <v>部門1-1</v>
          </cell>
          <cell r="M342">
            <v>100102</v>
          </cell>
          <cell r="N342" t="str">
            <v>一般職員</v>
          </cell>
          <cell r="O342">
            <v>500</v>
          </cell>
          <cell r="P342">
            <v>273800</v>
          </cell>
          <cell r="Q342">
            <v>273800</v>
          </cell>
          <cell r="R342">
            <v>0</v>
          </cell>
          <cell r="S342">
            <v>0</v>
          </cell>
          <cell r="T342">
            <v>0</v>
          </cell>
          <cell r="U342">
            <v>0</v>
          </cell>
          <cell r="V342">
            <v>0</v>
          </cell>
          <cell r="W342">
            <v>0</v>
          </cell>
          <cell r="X342">
            <v>0</v>
          </cell>
          <cell r="Y342">
            <v>0</v>
          </cell>
          <cell r="Z342">
            <v>273800</v>
          </cell>
          <cell r="AA342">
            <v>0</v>
          </cell>
          <cell r="AB342">
            <v>32856</v>
          </cell>
          <cell r="AC342">
            <v>0</v>
          </cell>
          <cell r="AD342">
            <v>0</v>
          </cell>
          <cell r="AE342">
            <v>0</v>
          </cell>
          <cell r="AF342">
            <v>14211</v>
          </cell>
          <cell r="AG342">
            <v>0</v>
          </cell>
          <cell r="AH342">
            <v>0</v>
          </cell>
          <cell r="AI342">
            <v>49339</v>
          </cell>
          <cell r="AJ342">
            <v>0</v>
          </cell>
          <cell r="AK342">
            <v>14184</v>
          </cell>
          <cell r="AL342">
            <v>0</v>
          </cell>
          <cell r="AM342">
            <v>31453.4</v>
          </cell>
          <cell r="AN342">
            <v>540</v>
          </cell>
          <cell r="AO342">
            <v>0</v>
          </cell>
          <cell r="AP342">
            <v>0</v>
          </cell>
          <cell r="AQ342">
            <v>370206</v>
          </cell>
          <cell r="AR342">
            <v>0</v>
          </cell>
          <cell r="AS342">
            <v>0</v>
          </cell>
          <cell r="AT342">
            <v>0</v>
          </cell>
          <cell r="AU342">
            <v>0</v>
          </cell>
          <cell r="AV342">
            <v>1851</v>
          </cell>
          <cell r="AW342">
            <v>3146.7809999999999</v>
          </cell>
          <cell r="AX342">
            <v>755.22019999999998</v>
          </cell>
        </row>
        <row r="343">
          <cell r="D343" t="str">
            <v>田中　道代</v>
          </cell>
          <cell r="E343">
            <v>1002</v>
          </cell>
          <cell r="F343" t="str">
            <v>政策推進部</v>
          </cell>
          <cell r="G343">
            <v>100201</v>
          </cell>
          <cell r="H343" t="str">
            <v>国際人材Ｇ</v>
          </cell>
          <cell r="I343">
            <v>1</v>
          </cell>
          <cell r="J343" t="str">
            <v>部門1</v>
          </cell>
          <cell r="K343">
            <v>1001</v>
          </cell>
          <cell r="L343" t="str">
            <v>部門1-1</v>
          </cell>
          <cell r="M343">
            <v>100102</v>
          </cell>
          <cell r="N343" t="str">
            <v>一般職員</v>
          </cell>
          <cell r="O343">
            <v>500</v>
          </cell>
          <cell r="P343">
            <v>315600</v>
          </cell>
          <cell r="Q343">
            <v>315600</v>
          </cell>
          <cell r="R343">
            <v>0</v>
          </cell>
          <cell r="S343">
            <v>0</v>
          </cell>
          <cell r="T343">
            <v>0</v>
          </cell>
          <cell r="U343">
            <v>0</v>
          </cell>
          <cell r="V343">
            <v>0</v>
          </cell>
          <cell r="W343">
            <v>0</v>
          </cell>
          <cell r="X343">
            <v>0</v>
          </cell>
          <cell r="Y343">
            <v>0</v>
          </cell>
          <cell r="Z343">
            <v>315600</v>
          </cell>
          <cell r="AA343">
            <v>0</v>
          </cell>
          <cell r="AB343">
            <v>37872</v>
          </cell>
          <cell r="AC343">
            <v>0</v>
          </cell>
          <cell r="AD343">
            <v>0</v>
          </cell>
          <cell r="AE343">
            <v>0</v>
          </cell>
          <cell r="AF343">
            <v>9538</v>
          </cell>
          <cell r="AG343">
            <v>0</v>
          </cell>
          <cell r="AH343">
            <v>0</v>
          </cell>
          <cell r="AI343">
            <v>70959</v>
          </cell>
          <cell r="AJ343">
            <v>0</v>
          </cell>
          <cell r="AK343">
            <v>14184</v>
          </cell>
          <cell r="AL343">
            <v>1980</v>
          </cell>
          <cell r="AM343">
            <v>31453.4</v>
          </cell>
          <cell r="AN343">
            <v>540</v>
          </cell>
          <cell r="AO343">
            <v>0</v>
          </cell>
          <cell r="AP343">
            <v>0</v>
          </cell>
          <cell r="AQ343">
            <v>433969</v>
          </cell>
          <cell r="AR343">
            <v>4148</v>
          </cell>
          <cell r="AS343">
            <v>0</v>
          </cell>
          <cell r="AT343">
            <v>0</v>
          </cell>
          <cell r="AU343">
            <v>0</v>
          </cell>
          <cell r="AV343">
            <v>2169</v>
          </cell>
          <cell r="AW343">
            <v>3689.5814999999998</v>
          </cell>
          <cell r="AX343">
            <v>885.29669999999999</v>
          </cell>
        </row>
        <row r="344">
          <cell r="D344" t="str">
            <v>榎本　伸一</v>
          </cell>
          <cell r="E344">
            <v>1007</v>
          </cell>
          <cell r="F344" t="str">
            <v>関西研修センター</v>
          </cell>
          <cell r="G344">
            <v>100701</v>
          </cell>
          <cell r="H344" t="str">
            <v>ＫＫＣＧ</v>
          </cell>
          <cell r="I344">
            <v>1</v>
          </cell>
          <cell r="J344" t="str">
            <v>部門1</v>
          </cell>
          <cell r="K344">
            <v>1001</v>
          </cell>
          <cell r="L344" t="str">
            <v>部門1-1</v>
          </cell>
          <cell r="M344">
            <v>100102</v>
          </cell>
          <cell r="N344" t="str">
            <v>一般職員</v>
          </cell>
          <cell r="O344">
            <v>500</v>
          </cell>
          <cell r="P344">
            <v>315600</v>
          </cell>
          <cell r="Q344">
            <v>315600</v>
          </cell>
          <cell r="R344">
            <v>0</v>
          </cell>
          <cell r="S344">
            <v>0</v>
          </cell>
          <cell r="T344">
            <v>0</v>
          </cell>
          <cell r="U344">
            <v>0</v>
          </cell>
          <cell r="V344">
            <v>0</v>
          </cell>
          <cell r="W344">
            <v>0</v>
          </cell>
          <cell r="X344">
            <v>0</v>
          </cell>
          <cell r="Y344">
            <v>0</v>
          </cell>
          <cell r="Z344">
            <v>315600</v>
          </cell>
          <cell r="AA344">
            <v>0</v>
          </cell>
          <cell r="AB344">
            <v>37872</v>
          </cell>
          <cell r="AC344">
            <v>0</v>
          </cell>
          <cell r="AD344">
            <v>0</v>
          </cell>
          <cell r="AE344">
            <v>0</v>
          </cell>
          <cell r="AF344">
            <v>17560</v>
          </cell>
          <cell r="AG344">
            <v>0</v>
          </cell>
          <cell r="AH344">
            <v>0</v>
          </cell>
          <cell r="AI344">
            <v>81910</v>
          </cell>
          <cell r="AJ344">
            <v>0</v>
          </cell>
          <cell r="AK344">
            <v>18518</v>
          </cell>
          <cell r="AL344">
            <v>0</v>
          </cell>
          <cell r="AM344">
            <v>41064.800000000003</v>
          </cell>
          <cell r="AN344">
            <v>705</v>
          </cell>
          <cell r="AO344">
            <v>0</v>
          </cell>
          <cell r="AP344">
            <v>0</v>
          </cell>
          <cell r="AQ344">
            <v>452942</v>
          </cell>
          <cell r="AR344">
            <v>0</v>
          </cell>
          <cell r="AS344">
            <v>0</v>
          </cell>
          <cell r="AT344">
            <v>0</v>
          </cell>
          <cell r="AU344">
            <v>0</v>
          </cell>
          <cell r="AV344">
            <v>2264</v>
          </cell>
          <cell r="AW344">
            <v>3850.7170000000001</v>
          </cell>
          <cell r="AX344">
            <v>924.00160000000005</v>
          </cell>
        </row>
        <row r="345">
          <cell r="D345" t="str">
            <v>小森　和那</v>
          </cell>
          <cell r="E345">
            <v>1002</v>
          </cell>
          <cell r="F345" t="str">
            <v>政策推進部</v>
          </cell>
          <cell r="G345">
            <v>100201</v>
          </cell>
          <cell r="H345" t="str">
            <v>国際人材Ｇ</v>
          </cell>
          <cell r="I345">
            <v>1</v>
          </cell>
          <cell r="J345" t="str">
            <v>部門1</v>
          </cell>
          <cell r="K345">
            <v>1001</v>
          </cell>
          <cell r="L345" t="str">
            <v>部門1-1</v>
          </cell>
          <cell r="M345">
            <v>100102</v>
          </cell>
          <cell r="N345" t="str">
            <v>一般職員</v>
          </cell>
          <cell r="O345">
            <v>500</v>
          </cell>
          <cell r="P345">
            <v>250200</v>
          </cell>
          <cell r="Q345">
            <v>250200</v>
          </cell>
          <cell r="R345">
            <v>0</v>
          </cell>
          <cell r="S345">
            <v>0</v>
          </cell>
          <cell r="T345">
            <v>0</v>
          </cell>
          <cell r="U345">
            <v>0</v>
          </cell>
          <cell r="V345">
            <v>0</v>
          </cell>
          <cell r="W345">
            <v>0</v>
          </cell>
          <cell r="X345">
            <v>0</v>
          </cell>
          <cell r="Y345">
            <v>0</v>
          </cell>
          <cell r="Z345">
            <v>250200</v>
          </cell>
          <cell r="AA345">
            <v>0</v>
          </cell>
          <cell r="AB345">
            <v>30024</v>
          </cell>
          <cell r="AC345">
            <v>0</v>
          </cell>
          <cell r="AD345">
            <v>0</v>
          </cell>
          <cell r="AE345">
            <v>0</v>
          </cell>
          <cell r="AF345">
            <v>5170</v>
          </cell>
          <cell r="AG345">
            <v>0</v>
          </cell>
          <cell r="AH345">
            <v>0</v>
          </cell>
          <cell r="AI345">
            <v>10199</v>
          </cell>
          <cell r="AJ345">
            <v>0</v>
          </cell>
          <cell r="AK345">
            <v>11032</v>
          </cell>
          <cell r="AL345">
            <v>0</v>
          </cell>
          <cell r="AM345">
            <v>24464.2</v>
          </cell>
          <cell r="AN345">
            <v>420</v>
          </cell>
          <cell r="AO345">
            <v>0</v>
          </cell>
          <cell r="AP345">
            <v>0</v>
          </cell>
          <cell r="AQ345">
            <v>295593</v>
          </cell>
          <cell r="AR345">
            <v>0</v>
          </cell>
          <cell r="AS345">
            <v>0</v>
          </cell>
          <cell r="AT345">
            <v>0</v>
          </cell>
          <cell r="AU345">
            <v>0</v>
          </cell>
          <cell r="AV345">
            <v>1477</v>
          </cell>
          <cell r="AW345">
            <v>2513.5055000000002</v>
          </cell>
          <cell r="AX345">
            <v>603.00969999999995</v>
          </cell>
        </row>
        <row r="346">
          <cell r="D346" t="str">
            <v>鈴木　美保</v>
          </cell>
          <cell r="E346">
            <v>1002</v>
          </cell>
          <cell r="F346" t="str">
            <v>政策推進部</v>
          </cell>
          <cell r="G346">
            <v>100201</v>
          </cell>
          <cell r="H346" t="str">
            <v>国際人材Ｇ</v>
          </cell>
          <cell r="I346">
            <v>1</v>
          </cell>
          <cell r="J346" t="str">
            <v>部門1</v>
          </cell>
          <cell r="K346">
            <v>1001</v>
          </cell>
          <cell r="L346" t="str">
            <v>部門1-1</v>
          </cell>
          <cell r="M346">
            <v>100102</v>
          </cell>
          <cell r="N346" t="str">
            <v>一般職員</v>
          </cell>
          <cell r="O346">
            <v>500</v>
          </cell>
          <cell r="P346">
            <v>315600</v>
          </cell>
          <cell r="Q346">
            <v>315600</v>
          </cell>
          <cell r="R346">
            <v>0</v>
          </cell>
          <cell r="S346">
            <v>0</v>
          </cell>
          <cell r="T346">
            <v>0</v>
          </cell>
          <cell r="U346">
            <v>0</v>
          </cell>
          <cell r="V346">
            <v>0</v>
          </cell>
          <cell r="W346">
            <v>0</v>
          </cell>
          <cell r="X346">
            <v>0</v>
          </cell>
          <cell r="Y346">
            <v>0</v>
          </cell>
          <cell r="Z346">
            <v>315600</v>
          </cell>
          <cell r="AA346">
            <v>0</v>
          </cell>
          <cell r="AB346">
            <v>37872</v>
          </cell>
          <cell r="AC346">
            <v>0</v>
          </cell>
          <cell r="AD346">
            <v>0</v>
          </cell>
          <cell r="AE346">
            <v>0</v>
          </cell>
          <cell r="AF346">
            <v>30815</v>
          </cell>
          <cell r="AG346">
            <v>0</v>
          </cell>
          <cell r="AH346">
            <v>0</v>
          </cell>
          <cell r="AI346">
            <v>50129</v>
          </cell>
          <cell r="AJ346">
            <v>0</v>
          </cell>
          <cell r="AK346">
            <v>14972</v>
          </cell>
          <cell r="AL346">
            <v>2090</v>
          </cell>
          <cell r="AM346">
            <v>33201.199999999997</v>
          </cell>
          <cell r="AN346">
            <v>570</v>
          </cell>
          <cell r="AO346">
            <v>0</v>
          </cell>
          <cell r="AP346">
            <v>0</v>
          </cell>
          <cell r="AQ346">
            <v>434416</v>
          </cell>
          <cell r="AR346">
            <v>3502</v>
          </cell>
          <cell r="AS346">
            <v>0</v>
          </cell>
          <cell r="AT346">
            <v>0</v>
          </cell>
          <cell r="AU346">
            <v>0</v>
          </cell>
          <cell r="AV346">
            <v>2172</v>
          </cell>
          <cell r="AW346">
            <v>3692.616</v>
          </cell>
          <cell r="AX346">
            <v>886.20860000000005</v>
          </cell>
        </row>
        <row r="347">
          <cell r="D347" t="str">
            <v>杉山　霜</v>
          </cell>
          <cell r="E347">
            <v>1002</v>
          </cell>
          <cell r="F347" t="str">
            <v>政策推進部</v>
          </cell>
          <cell r="G347">
            <v>100201</v>
          </cell>
          <cell r="H347" t="str">
            <v>国際人材Ｇ</v>
          </cell>
          <cell r="I347">
            <v>1</v>
          </cell>
          <cell r="J347" t="str">
            <v>部門1</v>
          </cell>
          <cell r="K347">
            <v>1001</v>
          </cell>
          <cell r="L347" t="str">
            <v>部門1-1</v>
          </cell>
          <cell r="M347">
            <v>100102</v>
          </cell>
          <cell r="N347" t="str">
            <v>一般職員</v>
          </cell>
          <cell r="O347">
            <v>500</v>
          </cell>
          <cell r="P347">
            <v>315600</v>
          </cell>
          <cell r="Q347">
            <v>315600</v>
          </cell>
          <cell r="R347">
            <v>0</v>
          </cell>
          <cell r="S347">
            <v>0</v>
          </cell>
          <cell r="T347">
            <v>0</v>
          </cell>
          <cell r="U347">
            <v>0</v>
          </cell>
          <cell r="V347">
            <v>0</v>
          </cell>
          <cell r="W347">
            <v>0</v>
          </cell>
          <cell r="X347">
            <v>0</v>
          </cell>
          <cell r="Y347">
            <v>0</v>
          </cell>
          <cell r="Z347">
            <v>315600</v>
          </cell>
          <cell r="AA347">
            <v>0</v>
          </cell>
          <cell r="AB347">
            <v>37872</v>
          </cell>
          <cell r="AC347">
            <v>0</v>
          </cell>
          <cell r="AD347">
            <v>0</v>
          </cell>
          <cell r="AE347">
            <v>0</v>
          </cell>
          <cell r="AF347">
            <v>11160</v>
          </cell>
          <cell r="AG347">
            <v>0</v>
          </cell>
          <cell r="AH347">
            <v>0</v>
          </cell>
          <cell r="AI347">
            <v>0</v>
          </cell>
          <cell r="AJ347">
            <v>0</v>
          </cell>
          <cell r="AK347">
            <v>14184</v>
          </cell>
          <cell r="AL347">
            <v>1980</v>
          </cell>
          <cell r="AM347">
            <v>31453.4</v>
          </cell>
          <cell r="AN347">
            <v>540</v>
          </cell>
          <cell r="AO347">
            <v>0</v>
          </cell>
          <cell r="AP347">
            <v>0</v>
          </cell>
          <cell r="AQ347">
            <v>364632</v>
          </cell>
          <cell r="AR347">
            <v>0</v>
          </cell>
          <cell r="AS347">
            <v>0</v>
          </cell>
          <cell r="AT347">
            <v>0</v>
          </cell>
          <cell r="AU347">
            <v>0</v>
          </cell>
          <cell r="AV347">
            <v>1823</v>
          </cell>
          <cell r="AW347">
            <v>3099.5320000000002</v>
          </cell>
          <cell r="AX347">
            <v>743.8492</v>
          </cell>
        </row>
        <row r="348">
          <cell r="D348" t="str">
            <v>西生　ゆかり</v>
          </cell>
          <cell r="E348">
            <v>1002</v>
          </cell>
          <cell r="F348" t="str">
            <v>政策推進部</v>
          </cell>
          <cell r="G348">
            <v>100202</v>
          </cell>
          <cell r="H348" t="str">
            <v>政策受託Ｇ</v>
          </cell>
          <cell r="I348">
            <v>1</v>
          </cell>
          <cell r="J348" t="str">
            <v>部門1</v>
          </cell>
          <cell r="K348">
            <v>1001</v>
          </cell>
          <cell r="L348" t="str">
            <v>部門1-1</v>
          </cell>
          <cell r="M348">
            <v>100102</v>
          </cell>
          <cell r="N348" t="str">
            <v>一般職員</v>
          </cell>
          <cell r="O348">
            <v>500</v>
          </cell>
          <cell r="P348">
            <v>243800</v>
          </cell>
          <cell r="Q348">
            <v>243800</v>
          </cell>
          <cell r="R348">
            <v>0</v>
          </cell>
          <cell r="S348">
            <v>0</v>
          </cell>
          <cell r="T348">
            <v>0</v>
          </cell>
          <cell r="U348">
            <v>0</v>
          </cell>
          <cell r="V348">
            <v>0</v>
          </cell>
          <cell r="W348">
            <v>0</v>
          </cell>
          <cell r="X348">
            <v>0</v>
          </cell>
          <cell r="Y348">
            <v>0</v>
          </cell>
          <cell r="Z348">
            <v>243800</v>
          </cell>
          <cell r="AA348">
            <v>0</v>
          </cell>
          <cell r="AB348">
            <v>29256</v>
          </cell>
          <cell r="AC348">
            <v>0</v>
          </cell>
          <cell r="AD348">
            <v>0</v>
          </cell>
          <cell r="AE348">
            <v>0</v>
          </cell>
          <cell r="AF348">
            <v>3876</v>
          </cell>
          <cell r="AG348">
            <v>0</v>
          </cell>
          <cell r="AH348">
            <v>0</v>
          </cell>
          <cell r="AI348">
            <v>0</v>
          </cell>
          <cell r="AJ348">
            <v>0</v>
          </cell>
          <cell r="AK348">
            <v>10244</v>
          </cell>
          <cell r="AL348">
            <v>0</v>
          </cell>
          <cell r="AM348">
            <v>22716.400000000001</v>
          </cell>
          <cell r="AN348">
            <v>390</v>
          </cell>
          <cell r="AO348">
            <v>0</v>
          </cell>
          <cell r="AP348">
            <v>0</v>
          </cell>
          <cell r="AQ348">
            <v>276932</v>
          </cell>
          <cell r="AR348">
            <v>0</v>
          </cell>
          <cell r="AS348">
            <v>0</v>
          </cell>
          <cell r="AT348">
            <v>0</v>
          </cell>
          <cell r="AU348">
            <v>0</v>
          </cell>
          <cell r="AV348">
            <v>1384</v>
          </cell>
          <cell r="AW348">
            <v>2354.5819999999999</v>
          </cell>
          <cell r="AX348">
            <v>564.94119999999998</v>
          </cell>
        </row>
        <row r="349">
          <cell r="D349" t="str">
            <v>山下　人美</v>
          </cell>
          <cell r="E349">
            <v>1004</v>
          </cell>
          <cell r="F349" t="str">
            <v>事業統括部</v>
          </cell>
          <cell r="G349">
            <v>100401</v>
          </cell>
          <cell r="H349" t="str">
            <v>事業統括Ｇ</v>
          </cell>
          <cell r="I349">
            <v>1</v>
          </cell>
          <cell r="J349" t="str">
            <v>部門1</v>
          </cell>
          <cell r="K349">
            <v>1001</v>
          </cell>
          <cell r="L349" t="str">
            <v>部門1-1</v>
          </cell>
          <cell r="M349">
            <v>100104</v>
          </cell>
          <cell r="N349" t="str">
            <v>臨時職員（共通）</v>
          </cell>
          <cell r="O349">
            <v>600</v>
          </cell>
          <cell r="P349">
            <v>0</v>
          </cell>
          <cell r="Q349">
            <v>0</v>
          </cell>
          <cell r="R349">
            <v>0</v>
          </cell>
          <cell r="S349">
            <v>0</v>
          </cell>
          <cell r="T349">
            <v>0</v>
          </cell>
          <cell r="U349">
            <v>0</v>
          </cell>
          <cell r="V349">
            <v>0</v>
          </cell>
          <cell r="W349">
            <v>0</v>
          </cell>
          <cell r="X349">
            <v>0</v>
          </cell>
          <cell r="Y349">
            <v>0</v>
          </cell>
          <cell r="Z349">
            <v>157232</v>
          </cell>
          <cell r="AA349">
            <v>0</v>
          </cell>
          <cell r="AB349">
            <v>0</v>
          </cell>
          <cell r="AC349">
            <v>0</v>
          </cell>
          <cell r="AD349">
            <v>0</v>
          </cell>
          <cell r="AE349">
            <v>0</v>
          </cell>
          <cell r="AF349">
            <v>0</v>
          </cell>
          <cell r="AG349">
            <v>0</v>
          </cell>
          <cell r="AH349">
            <v>0</v>
          </cell>
          <cell r="AI349">
            <v>0</v>
          </cell>
          <cell r="AJ349">
            <v>0</v>
          </cell>
          <cell r="AK349">
            <v>5910</v>
          </cell>
          <cell r="AL349">
            <v>825</v>
          </cell>
          <cell r="AM349">
            <v>13106</v>
          </cell>
          <cell r="AN349">
            <v>225</v>
          </cell>
          <cell r="AO349">
            <v>0</v>
          </cell>
          <cell r="AP349">
            <v>0</v>
          </cell>
          <cell r="AQ349">
            <v>157232</v>
          </cell>
          <cell r="AR349">
            <v>0</v>
          </cell>
          <cell r="AS349">
            <v>0</v>
          </cell>
          <cell r="AT349">
            <v>0</v>
          </cell>
          <cell r="AU349">
            <v>0</v>
          </cell>
          <cell r="AV349">
            <v>786</v>
          </cell>
          <cell r="AW349">
            <v>1336.6320000000001</v>
          </cell>
          <cell r="AX349">
            <v>320.75319999999999</v>
          </cell>
        </row>
        <row r="350">
          <cell r="D350" t="str">
            <v>川西　時子</v>
          </cell>
          <cell r="E350">
            <v>1005</v>
          </cell>
          <cell r="F350" t="str">
            <v>総務企画部</v>
          </cell>
          <cell r="G350">
            <v>100502</v>
          </cell>
          <cell r="H350" t="str">
            <v>総務Ｇ</v>
          </cell>
          <cell r="I350">
            <v>1</v>
          </cell>
          <cell r="J350" t="str">
            <v>部門1</v>
          </cell>
          <cell r="K350">
            <v>1001</v>
          </cell>
          <cell r="L350" t="str">
            <v>部門1-1</v>
          </cell>
          <cell r="M350">
            <v>100104</v>
          </cell>
          <cell r="N350" t="str">
            <v>臨時職員（共通）</v>
          </cell>
          <cell r="O350">
            <v>600</v>
          </cell>
          <cell r="P350">
            <v>0</v>
          </cell>
          <cell r="Q350">
            <v>0</v>
          </cell>
          <cell r="R350">
            <v>0</v>
          </cell>
          <cell r="S350">
            <v>0</v>
          </cell>
          <cell r="T350">
            <v>0</v>
          </cell>
          <cell r="U350">
            <v>0</v>
          </cell>
          <cell r="V350">
            <v>0</v>
          </cell>
          <cell r="W350">
            <v>0</v>
          </cell>
          <cell r="X350">
            <v>0</v>
          </cell>
          <cell r="Y350">
            <v>0</v>
          </cell>
          <cell r="Z350">
            <v>133667</v>
          </cell>
          <cell r="AA350">
            <v>0</v>
          </cell>
          <cell r="AB350">
            <v>0</v>
          </cell>
          <cell r="AC350">
            <v>0</v>
          </cell>
          <cell r="AD350">
            <v>0</v>
          </cell>
          <cell r="AE350">
            <v>0</v>
          </cell>
          <cell r="AF350">
            <v>0</v>
          </cell>
          <cell r="AG350">
            <v>0</v>
          </cell>
          <cell r="AH350">
            <v>0</v>
          </cell>
          <cell r="AI350">
            <v>0</v>
          </cell>
          <cell r="AJ350">
            <v>0</v>
          </cell>
          <cell r="AK350">
            <v>5280</v>
          </cell>
          <cell r="AL350">
            <v>737</v>
          </cell>
          <cell r="AM350">
            <v>11708.16</v>
          </cell>
          <cell r="AN350">
            <v>201</v>
          </cell>
          <cell r="AO350">
            <v>0</v>
          </cell>
          <cell r="AP350">
            <v>0</v>
          </cell>
          <cell r="AQ350">
            <v>133667</v>
          </cell>
          <cell r="AR350">
            <v>0</v>
          </cell>
          <cell r="AS350">
            <v>0</v>
          </cell>
          <cell r="AT350">
            <v>0</v>
          </cell>
          <cell r="AU350">
            <v>0</v>
          </cell>
          <cell r="AV350">
            <v>668</v>
          </cell>
          <cell r="AW350">
            <v>1136.5045</v>
          </cell>
          <cell r="AX350">
            <v>272.68060000000003</v>
          </cell>
        </row>
        <row r="351">
          <cell r="D351" t="str">
            <v>杉浦　珠己</v>
          </cell>
          <cell r="E351">
            <v>1003</v>
          </cell>
          <cell r="F351" t="str">
            <v>研修業務部</v>
          </cell>
          <cell r="G351">
            <v>100301</v>
          </cell>
          <cell r="H351" t="str">
            <v>受入業務Ｇ</v>
          </cell>
          <cell r="I351">
            <v>1</v>
          </cell>
          <cell r="J351" t="str">
            <v>部門1</v>
          </cell>
          <cell r="K351">
            <v>1001</v>
          </cell>
          <cell r="L351" t="str">
            <v>部門1-1</v>
          </cell>
          <cell r="M351">
            <v>100104</v>
          </cell>
          <cell r="N351" t="str">
            <v>臨時職員（共通）</v>
          </cell>
          <cell r="O351">
            <v>600</v>
          </cell>
          <cell r="P351">
            <v>0</v>
          </cell>
          <cell r="Q351">
            <v>0</v>
          </cell>
          <cell r="R351">
            <v>0</v>
          </cell>
          <cell r="S351">
            <v>0</v>
          </cell>
          <cell r="T351">
            <v>0</v>
          </cell>
          <cell r="U351">
            <v>0</v>
          </cell>
          <cell r="V351">
            <v>0</v>
          </cell>
          <cell r="W351">
            <v>0</v>
          </cell>
          <cell r="X351">
            <v>0</v>
          </cell>
          <cell r="Y351">
            <v>0</v>
          </cell>
          <cell r="Z351">
            <v>71083</v>
          </cell>
          <cell r="AA351">
            <v>0</v>
          </cell>
          <cell r="AB351">
            <v>0</v>
          </cell>
          <cell r="AC351">
            <v>0</v>
          </cell>
          <cell r="AD351">
            <v>0</v>
          </cell>
          <cell r="AE351">
            <v>0</v>
          </cell>
          <cell r="AF351">
            <v>4400</v>
          </cell>
          <cell r="AG351">
            <v>0</v>
          </cell>
          <cell r="AH351">
            <v>0</v>
          </cell>
          <cell r="AI351">
            <v>0</v>
          </cell>
          <cell r="AJ351">
            <v>0</v>
          </cell>
          <cell r="AK351">
            <v>0</v>
          </cell>
          <cell r="AL351">
            <v>0</v>
          </cell>
          <cell r="AM351">
            <v>0</v>
          </cell>
          <cell r="AN351">
            <v>0</v>
          </cell>
          <cell r="AO351">
            <v>0</v>
          </cell>
          <cell r="AP351">
            <v>0</v>
          </cell>
          <cell r="AQ351">
            <v>75483</v>
          </cell>
          <cell r="AR351">
            <v>0</v>
          </cell>
          <cell r="AS351">
            <v>0</v>
          </cell>
          <cell r="AT351">
            <v>0</v>
          </cell>
          <cell r="AU351">
            <v>0</v>
          </cell>
          <cell r="AV351">
            <v>0</v>
          </cell>
          <cell r="AW351">
            <v>0</v>
          </cell>
          <cell r="AX351">
            <v>153.9853</v>
          </cell>
        </row>
        <row r="352">
          <cell r="D352" t="str">
            <v>町野　令兒</v>
          </cell>
          <cell r="E352">
            <v>1002</v>
          </cell>
          <cell r="F352" t="str">
            <v>派遣業務部</v>
          </cell>
          <cell r="G352">
            <v>100202</v>
          </cell>
          <cell r="H352" t="str">
            <v>庶務経理Ｇ</v>
          </cell>
          <cell r="I352">
            <v>1</v>
          </cell>
          <cell r="J352" t="str">
            <v>部門1</v>
          </cell>
          <cell r="K352">
            <v>1001</v>
          </cell>
          <cell r="L352" t="str">
            <v>部門1-1</v>
          </cell>
          <cell r="M352">
            <v>100104</v>
          </cell>
          <cell r="N352" t="str">
            <v>臨時職員（共通）</v>
          </cell>
          <cell r="O352">
            <v>500</v>
          </cell>
          <cell r="P352">
            <v>270000</v>
          </cell>
          <cell r="Q352">
            <v>270000</v>
          </cell>
          <cell r="R352">
            <v>0</v>
          </cell>
          <cell r="S352">
            <v>0</v>
          </cell>
          <cell r="T352">
            <v>0</v>
          </cell>
          <cell r="U352">
            <v>0</v>
          </cell>
          <cell r="V352">
            <v>0</v>
          </cell>
          <cell r="W352">
            <v>0</v>
          </cell>
          <cell r="X352">
            <v>0</v>
          </cell>
          <cell r="Y352">
            <v>0</v>
          </cell>
          <cell r="Z352">
            <v>270000</v>
          </cell>
          <cell r="AA352">
            <v>0</v>
          </cell>
          <cell r="AB352">
            <v>0</v>
          </cell>
          <cell r="AC352">
            <v>0</v>
          </cell>
          <cell r="AD352">
            <v>0</v>
          </cell>
          <cell r="AE352">
            <v>0</v>
          </cell>
          <cell r="AF352">
            <v>18720</v>
          </cell>
          <cell r="AG352">
            <v>0</v>
          </cell>
          <cell r="AH352">
            <v>0</v>
          </cell>
          <cell r="AI352">
            <v>4292</v>
          </cell>
          <cell r="AJ352">
            <v>0</v>
          </cell>
          <cell r="AK352">
            <v>0</v>
          </cell>
          <cell r="AL352">
            <v>0</v>
          </cell>
          <cell r="AM352">
            <v>0</v>
          </cell>
          <cell r="AN352">
            <v>0</v>
          </cell>
          <cell r="AO352">
            <v>0</v>
          </cell>
          <cell r="AP352">
            <v>0</v>
          </cell>
          <cell r="AQ352">
            <v>293012</v>
          </cell>
          <cell r="AR352">
            <v>0</v>
          </cell>
          <cell r="AS352">
            <v>0</v>
          </cell>
          <cell r="AT352">
            <v>0</v>
          </cell>
          <cell r="AU352">
            <v>0</v>
          </cell>
          <cell r="AV352">
            <v>0</v>
          </cell>
          <cell r="AW352">
            <v>0</v>
          </cell>
          <cell r="AX352">
            <v>597.74440000000004</v>
          </cell>
        </row>
        <row r="354">
          <cell r="D354" t="str">
            <v>沢田　佳子</v>
          </cell>
        </row>
        <row r="355">
          <cell r="D355" t="str">
            <v>内山　正吉</v>
          </cell>
          <cell r="Z355">
            <v>500000</v>
          </cell>
          <cell r="AX355">
            <v>2114</v>
          </cell>
        </row>
        <row r="356">
          <cell r="D356" t="str">
            <v>町野　令兒</v>
          </cell>
        </row>
        <row r="357">
          <cell r="D357" t="str">
            <v>宮内　直樹</v>
          </cell>
        </row>
        <row r="358">
          <cell r="D358" t="str">
            <v>杉田　哲也</v>
          </cell>
        </row>
        <row r="359">
          <cell r="D359" t="str">
            <v>新宅　誠三郎</v>
          </cell>
        </row>
        <row r="360">
          <cell r="D360" t="str">
            <v>小坂　由起子</v>
          </cell>
        </row>
        <row r="361">
          <cell r="D361" t="str">
            <v>榎本　伸一</v>
          </cell>
        </row>
        <row r="362">
          <cell r="D362" t="str">
            <v>田中　道代</v>
          </cell>
        </row>
        <row r="363">
          <cell r="D363" t="str">
            <v>須田　順道</v>
          </cell>
        </row>
        <row r="364">
          <cell r="D364" t="str">
            <v>小森　和那</v>
          </cell>
        </row>
        <row r="365">
          <cell r="D365" t="str">
            <v>鈴木　美保</v>
          </cell>
        </row>
        <row r="366">
          <cell r="D366" t="str">
            <v>杉山　霜</v>
          </cell>
        </row>
        <row r="367">
          <cell r="D367" t="str">
            <v>鈴木　順子</v>
          </cell>
        </row>
        <row r="368">
          <cell r="D368" t="str">
            <v>久保　郁子</v>
          </cell>
        </row>
        <row r="369">
          <cell r="D369" t="str">
            <v>西生　ゆかり</v>
          </cell>
        </row>
        <row r="384">
          <cell r="D384" t="str">
            <v>たこ八郎</v>
          </cell>
          <cell r="AA384">
            <v>500000</v>
          </cell>
          <cell r="AB384">
            <v>5000</v>
          </cell>
          <cell r="AC384">
            <v>500</v>
          </cell>
          <cell r="AF384">
            <v>550</v>
          </cell>
          <cell r="AH384">
            <v>5555</v>
          </cell>
          <cell r="AI384">
            <v>555</v>
          </cell>
          <cell r="AJ384">
            <v>55555</v>
          </cell>
          <cell r="AK384">
            <v>55</v>
          </cell>
          <cell r="AL384">
            <v>555</v>
          </cell>
          <cell r="AM384">
            <v>55</v>
          </cell>
          <cell r="AU384">
            <v>4559.9399999999996</v>
          </cell>
          <cell r="AV384">
            <v>1033.5863999999999</v>
          </cell>
          <cell r="AW384">
            <v>-20000</v>
          </cell>
        </row>
        <row r="399">
          <cell r="D399" t="str">
            <v>氏名</v>
          </cell>
          <cell r="E399" t="str">
            <v>所属</v>
          </cell>
          <cell r="F399" t="str">
            <v>所属名</v>
          </cell>
          <cell r="G399" t="str">
            <v>課</v>
          </cell>
          <cell r="H399" t="str">
            <v>課名</v>
          </cell>
          <cell r="I399" t="str">
            <v>部門コード1</v>
          </cell>
          <cell r="J399" t="str">
            <v>部門コード1名</v>
          </cell>
          <cell r="K399" t="str">
            <v>部門コード2</v>
          </cell>
          <cell r="L399" t="str">
            <v>部門コード2名</v>
          </cell>
          <cell r="M399" t="str">
            <v>部門コード3</v>
          </cell>
          <cell r="N399" t="str">
            <v>部門コード3名</v>
          </cell>
          <cell r="O399" t="str">
            <v>社員区分</v>
          </cell>
          <cell r="P399" t="str">
            <v>本俸(固定)</v>
          </cell>
          <cell r="Q399" t="str">
            <v>本俸</v>
          </cell>
          <cell r="R399" t="str">
            <v>職能給</v>
          </cell>
          <cell r="S399" t="str">
            <v>役割給</v>
          </cell>
          <cell r="T399" t="str">
            <v>本俸(欠A)</v>
          </cell>
          <cell r="U399" t="str">
            <v>本俸(欠日A)</v>
          </cell>
          <cell r="V399" t="str">
            <v>本俸(欠時A)</v>
          </cell>
          <cell r="W399" t="str">
            <v>本俸(欠B)</v>
          </cell>
          <cell r="X399" t="str">
            <v>本俸(欠日B)</v>
          </cell>
          <cell r="Y399" t="str">
            <v>本俸(欠時B)</v>
          </cell>
          <cell r="Z399" t="str">
            <v>本俸(控除後)</v>
          </cell>
          <cell r="AA399" t="str">
            <v>職務手当</v>
          </cell>
          <cell r="AB399" t="str">
            <v>特別都市手当</v>
          </cell>
          <cell r="AC399" t="str">
            <v>扶養手当</v>
          </cell>
          <cell r="AD399" t="str">
            <v>住居手当</v>
          </cell>
          <cell r="AE399" t="str">
            <v>単身赴任手当</v>
          </cell>
          <cell r="AF399" t="str">
            <v>通勤月割合計</v>
          </cell>
          <cell r="AG399" t="str">
            <v>遡及差額</v>
          </cell>
          <cell r="AH399" t="str">
            <v>調整額１</v>
          </cell>
          <cell r="AI399" t="str">
            <v>超過勤務手当</v>
          </cell>
          <cell r="AJ399" t="str">
            <v>代休取得控除</v>
          </cell>
          <cell r="AK399" t="str">
            <v>健康保険会社</v>
          </cell>
          <cell r="AL399" t="str">
            <v>介護保険会社</v>
          </cell>
          <cell r="AM399" t="str">
            <v>厚生年金会社</v>
          </cell>
          <cell r="AN399" t="str">
            <v>児童負担会社</v>
          </cell>
          <cell r="AO399" t="str">
            <v>健保補助</v>
          </cell>
          <cell r="AP399" t="str">
            <v>厚保補助</v>
          </cell>
          <cell r="AQ399" t="str">
            <v>支給額計</v>
          </cell>
          <cell r="AR399" t="str">
            <v>法定外勤務手当</v>
          </cell>
          <cell r="AS399" t="str">
            <v>60超勤務手当</v>
          </cell>
          <cell r="AT399" t="str">
            <v>深夜勤務手当</v>
          </cell>
          <cell r="AU399" t="str">
            <v>法休日勤務手当</v>
          </cell>
          <cell r="AV399" t="str">
            <v>雇用保険</v>
          </cell>
          <cell r="AW399" t="str">
            <v>雇用保険会社</v>
          </cell>
          <cell r="AX399" t="str">
            <v>労災保険会社</v>
          </cell>
        </row>
        <row r="400">
          <cell r="D400" t="str">
            <v>金子　和夫</v>
          </cell>
          <cell r="E400">
            <v>1001</v>
          </cell>
          <cell r="F400" t="str">
            <v>役員他</v>
          </cell>
          <cell r="G400">
            <v>100101</v>
          </cell>
          <cell r="H400" t="str">
            <v>役員</v>
          </cell>
          <cell r="I400">
            <v>1</v>
          </cell>
          <cell r="J400" t="str">
            <v>部門1</v>
          </cell>
          <cell r="K400">
            <v>1001</v>
          </cell>
          <cell r="L400" t="str">
            <v>部門1-1</v>
          </cell>
          <cell r="M400">
            <v>100101</v>
          </cell>
          <cell r="N400" t="str">
            <v>役員</v>
          </cell>
          <cell r="O400">
            <v>100</v>
          </cell>
          <cell r="P400">
            <v>0</v>
          </cell>
          <cell r="Q400">
            <v>980000</v>
          </cell>
          <cell r="R400">
            <v>0</v>
          </cell>
          <cell r="S400">
            <v>0</v>
          </cell>
          <cell r="T400">
            <v>0</v>
          </cell>
          <cell r="U400">
            <v>0</v>
          </cell>
          <cell r="V400">
            <v>0</v>
          </cell>
          <cell r="W400">
            <v>0</v>
          </cell>
          <cell r="X400">
            <v>0</v>
          </cell>
          <cell r="Y400">
            <v>0</v>
          </cell>
          <cell r="Z400">
            <v>980000</v>
          </cell>
          <cell r="AA400">
            <v>0</v>
          </cell>
          <cell r="AB400">
            <v>0</v>
          </cell>
          <cell r="AC400">
            <v>0</v>
          </cell>
          <cell r="AD400">
            <v>0</v>
          </cell>
          <cell r="AE400">
            <v>0</v>
          </cell>
          <cell r="AF400">
            <v>11700</v>
          </cell>
          <cell r="AG400">
            <v>0</v>
          </cell>
          <cell r="AH400">
            <v>0</v>
          </cell>
          <cell r="AI400">
            <v>0</v>
          </cell>
          <cell r="AJ400">
            <v>0</v>
          </cell>
          <cell r="AK400">
            <v>45310</v>
          </cell>
          <cell r="AL400">
            <v>0</v>
          </cell>
          <cell r="AM400">
            <v>54169.8</v>
          </cell>
          <cell r="AN400">
            <v>930</v>
          </cell>
          <cell r="AO400">
            <v>0</v>
          </cell>
          <cell r="AP400">
            <v>0</v>
          </cell>
          <cell r="AQ400">
            <v>1168100</v>
          </cell>
          <cell r="AR400">
            <v>0</v>
          </cell>
          <cell r="AS400">
            <v>0</v>
          </cell>
          <cell r="AT400">
            <v>0</v>
          </cell>
          <cell r="AU400">
            <v>0</v>
          </cell>
          <cell r="AV400">
            <v>0</v>
          </cell>
          <cell r="AW400">
            <v>0</v>
          </cell>
          <cell r="AX400">
            <v>0</v>
          </cell>
        </row>
        <row r="401">
          <cell r="D401" t="str">
            <v>沖　元子</v>
          </cell>
          <cell r="E401">
            <v>1007</v>
          </cell>
          <cell r="F401" t="str">
            <v>関西研修センター</v>
          </cell>
          <cell r="G401">
            <v>100701</v>
          </cell>
          <cell r="H401" t="str">
            <v>ＫＫＣＧ</v>
          </cell>
          <cell r="I401">
            <v>1</v>
          </cell>
          <cell r="J401" t="str">
            <v>部門1</v>
          </cell>
          <cell r="K401">
            <v>1001</v>
          </cell>
          <cell r="L401" t="str">
            <v>部門1-1</v>
          </cell>
          <cell r="M401">
            <v>100102</v>
          </cell>
          <cell r="N401" t="str">
            <v>一般職員</v>
          </cell>
          <cell r="O401">
            <v>700</v>
          </cell>
          <cell r="P401">
            <v>0</v>
          </cell>
          <cell r="Q401">
            <v>160000</v>
          </cell>
          <cell r="R401">
            <v>0</v>
          </cell>
          <cell r="S401">
            <v>0</v>
          </cell>
          <cell r="T401">
            <v>0</v>
          </cell>
          <cell r="U401">
            <v>0</v>
          </cell>
          <cell r="V401">
            <v>0</v>
          </cell>
          <cell r="W401">
            <v>0</v>
          </cell>
          <cell r="X401">
            <v>0</v>
          </cell>
          <cell r="Y401">
            <v>0</v>
          </cell>
          <cell r="Z401">
            <v>160000</v>
          </cell>
          <cell r="AA401">
            <v>0</v>
          </cell>
          <cell r="AB401">
            <v>0</v>
          </cell>
          <cell r="AC401">
            <v>0</v>
          </cell>
          <cell r="AD401">
            <v>0</v>
          </cell>
          <cell r="AE401">
            <v>0</v>
          </cell>
          <cell r="AF401">
            <v>17163</v>
          </cell>
          <cell r="AG401">
            <v>0</v>
          </cell>
          <cell r="AH401">
            <v>2666</v>
          </cell>
          <cell r="AI401">
            <v>13346</v>
          </cell>
          <cell r="AJ401">
            <v>-7965</v>
          </cell>
          <cell r="AK401">
            <v>8668</v>
          </cell>
          <cell r="AL401">
            <v>1210</v>
          </cell>
          <cell r="AM401">
            <v>19221.8</v>
          </cell>
          <cell r="AN401">
            <v>330</v>
          </cell>
          <cell r="AO401">
            <v>0</v>
          </cell>
          <cell r="AP401">
            <v>0</v>
          </cell>
          <cell r="AQ401">
            <v>185210</v>
          </cell>
          <cell r="AR401">
            <v>0</v>
          </cell>
          <cell r="AS401">
            <v>0</v>
          </cell>
          <cell r="AT401">
            <v>0</v>
          </cell>
          <cell r="AU401">
            <v>0</v>
          </cell>
          <cell r="AV401">
            <v>926</v>
          </cell>
          <cell r="AW401">
            <v>1574.335</v>
          </cell>
          <cell r="AX401">
            <v>377.82839999999999</v>
          </cell>
        </row>
        <row r="402">
          <cell r="D402" t="str">
            <v>井上　和一</v>
          </cell>
          <cell r="E402">
            <v>1006</v>
          </cell>
          <cell r="F402" t="str">
            <v>東京研修センター</v>
          </cell>
          <cell r="G402">
            <v>100601</v>
          </cell>
          <cell r="H402" t="str">
            <v>ＴＫＣＧ</v>
          </cell>
          <cell r="I402">
            <v>1</v>
          </cell>
          <cell r="J402" t="str">
            <v>部門1</v>
          </cell>
          <cell r="K402">
            <v>1001</v>
          </cell>
          <cell r="L402" t="str">
            <v>部門1-1</v>
          </cell>
          <cell r="M402">
            <v>100102</v>
          </cell>
          <cell r="N402" t="str">
            <v>一般職員</v>
          </cell>
          <cell r="O402">
            <v>700</v>
          </cell>
          <cell r="P402">
            <v>0</v>
          </cell>
          <cell r="Q402">
            <v>160000</v>
          </cell>
          <cell r="R402">
            <v>0</v>
          </cell>
          <cell r="S402">
            <v>0</v>
          </cell>
          <cell r="T402">
            <v>0</v>
          </cell>
          <cell r="U402">
            <v>0</v>
          </cell>
          <cell r="V402">
            <v>0</v>
          </cell>
          <cell r="W402">
            <v>0</v>
          </cell>
          <cell r="X402">
            <v>0</v>
          </cell>
          <cell r="Y402">
            <v>0</v>
          </cell>
          <cell r="Z402">
            <v>160000</v>
          </cell>
          <cell r="AA402">
            <v>0</v>
          </cell>
          <cell r="AB402">
            <v>0</v>
          </cell>
          <cell r="AC402">
            <v>0</v>
          </cell>
          <cell r="AD402">
            <v>0</v>
          </cell>
          <cell r="AE402">
            <v>0</v>
          </cell>
          <cell r="AF402">
            <v>19088</v>
          </cell>
          <cell r="AG402">
            <v>0</v>
          </cell>
          <cell r="AH402">
            <v>2666</v>
          </cell>
          <cell r="AI402">
            <v>26880</v>
          </cell>
          <cell r="AJ402">
            <v>0</v>
          </cell>
          <cell r="AK402">
            <v>7486</v>
          </cell>
          <cell r="AL402">
            <v>1045</v>
          </cell>
          <cell r="AM402">
            <v>16600.599999999999</v>
          </cell>
          <cell r="AN402">
            <v>285</v>
          </cell>
          <cell r="AO402">
            <v>0</v>
          </cell>
          <cell r="AP402">
            <v>0</v>
          </cell>
          <cell r="AQ402">
            <v>208634</v>
          </cell>
          <cell r="AR402">
            <v>0</v>
          </cell>
          <cell r="AS402">
            <v>0</v>
          </cell>
          <cell r="AT402">
            <v>0</v>
          </cell>
          <cell r="AU402">
            <v>3534</v>
          </cell>
          <cell r="AV402">
            <v>0</v>
          </cell>
          <cell r="AW402">
            <v>0</v>
          </cell>
          <cell r="AX402">
            <v>425.61329999999998</v>
          </cell>
        </row>
        <row r="403">
          <cell r="D403" t="str">
            <v>片岡　吉道</v>
          </cell>
          <cell r="E403">
            <v>1001</v>
          </cell>
          <cell r="F403" t="str">
            <v>役員他</v>
          </cell>
          <cell r="G403">
            <v>100101</v>
          </cell>
          <cell r="H403" t="str">
            <v>役員</v>
          </cell>
          <cell r="I403">
            <v>1</v>
          </cell>
          <cell r="J403" t="str">
            <v>部門1</v>
          </cell>
          <cell r="K403">
            <v>1001</v>
          </cell>
          <cell r="L403" t="str">
            <v>部門1-1</v>
          </cell>
          <cell r="M403">
            <v>100101</v>
          </cell>
          <cell r="N403" t="str">
            <v>役員</v>
          </cell>
          <cell r="O403">
            <v>100</v>
          </cell>
          <cell r="P403">
            <v>0</v>
          </cell>
          <cell r="Q403">
            <v>820000</v>
          </cell>
          <cell r="R403">
            <v>0</v>
          </cell>
          <cell r="S403">
            <v>0</v>
          </cell>
          <cell r="T403">
            <v>0</v>
          </cell>
          <cell r="U403">
            <v>0</v>
          </cell>
          <cell r="V403">
            <v>0</v>
          </cell>
          <cell r="W403">
            <v>0</v>
          </cell>
          <cell r="X403">
            <v>0</v>
          </cell>
          <cell r="Y403">
            <v>0</v>
          </cell>
          <cell r="Z403">
            <v>820000</v>
          </cell>
          <cell r="AA403">
            <v>0</v>
          </cell>
          <cell r="AB403">
            <v>0</v>
          </cell>
          <cell r="AC403">
            <v>0</v>
          </cell>
          <cell r="AD403">
            <v>0</v>
          </cell>
          <cell r="AE403">
            <v>0</v>
          </cell>
          <cell r="AF403">
            <v>31898</v>
          </cell>
          <cell r="AG403">
            <v>0</v>
          </cell>
          <cell r="AH403">
            <v>0</v>
          </cell>
          <cell r="AI403">
            <v>0</v>
          </cell>
          <cell r="AJ403">
            <v>0</v>
          </cell>
          <cell r="AK403">
            <v>38612</v>
          </cell>
          <cell r="AL403">
            <v>5390</v>
          </cell>
          <cell r="AM403">
            <v>54169.8</v>
          </cell>
          <cell r="AN403">
            <v>930</v>
          </cell>
          <cell r="AO403">
            <v>0</v>
          </cell>
          <cell r="AP403">
            <v>0</v>
          </cell>
          <cell r="AQ403">
            <v>999498</v>
          </cell>
          <cell r="AR403">
            <v>0</v>
          </cell>
          <cell r="AS403">
            <v>0</v>
          </cell>
          <cell r="AT403">
            <v>0</v>
          </cell>
          <cell r="AU403">
            <v>0</v>
          </cell>
          <cell r="AV403">
            <v>0</v>
          </cell>
          <cell r="AW403">
            <v>0</v>
          </cell>
          <cell r="AX403">
            <v>0</v>
          </cell>
        </row>
        <row r="404">
          <cell r="D404" t="str">
            <v>岩崎　直子</v>
          </cell>
          <cell r="E404">
            <v>1007</v>
          </cell>
          <cell r="F404" t="str">
            <v>関西研修センター</v>
          </cell>
          <cell r="G404">
            <v>100701</v>
          </cell>
          <cell r="H404" t="str">
            <v>ＫＫＣＧ</v>
          </cell>
          <cell r="I404">
            <v>1</v>
          </cell>
          <cell r="J404" t="str">
            <v>部門1</v>
          </cell>
          <cell r="K404">
            <v>1001</v>
          </cell>
          <cell r="L404" t="str">
            <v>部門1-1</v>
          </cell>
          <cell r="M404">
            <v>100102</v>
          </cell>
          <cell r="N404" t="str">
            <v>一般職員</v>
          </cell>
          <cell r="O404">
            <v>700</v>
          </cell>
          <cell r="P404">
            <v>0</v>
          </cell>
          <cell r="Q404">
            <v>160000</v>
          </cell>
          <cell r="R404">
            <v>0</v>
          </cell>
          <cell r="S404">
            <v>0</v>
          </cell>
          <cell r="T404">
            <v>0</v>
          </cell>
          <cell r="U404">
            <v>0</v>
          </cell>
          <cell r="V404">
            <v>0</v>
          </cell>
          <cell r="W404">
            <v>0</v>
          </cell>
          <cell r="X404">
            <v>0</v>
          </cell>
          <cell r="Y404">
            <v>0</v>
          </cell>
          <cell r="Z404">
            <v>160000</v>
          </cell>
          <cell r="AA404">
            <v>0</v>
          </cell>
          <cell r="AB404">
            <v>0</v>
          </cell>
          <cell r="AC404">
            <v>0</v>
          </cell>
          <cell r="AD404">
            <v>0</v>
          </cell>
          <cell r="AE404">
            <v>0</v>
          </cell>
          <cell r="AF404">
            <v>17011</v>
          </cell>
          <cell r="AG404">
            <v>0</v>
          </cell>
          <cell r="AH404">
            <v>0</v>
          </cell>
          <cell r="AI404">
            <v>23276</v>
          </cell>
          <cell r="AJ404">
            <v>-7965</v>
          </cell>
          <cell r="AK404">
            <v>7092</v>
          </cell>
          <cell r="AL404">
            <v>990</v>
          </cell>
          <cell r="AM404">
            <v>15727.2</v>
          </cell>
          <cell r="AN404">
            <v>270</v>
          </cell>
          <cell r="AO404">
            <v>0</v>
          </cell>
          <cell r="AP404">
            <v>0</v>
          </cell>
          <cell r="AQ404">
            <v>192322</v>
          </cell>
          <cell r="AR404">
            <v>0</v>
          </cell>
          <cell r="AS404">
            <v>0</v>
          </cell>
          <cell r="AT404">
            <v>0</v>
          </cell>
          <cell r="AU404">
            <v>0</v>
          </cell>
          <cell r="AV404">
            <v>961</v>
          </cell>
          <cell r="AW404">
            <v>1635.347</v>
          </cell>
          <cell r="AX404">
            <v>392.33679999999998</v>
          </cell>
        </row>
        <row r="405">
          <cell r="D405" t="str">
            <v>山本　栄子</v>
          </cell>
          <cell r="E405">
            <v>1006</v>
          </cell>
          <cell r="F405" t="str">
            <v>東京研修センター</v>
          </cell>
          <cell r="G405">
            <v>100601</v>
          </cell>
          <cell r="H405" t="str">
            <v>ＴＫＣＧ</v>
          </cell>
          <cell r="I405">
            <v>1</v>
          </cell>
          <cell r="J405" t="str">
            <v>部門1</v>
          </cell>
          <cell r="K405">
            <v>1001</v>
          </cell>
          <cell r="L405" t="str">
            <v>部門1-1</v>
          </cell>
          <cell r="M405">
            <v>100102</v>
          </cell>
          <cell r="N405" t="str">
            <v>一般職員</v>
          </cell>
          <cell r="O405">
            <v>300</v>
          </cell>
          <cell r="P405">
            <v>410400</v>
          </cell>
          <cell r="Q405">
            <v>410400</v>
          </cell>
          <cell r="R405">
            <v>0</v>
          </cell>
          <cell r="S405">
            <v>0</v>
          </cell>
          <cell r="T405">
            <v>0</v>
          </cell>
          <cell r="U405">
            <v>0</v>
          </cell>
          <cell r="V405">
            <v>0</v>
          </cell>
          <cell r="W405">
            <v>0</v>
          </cell>
          <cell r="X405">
            <v>0</v>
          </cell>
          <cell r="Y405">
            <v>0</v>
          </cell>
          <cell r="Z405">
            <v>410400</v>
          </cell>
          <cell r="AA405">
            <v>45000</v>
          </cell>
          <cell r="AB405">
            <v>54648</v>
          </cell>
          <cell r="AC405">
            <v>0</v>
          </cell>
          <cell r="AD405">
            <v>0</v>
          </cell>
          <cell r="AE405">
            <v>0</v>
          </cell>
          <cell r="AF405">
            <v>0</v>
          </cell>
          <cell r="AG405">
            <v>0</v>
          </cell>
          <cell r="AH405">
            <v>0</v>
          </cell>
          <cell r="AI405">
            <v>0</v>
          </cell>
          <cell r="AJ405">
            <v>0</v>
          </cell>
          <cell r="AK405">
            <v>22064</v>
          </cell>
          <cell r="AL405">
            <v>3080</v>
          </cell>
          <cell r="AM405">
            <v>48927.4</v>
          </cell>
          <cell r="AN405">
            <v>840</v>
          </cell>
          <cell r="AO405">
            <v>0</v>
          </cell>
          <cell r="AP405">
            <v>0</v>
          </cell>
          <cell r="AQ405">
            <v>510048</v>
          </cell>
          <cell r="AR405">
            <v>0</v>
          </cell>
          <cell r="AS405">
            <v>0</v>
          </cell>
          <cell r="AT405">
            <v>0</v>
          </cell>
          <cell r="AU405">
            <v>0</v>
          </cell>
          <cell r="AV405">
            <v>2550</v>
          </cell>
          <cell r="AW405">
            <v>4335.6480000000001</v>
          </cell>
          <cell r="AX405">
            <v>1040.4979000000001</v>
          </cell>
        </row>
        <row r="406">
          <cell r="D406" t="str">
            <v>児島　秀和</v>
          </cell>
          <cell r="E406">
            <v>1001</v>
          </cell>
          <cell r="F406" t="str">
            <v>産業推進部</v>
          </cell>
          <cell r="G406">
            <v>100101</v>
          </cell>
          <cell r="H406" t="str">
            <v>産業国際化・インフラＧ</v>
          </cell>
          <cell r="I406">
            <v>1</v>
          </cell>
          <cell r="J406" t="str">
            <v>部門1</v>
          </cell>
          <cell r="K406">
            <v>1001</v>
          </cell>
          <cell r="L406" t="str">
            <v>部門1-1</v>
          </cell>
          <cell r="M406">
            <v>100102</v>
          </cell>
          <cell r="N406" t="str">
            <v>一般職員</v>
          </cell>
          <cell r="O406">
            <v>700</v>
          </cell>
          <cell r="P406">
            <v>0</v>
          </cell>
          <cell r="Q406">
            <v>160000</v>
          </cell>
          <cell r="R406">
            <v>0</v>
          </cell>
          <cell r="S406">
            <v>0</v>
          </cell>
          <cell r="T406">
            <v>0</v>
          </cell>
          <cell r="U406">
            <v>0</v>
          </cell>
          <cell r="V406">
            <v>0</v>
          </cell>
          <cell r="W406">
            <v>0</v>
          </cell>
          <cell r="X406">
            <v>0</v>
          </cell>
          <cell r="Y406">
            <v>0</v>
          </cell>
          <cell r="Z406">
            <v>160000</v>
          </cell>
          <cell r="AA406">
            <v>0</v>
          </cell>
          <cell r="AB406">
            <v>0</v>
          </cell>
          <cell r="AC406">
            <v>0</v>
          </cell>
          <cell r="AD406">
            <v>0</v>
          </cell>
          <cell r="AE406">
            <v>0</v>
          </cell>
          <cell r="AF406">
            <v>9306</v>
          </cell>
          <cell r="AG406">
            <v>0</v>
          </cell>
          <cell r="AH406">
            <v>0</v>
          </cell>
          <cell r="AI406">
            <v>0</v>
          </cell>
          <cell r="AJ406">
            <v>0</v>
          </cell>
          <cell r="AK406">
            <v>6698</v>
          </cell>
          <cell r="AL406">
            <v>935</v>
          </cell>
          <cell r="AM406">
            <v>14853.8</v>
          </cell>
          <cell r="AN406">
            <v>255</v>
          </cell>
          <cell r="AO406">
            <v>0</v>
          </cell>
          <cell r="AP406">
            <v>0</v>
          </cell>
          <cell r="AQ406">
            <v>169306</v>
          </cell>
          <cell r="AR406">
            <v>0</v>
          </cell>
          <cell r="AS406">
            <v>0</v>
          </cell>
          <cell r="AT406">
            <v>0</v>
          </cell>
          <cell r="AU406">
            <v>0</v>
          </cell>
          <cell r="AV406">
            <v>846</v>
          </cell>
          <cell r="AW406">
            <v>1439.6310000000001</v>
          </cell>
          <cell r="AX406">
            <v>345.38420000000002</v>
          </cell>
        </row>
        <row r="407">
          <cell r="D407" t="str">
            <v>関本　隆</v>
          </cell>
          <cell r="E407">
            <v>1007</v>
          </cell>
          <cell r="F407" t="str">
            <v>関西研修センター</v>
          </cell>
          <cell r="G407">
            <v>100701</v>
          </cell>
          <cell r="H407" t="str">
            <v>ＫＫＣＧ</v>
          </cell>
          <cell r="I407">
            <v>1</v>
          </cell>
          <cell r="J407" t="str">
            <v>部門1</v>
          </cell>
          <cell r="K407">
            <v>1001</v>
          </cell>
          <cell r="L407" t="str">
            <v>部門1-1</v>
          </cell>
          <cell r="M407">
            <v>100102</v>
          </cell>
          <cell r="N407" t="str">
            <v>一般職員</v>
          </cell>
          <cell r="O407">
            <v>500</v>
          </cell>
          <cell r="P407">
            <v>380300</v>
          </cell>
          <cell r="Q407">
            <v>380300</v>
          </cell>
          <cell r="R407">
            <v>0</v>
          </cell>
          <cell r="S407">
            <v>0</v>
          </cell>
          <cell r="T407">
            <v>0</v>
          </cell>
          <cell r="U407">
            <v>0</v>
          </cell>
          <cell r="V407">
            <v>0</v>
          </cell>
          <cell r="W407">
            <v>0</v>
          </cell>
          <cell r="X407">
            <v>0</v>
          </cell>
          <cell r="Y407">
            <v>0</v>
          </cell>
          <cell r="Z407">
            <v>380300</v>
          </cell>
          <cell r="AA407">
            <v>0</v>
          </cell>
          <cell r="AB407">
            <v>47196</v>
          </cell>
          <cell r="AC407">
            <v>13000</v>
          </cell>
          <cell r="AD407">
            <v>0</v>
          </cell>
          <cell r="AE407">
            <v>0</v>
          </cell>
          <cell r="AF407">
            <v>28260</v>
          </cell>
          <cell r="AG407">
            <v>0</v>
          </cell>
          <cell r="AH407">
            <v>20500</v>
          </cell>
          <cell r="AI407">
            <v>8861</v>
          </cell>
          <cell r="AJ407">
            <v>0</v>
          </cell>
          <cell r="AK407">
            <v>20882</v>
          </cell>
          <cell r="AL407">
            <v>2915</v>
          </cell>
          <cell r="AM407">
            <v>46306.2</v>
          </cell>
          <cell r="AN407">
            <v>795</v>
          </cell>
          <cell r="AO407">
            <v>0</v>
          </cell>
          <cell r="AP407">
            <v>0</v>
          </cell>
          <cell r="AQ407">
            <v>498117</v>
          </cell>
          <cell r="AR407">
            <v>0</v>
          </cell>
          <cell r="AS407">
            <v>0</v>
          </cell>
          <cell r="AT407">
            <v>0</v>
          </cell>
          <cell r="AU407">
            <v>0</v>
          </cell>
          <cell r="AV407">
            <v>2490</v>
          </cell>
          <cell r="AW407">
            <v>4234.5794999999998</v>
          </cell>
          <cell r="AX407">
            <v>1016.1586</v>
          </cell>
        </row>
        <row r="408">
          <cell r="D408" t="str">
            <v>米田　裕之</v>
          </cell>
          <cell r="E408">
            <v>1005</v>
          </cell>
          <cell r="F408" t="str">
            <v>総務企画部</v>
          </cell>
          <cell r="G408">
            <v>100502</v>
          </cell>
          <cell r="H408" t="str">
            <v>総務Ｇ</v>
          </cell>
          <cell r="I408">
            <v>1</v>
          </cell>
          <cell r="J408" t="str">
            <v>部門1</v>
          </cell>
          <cell r="K408">
            <v>1001</v>
          </cell>
          <cell r="L408" t="str">
            <v>部門1-1</v>
          </cell>
          <cell r="M408">
            <v>100101</v>
          </cell>
          <cell r="N408" t="str">
            <v>役員</v>
          </cell>
          <cell r="O408">
            <v>200</v>
          </cell>
          <cell r="P408">
            <v>0</v>
          </cell>
          <cell r="Q408">
            <v>680000</v>
          </cell>
          <cell r="R408">
            <v>0</v>
          </cell>
          <cell r="S408">
            <v>0</v>
          </cell>
          <cell r="T408">
            <v>0</v>
          </cell>
          <cell r="U408">
            <v>0</v>
          </cell>
          <cell r="V408">
            <v>0</v>
          </cell>
          <cell r="W408">
            <v>0</v>
          </cell>
          <cell r="X408">
            <v>0</v>
          </cell>
          <cell r="Y408">
            <v>0</v>
          </cell>
          <cell r="Z408">
            <v>680000</v>
          </cell>
          <cell r="AA408">
            <v>0</v>
          </cell>
          <cell r="AB408">
            <v>0</v>
          </cell>
          <cell r="AC408">
            <v>0</v>
          </cell>
          <cell r="AD408">
            <v>0</v>
          </cell>
          <cell r="AE408">
            <v>0</v>
          </cell>
          <cell r="AF408">
            <v>41272</v>
          </cell>
          <cell r="AG408">
            <v>0</v>
          </cell>
          <cell r="AH408">
            <v>0</v>
          </cell>
          <cell r="AI408">
            <v>0</v>
          </cell>
          <cell r="AJ408">
            <v>0</v>
          </cell>
          <cell r="AK408">
            <v>32702</v>
          </cell>
          <cell r="AL408">
            <v>4565</v>
          </cell>
          <cell r="AM408">
            <v>54169.8</v>
          </cell>
          <cell r="AN408">
            <v>930</v>
          </cell>
          <cell r="AO408">
            <v>0</v>
          </cell>
          <cell r="AP408">
            <v>0</v>
          </cell>
          <cell r="AQ408">
            <v>843672</v>
          </cell>
          <cell r="AR408">
            <v>0</v>
          </cell>
          <cell r="AS408">
            <v>0</v>
          </cell>
          <cell r="AT408">
            <v>0</v>
          </cell>
          <cell r="AU408">
            <v>0</v>
          </cell>
          <cell r="AV408">
            <v>0</v>
          </cell>
          <cell r="AW408">
            <v>0</v>
          </cell>
          <cell r="AX408">
            <v>0</v>
          </cell>
        </row>
        <row r="409">
          <cell r="D409" t="str">
            <v>山崎　正弘</v>
          </cell>
          <cell r="E409">
            <v>1003</v>
          </cell>
          <cell r="F409" t="str">
            <v>研修業務部</v>
          </cell>
          <cell r="G409">
            <v>100303</v>
          </cell>
          <cell r="H409" t="str">
            <v>招聘業務Ｇ</v>
          </cell>
          <cell r="I409">
            <v>1</v>
          </cell>
          <cell r="J409" t="str">
            <v>部門1</v>
          </cell>
          <cell r="K409">
            <v>1001</v>
          </cell>
          <cell r="L409" t="str">
            <v>部門1-1</v>
          </cell>
          <cell r="M409">
            <v>100102</v>
          </cell>
          <cell r="N409" t="str">
            <v>一般職員</v>
          </cell>
          <cell r="O409">
            <v>500</v>
          </cell>
          <cell r="P409">
            <v>392600</v>
          </cell>
          <cell r="Q409">
            <v>392600</v>
          </cell>
          <cell r="R409">
            <v>0</v>
          </cell>
          <cell r="S409">
            <v>0</v>
          </cell>
          <cell r="T409">
            <v>0</v>
          </cell>
          <cell r="U409">
            <v>0</v>
          </cell>
          <cell r="V409">
            <v>0</v>
          </cell>
          <cell r="W409">
            <v>0</v>
          </cell>
          <cell r="X409">
            <v>0</v>
          </cell>
          <cell r="Y409">
            <v>0</v>
          </cell>
          <cell r="Z409">
            <v>392600</v>
          </cell>
          <cell r="AA409">
            <v>0</v>
          </cell>
          <cell r="AB409">
            <v>47112</v>
          </cell>
          <cell r="AC409">
            <v>0</v>
          </cell>
          <cell r="AD409">
            <v>21800</v>
          </cell>
          <cell r="AE409">
            <v>0</v>
          </cell>
          <cell r="AF409">
            <v>17978</v>
          </cell>
          <cell r="AG409">
            <v>0</v>
          </cell>
          <cell r="AH409">
            <v>9828</v>
          </cell>
          <cell r="AI409">
            <v>40185</v>
          </cell>
          <cell r="AJ409">
            <v>0</v>
          </cell>
          <cell r="AK409">
            <v>24428</v>
          </cell>
          <cell r="AL409">
            <v>3410</v>
          </cell>
          <cell r="AM409">
            <v>54169.8</v>
          </cell>
          <cell r="AN409">
            <v>930</v>
          </cell>
          <cell r="AO409">
            <v>0</v>
          </cell>
          <cell r="AP409">
            <v>0</v>
          </cell>
          <cell r="AQ409">
            <v>529503</v>
          </cell>
          <cell r="AR409">
            <v>0</v>
          </cell>
          <cell r="AS409">
            <v>0</v>
          </cell>
          <cell r="AT409">
            <v>0</v>
          </cell>
          <cell r="AU409">
            <v>0</v>
          </cell>
          <cell r="AV409">
            <v>2647</v>
          </cell>
          <cell r="AW409">
            <v>4501.2905000000001</v>
          </cell>
          <cell r="AX409">
            <v>1080.1860999999999</v>
          </cell>
        </row>
        <row r="410">
          <cell r="D410" t="str">
            <v>大塚　光義</v>
          </cell>
          <cell r="E410">
            <v>1006</v>
          </cell>
          <cell r="F410" t="str">
            <v>東京研修センター</v>
          </cell>
          <cell r="G410">
            <v>100601</v>
          </cell>
          <cell r="H410" t="str">
            <v>ＴＫＣＧ</v>
          </cell>
          <cell r="I410">
            <v>1</v>
          </cell>
          <cell r="J410" t="str">
            <v>部門1</v>
          </cell>
          <cell r="K410">
            <v>1001</v>
          </cell>
          <cell r="L410" t="str">
            <v>部門1-1</v>
          </cell>
          <cell r="M410">
            <v>100102</v>
          </cell>
          <cell r="N410" t="str">
            <v>一般職員</v>
          </cell>
          <cell r="O410">
            <v>500</v>
          </cell>
          <cell r="P410">
            <v>401800</v>
          </cell>
          <cell r="Q410">
            <v>401800</v>
          </cell>
          <cell r="R410">
            <v>0</v>
          </cell>
          <cell r="S410">
            <v>0</v>
          </cell>
          <cell r="T410">
            <v>0</v>
          </cell>
          <cell r="U410">
            <v>0</v>
          </cell>
          <cell r="V410">
            <v>0</v>
          </cell>
          <cell r="W410">
            <v>0</v>
          </cell>
          <cell r="X410">
            <v>0</v>
          </cell>
          <cell r="Y410">
            <v>0</v>
          </cell>
          <cell r="Z410">
            <v>401800</v>
          </cell>
          <cell r="AA410">
            <v>0</v>
          </cell>
          <cell r="AB410">
            <v>49776</v>
          </cell>
          <cell r="AC410">
            <v>13000</v>
          </cell>
          <cell r="AD410">
            <v>27000</v>
          </cell>
          <cell r="AE410">
            <v>35000</v>
          </cell>
          <cell r="AF410">
            <v>6840</v>
          </cell>
          <cell r="AG410">
            <v>0</v>
          </cell>
          <cell r="AH410">
            <v>15200</v>
          </cell>
          <cell r="AI410">
            <v>136153</v>
          </cell>
          <cell r="AJ410">
            <v>0</v>
          </cell>
          <cell r="AK410">
            <v>27974</v>
          </cell>
          <cell r="AL410">
            <v>3905</v>
          </cell>
          <cell r="AM410">
            <v>54169.8</v>
          </cell>
          <cell r="AN410">
            <v>930</v>
          </cell>
          <cell r="AO410">
            <v>0</v>
          </cell>
          <cell r="AP410">
            <v>0</v>
          </cell>
          <cell r="AQ410">
            <v>684769</v>
          </cell>
          <cell r="AR410">
            <v>0</v>
          </cell>
          <cell r="AS410">
            <v>0</v>
          </cell>
          <cell r="AT410">
            <v>0</v>
          </cell>
          <cell r="AU410">
            <v>0</v>
          </cell>
          <cell r="AV410">
            <v>3423</v>
          </cell>
          <cell r="AW410">
            <v>5821.3815000000004</v>
          </cell>
          <cell r="AX410">
            <v>1396.9286999999999</v>
          </cell>
        </row>
        <row r="411">
          <cell r="D411" t="str">
            <v>三輪　直</v>
          </cell>
          <cell r="E411">
            <v>1006</v>
          </cell>
          <cell r="F411" t="str">
            <v>東京研修センター</v>
          </cell>
          <cell r="G411">
            <v>100601</v>
          </cell>
          <cell r="H411" t="str">
            <v>ＴＫＣＧ</v>
          </cell>
          <cell r="I411">
            <v>1</v>
          </cell>
          <cell r="J411" t="str">
            <v>部門1</v>
          </cell>
          <cell r="K411">
            <v>1001</v>
          </cell>
          <cell r="L411" t="str">
            <v>部門1-1</v>
          </cell>
          <cell r="M411">
            <v>100102</v>
          </cell>
          <cell r="N411" t="str">
            <v>一般職員</v>
          </cell>
          <cell r="O411">
            <v>300</v>
          </cell>
          <cell r="P411">
            <v>464100</v>
          </cell>
          <cell r="Q411">
            <v>464100</v>
          </cell>
          <cell r="R411">
            <v>0</v>
          </cell>
          <cell r="S411">
            <v>0</v>
          </cell>
          <cell r="T411">
            <v>0</v>
          </cell>
          <cell r="U411">
            <v>0</v>
          </cell>
          <cell r="V411">
            <v>0</v>
          </cell>
          <cell r="W411">
            <v>0</v>
          </cell>
          <cell r="X411">
            <v>0</v>
          </cell>
          <cell r="Y411">
            <v>0</v>
          </cell>
          <cell r="Z411">
            <v>464100</v>
          </cell>
          <cell r="AA411">
            <v>95000</v>
          </cell>
          <cell r="AB411">
            <v>70032</v>
          </cell>
          <cell r="AC411">
            <v>24500</v>
          </cell>
          <cell r="AD411">
            <v>27000</v>
          </cell>
          <cell r="AE411">
            <v>35000</v>
          </cell>
          <cell r="AF411">
            <v>13060</v>
          </cell>
          <cell r="AG411">
            <v>6272</v>
          </cell>
          <cell r="AH411">
            <v>20050</v>
          </cell>
          <cell r="AI411">
            <v>0</v>
          </cell>
          <cell r="AJ411">
            <v>0</v>
          </cell>
          <cell r="AK411">
            <v>29550</v>
          </cell>
          <cell r="AL411">
            <v>4125</v>
          </cell>
          <cell r="AM411">
            <v>54169.8</v>
          </cell>
          <cell r="AN411">
            <v>930</v>
          </cell>
          <cell r="AO411">
            <v>0</v>
          </cell>
          <cell r="AP411">
            <v>0</v>
          </cell>
          <cell r="AQ411">
            <v>755014</v>
          </cell>
          <cell r="AR411">
            <v>0</v>
          </cell>
          <cell r="AS411">
            <v>0</v>
          </cell>
          <cell r="AT411">
            <v>0</v>
          </cell>
          <cell r="AU411">
            <v>0</v>
          </cell>
          <cell r="AV411">
            <v>3775</v>
          </cell>
          <cell r="AW411">
            <v>6417.6890000000003</v>
          </cell>
          <cell r="AX411">
            <v>1540.2284999999999</v>
          </cell>
        </row>
        <row r="412">
          <cell r="D412" t="str">
            <v>井上　優</v>
          </cell>
          <cell r="E412">
            <v>1001</v>
          </cell>
          <cell r="F412" t="str">
            <v>産業推進部</v>
          </cell>
          <cell r="G412">
            <v>100101</v>
          </cell>
          <cell r="H412" t="str">
            <v>産業国際化・インフラＧ</v>
          </cell>
          <cell r="I412">
            <v>1</v>
          </cell>
          <cell r="J412" t="str">
            <v>部門1</v>
          </cell>
          <cell r="K412">
            <v>1001</v>
          </cell>
          <cell r="L412" t="str">
            <v>部門1-1</v>
          </cell>
          <cell r="M412">
            <v>100102</v>
          </cell>
          <cell r="N412" t="str">
            <v>一般職員</v>
          </cell>
          <cell r="O412">
            <v>500</v>
          </cell>
          <cell r="P412">
            <v>392600</v>
          </cell>
          <cell r="Q412">
            <v>392600</v>
          </cell>
          <cell r="R412">
            <v>0</v>
          </cell>
          <cell r="S412">
            <v>0</v>
          </cell>
          <cell r="T412">
            <v>0</v>
          </cell>
          <cell r="U412">
            <v>0</v>
          </cell>
          <cell r="V412">
            <v>0</v>
          </cell>
          <cell r="W412">
            <v>0</v>
          </cell>
          <cell r="X412">
            <v>0</v>
          </cell>
          <cell r="Y412">
            <v>0</v>
          </cell>
          <cell r="Z412">
            <v>392600</v>
          </cell>
          <cell r="AA412">
            <v>0</v>
          </cell>
          <cell r="AB412">
            <v>50052</v>
          </cell>
          <cell r="AC412">
            <v>24500</v>
          </cell>
          <cell r="AD412">
            <v>0</v>
          </cell>
          <cell r="AE412">
            <v>0</v>
          </cell>
          <cell r="AF412">
            <v>23321</v>
          </cell>
          <cell r="AG412">
            <v>0</v>
          </cell>
          <cell r="AH412">
            <v>18778</v>
          </cell>
          <cell r="AI412">
            <v>17563</v>
          </cell>
          <cell r="AJ412">
            <v>0</v>
          </cell>
          <cell r="AK412">
            <v>20882</v>
          </cell>
          <cell r="AL412">
            <v>2915</v>
          </cell>
          <cell r="AM412">
            <v>46306.2</v>
          </cell>
          <cell r="AN412">
            <v>795</v>
          </cell>
          <cell r="AO412">
            <v>0</v>
          </cell>
          <cell r="AP412">
            <v>0</v>
          </cell>
          <cell r="AQ412">
            <v>526814</v>
          </cell>
          <cell r="AR412">
            <v>0</v>
          </cell>
          <cell r="AS412">
            <v>0</v>
          </cell>
          <cell r="AT412">
            <v>0</v>
          </cell>
          <cell r="AU412">
            <v>0</v>
          </cell>
          <cell r="AV412">
            <v>2634</v>
          </cell>
          <cell r="AW412">
            <v>4477.9889999999996</v>
          </cell>
          <cell r="AX412">
            <v>1074.7004999999999</v>
          </cell>
        </row>
        <row r="413">
          <cell r="D413" t="str">
            <v>田中　宏幸</v>
          </cell>
          <cell r="E413">
            <v>1003</v>
          </cell>
          <cell r="F413" t="str">
            <v>研修業務部</v>
          </cell>
          <cell r="G413">
            <v>100301</v>
          </cell>
          <cell r="H413" t="str">
            <v>受入業務Ｇ</v>
          </cell>
          <cell r="I413">
            <v>1</v>
          </cell>
          <cell r="J413" t="str">
            <v>部門1</v>
          </cell>
          <cell r="K413">
            <v>1001</v>
          </cell>
          <cell r="L413" t="str">
            <v>部門1-1</v>
          </cell>
          <cell r="M413">
            <v>100102</v>
          </cell>
          <cell r="N413" t="str">
            <v>一般職員</v>
          </cell>
          <cell r="O413">
            <v>300</v>
          </cell>
          <cell r="P413">
            <v>463300</v>
          </cell>
          <cell r="Q413">
            <v>463300</v>
          </cell>
          <cell r="R413">
            <v>0</v>
          </cell>
          <cell r="S413">
            <v>0</v>
          </cell>
          <cell r="T413">
            <v>0</v>
          </cell>
          <cell r="U413">
            <v>0</v>
          </cell>
          <cell r="V413">
            <v>0</v>
          </cell>
          <cell r="W413">
            <v>0</v>
          </cell>
          <cell r="X413">
            <v>0</v>
          </cell>
          <cell r="Y413">
            <v>0</v>
          </cell>
          <cell r="Z413">
            <v>463300</v>
          </cell>
          <cell r="AA413">
            <v>105000</v>
          </cell>
          <cell r="AB413">
            <v>72096</v>
          </cell>
          <cell r="AC413">
            <v>32500</v>
          </cell>
          <cell r="AD413">
            <v>0</v>
          </cell>
          <cell r="AE413">
            <v>0</v>
          </cell>
          <cell r="AF413">
            <v>18853</v>
          </cell>
          <cell r="AG413">
            <v>22176</v>
          </cell>
          <cell r="AH413">
            <v>16400</v>
          </cell>
          <cell r="AI413">
            <v>0</v>
          </cell>
          <cell r="AJ413">
            <v>0</v>
          </cell>
          <cell r="AK413">
            <v>27974</v>
          </cell>
          <cell r="AL413">
            <v>3905</v>
          </cell>
          <cell r="AM413">
            <v>54169.8</v>
          </cell>
          <cell r="AN413">
            <v>930</v>
          </cell>
          <cell r="AO413">
            <v>0</v>
          </cell>
          <cell r="AP413">
            <v>0</v>
          </cell>
          <cell r="AQ413">
            <v>730325</v>
          </cell>
          <cell r="AR413">
            <v>0</v>
          </cell>
          <cell r="AS413">
            <v>0</v>
          </cell>
          <cell r="AT413">
            <v>0</v>
          </cell>
          <cell r="AU413">
            <v>0</v>
          </cell>
          <cell r="AV413">
            <v>3651</v>
          </cell>
          <cell r="AW413">
            <v>6208.3874999999998</v>
          </cell>
          <cell r="AX413">
            <v>1489.8630000000001</v>
          </cell>
        </row>
        <row r="414">
          <cell r="D414" t="str">
            <v>川上　哲司</v>
          </cell>
          <cell r="E414">
            <v>1003</v>
          </cell>
          <cell r="F414" t="str">
            <v>新国際協力事業部</v>
          </cell>
          <cell r="G414">
            <v>100301</v>
          </cell>
          <cell r="H414" t="str">
            <v>新国際協力事業Ｇ</v>
          </cell>
          <cell r="I414">
            <v>1</v>
          </cell>
          <cell r="J414" t="str">
            <v>部門1</v>
          </cell>
          <cell r="K414">
            <v>1001</v>
          </cell>
          <cell r="L414" t="str">
            <v>部門1-1</v>
          </cell>
          <cell r="M414">
            <v>100102</v>
          </cell>
          <cell r="N414" t="str">
            <v>一般職員</v>
          </cell>
          <cell r="O414">
            <v>300</v>
          </cell>
          <cell r="P414">
            <v>463300</v>
          </cell>
          <cell r="Q414">
            <v>463300</v>
          </cell>
          <cell r="R414">
            <v>0</v>
          </cell>
          <cell r="S414">
            <v>0</v>
          </cell>
          <cell r="T414">
            <v>0</v>
          </cell>
          <cell r="U414">
            <v>0</v>
          </cell>
          <cell r="V414">
            <v>0</v>
          </cell>
          <cell r="W414">
            <v>0</v>
          </cell>
          <cell r="X414">
            <v>0</v>
          </cell>
          <cell r="Y414">
            <v>0</v>
          </cell>
          <cell r="Z414">
            <v>463300</v>
          </cell>
          <cell r="AA414">
            <v>105000</v>
          </cell>
          <cell r="AB414">
            <v>69756</v>
          </cell>
          <cell r="AC414">
            <v>13000</v>
          </cell>
          <cell r="AD414">
            <v>0</v>
          </cell>
          <cell r="AE414">
            <v>0</v>
          </cell>
          <cell r="AF414">
            <v>8560</v>
          </cell>
          <cell r="AG414">
            <v>22176</v>
          </cell>
          <cell r="AH414">
            <v>13400</v>
          </cell>
          <cell r="AI414">
            <v>0</v>
          </cell>
          <cell r="AJ414">
            <v>0</v>
          </cell>
          <cell r="AK414">
            <v>26792</v>
          </cell>
          <cell r="AL414">
            <v>3740</v>
          </cell>
          <cell r="AM414">
            <v>54169.8</v>
          </cell>
          <cell r="AN414">
            <v>930</v>
          </cell>
          <cell r="AO414">
            <v>0</v>
          </cell>
          <cell r="AP414">
            <v>0</v>
          </cell>
          <cell r="AQ414">
            <v>695192</v>
          </cell>
          <cell r="AR414">
            <v>0</v>
          </cell>
          <cell r="AS414">
            <v>0</v>
          </cell>
          <cell r="AT414">
            <v>0</v>
          </cell>
          <cell r="AU414">
            <v>0</v>
          </cell>
          <cell r="AV414">
            <v>3475</v>
          </cell>
          <cell r="AW414">
            <v>5910.0919999999996</v>
          </cell>
          <cell r="AX414">
            <v>1418.1916000000001</v>
          </cell>
        </row>
        <row r="415">
          <cell r="D415" t="str">
            <v>丸山　紀子</v>
          </cell>
          <cell r="E415">
            <v>1006</v>
          </cell>
          <cell r="F415" t="str">
            <v>東京研修センター</v>
          </cell>
          <cell r="G415">
            <v>100601</v>
          </cell>
          <cell r="H415" t="str">
            <v>ＴＫＣＧ</v>
          </cell>
          <cell r="I415">
            <v>1</v>
          </cell>
          <cell r="J415" t="str">
            <v>部門1</v>
          </cell>
          <cell r="K415">
            <v>1001</v>
          </cell>
          <cell r="L415" t="str">
            <v>部門1-1</v>
          </cell>
          <cell r="M415">
            <v>100102</v>
          </cell>
          <cell r="N415" t="str">
            <v>一般職員</v>
          </cell>
          <cell r="O415">
            <v>300</v>
          </cell>
          <cell r="P415">
            <v>457400</v>
          </cell>
          <cell r="Q415">
            <v>457400</v>
          </cell>
          <cell r="R415">
            <v>0</v>
          </cell>
          <cell r="S415">
            <v>0</v>
          </cell>
          <cell r="T415">
            <v>0</v>
          </cell>
          <cell r="U415">
            <v>0</v>
          </cell>
          <cell r="V415">
            <v>0</v>
          </cell>
          <cell r="W415">
            <v>0</v>
          </cell>
          <cell r="X415">
            <v>0</v>
          </cell>
          <cell r="Y415">
            <v>0</v>
          </cell>
          <cell r="Z415">
            <v>457400</v>
          </cell>
          <cell r="AA415">
            <v>105000</v>
          </cell>
          <cell r="AB415">
            <v>67488</v>
          </cell>
          <cell r="AC415">
            <v>0</v>
          </cell>
          <cell r="AD415">
            <v>0</v>
          </cell>
          <cell r="AE415">
            <v>0</v>
          </cell>
          <cell r="AF415">
            <v>7911</v>
          </cell>
          <cell r="AG415">
            <v>23296</v>
          </cell>
          <cell r="AH415">
            <v>9900</v>
          </cell>
          <cell r="AI415">
            <v>0</v>
          </cell>
          <cell r="AJ415">
            <v>0</v>
          </cell>
          <cell r="AK415">
            <v>25610</v>
          </cell>
          <cell r="AL415">
            <v>3575</v>
          </cell>
          <cell r="AM415">
            <v>54169.8</v>
          </cell>
          <cell r="AN415">
            <v>930</v>
          </cell>
          <cell r="AO415">
            <v>0</v>
          </cell>
          <cell r="AP415">
            <v>0</v>
          </cell>
          <cell r="AQ415">
            <v>670995</v>
          </cell>
          <cell r="AR415">
            <v>0</v>
          </cell>
          <cell r="AS415">
            <v>0</v>
          </cell>
          <cell r="AT415">
            <v>0</v>
          </cell>
          <cell r="AU415">
            <v>0</v>
          </cell>
          <cell r="AV415">
            <v>3354</v>
          </cell>
          <cell r="AW415">
            <v>5704.4324999999999</v>
          </cell>
          <cell r="AX415">
            <v>1368.8298</v>
          </cell>
        </row>
        <row r="416">
          <cell r="D416" t="str">
            <v>下大澤　祐二</v>
          </cell>
          <cell r="E416">
            <v>1001</v>
          </cell>
          <cell r="F416" t="str">
            <v>役員他</v>
          </cell>
          <cell r="G416">
            <v>100101</v>
          </cell>
          <cell r="H416" t="str">
            <v>役員</v>
          </cell>
          <cell r="I416">
            <v>1</v>
          </cell>
          <cell r="J416" t="str">
            <v>部門1</v>
          </cell>
          <cell r="K416">
            <v>1001</v>
          </cell>
          <cell r="L416" t="str">
            <v>部門1-1</v>
          </cell>
          <cell r="M416">
            <v>100101</v>
          </cell>
          <cell r="N416" t="str">
            <v>役員</v>
          </cell>
          <cell r="O416">
            <v>100</v>
          </cell>
          <cell r="P416">
            <v>0</v>
          </cell>
          <cell r="Q416">
            <v>680000</v>
          </cell>
          <cell r="R416">
            <v>0</v>
          </cell>
          <cell r="S416">
            <v>0</v>
          </cell>
          <cell r="T416">
            <v>0</v>
          </cell>
          <cell r="U416">
            <v>0</v>
          </cell>
          <cell r="V416">
            <v>0</v>
          </cell>
          <cell r="W416">
            <v>0</v>
          </cell>
          <cell r="X416">
            <v>0</v>
          </cell>
          <cell r="Y416">
            <v>0</v>
          </cell>
          <cell r="Z416">
            <v>680000</v>
          </cell>
          <cell r="AA416">
            <v>0</v>
          </cell>
          <cell r="AB416">
            <v>0</v>
          </cell>
          <cell r="AC416">
            <v>0</v>
          </cell>
          <cell r="AD416">
            <v>0</v>
          </cell>
          <cell r="AE416">
            <v>0</v>
          </cell>
          <cell r="AF416">
            <v>11116</v>
          </cell>
          <cell r="AG416">
            <v>0</v>
          </cell>
          <cell r="AH416">
            <v>0</v>
          </cell>
          <cell r="AI416">
            <v>0</v>
          </cell>
          <cell r="AJ416">
            <v>0</v>
          </cell>
          <cell r="AK416">
            <v>32702</v>
          </cell>
          <cell r="AL416">
            <v>4565</v>
          </cell>
          <cell r="AM416">
            <v>54169.8</v>
          </cell>
          <cell r="AN416">
            <v>930</v>
          </cell>
          <cell r="AO416">
            <v>0</v>
          </cell>
          <cell r="AP416">
            <v>0</v>
          </cell>
          <cell r="AQ416">
            <v>813516</v>
          </cell>
          <cell r="AR416">
            <v>0</v>
          </cell>
          <cell r="AS416">
            <v>0</v>
          </cell>
          <cell r="AT416">
            <v>0</v>
          </cell>
          <cell r="AU416">
            <v>0</v>
          </cell>
          <cell r="AV416">
            <v>0</v>
          </cell>
          <cell r="AW416">
            <v>0</v>
          </cell>
          <cell r="AX416">
            <v>0</v>
          </cell>
        </row>
        <row r="417">
          <cell r="D417" t="str">
            <v>田中　秀穂</v>
          </cell>
          <cell r="E417">
            <v>1001</v>
          </cell>
          <cell r="F417" t="str">
            <v>産業推進部</v>
          </cell>
          <cell r="G417">
            <v>100101</v>
          </cell>
          <cell r="H417" t="str">
            <v>産業国際化・インフラＧ</v>
          </cell>
          <cell r="I417">
            <v>1</v>
          </cell>
          <cell r="J417" t="str">
            <v>部門1</v>
          </cell>
          <cell r="K417">
            <v>1001</v>
          </cell>
          <cell r="L417" t="str">
            <v>部門1-1</v>
          </cell>
          <cell r="M417">
            <v>100102</v>
          </cell>
          <cell r="N417" t="str">
            <v>一般職員</v>
          </cell>
          <cell r="O417">
            <v>300</v>
          </cell>
          <cell r="P417">
            <v>461300</v>
          </cell>
          <cell r="Q417">
            <v>461300</v>
          </cell>
          <cell r="R417">
            <v>0</v>
          </cell>
          <cell r="S417">
            <v>0</v>
          </cell>
          <cell r="T417">
            <v>0</v>
          </cell>
          <cell r="U417">
            <v>0</v>
          </cell>
          <cell r="V417">
            <v>0</v>
          </cell>
          <cell r="W417">
            <v>0</v>
          </cell>
          <cell r="X417">
            <v>0</v>
          </cell>
          <cell r="Y417">
            <v>0</v>
          </cell>
          <cell r="Z417">
            <v>461300</v>
          </cell>
          <cell r="AA417">
            <v>105000</v>
          </cell>
          <cell r="AB417">
            <v>70296</v>
          </cell>
          <cell r="AC417">
            <v>19500</v>
          </cell>
          <cell r="AD417">
            <v>27000</v>
          </cell>
          <cell r="AE417">
            <v>0</v>
          </cell>
          <cell r="AF417">
            <v>10265</v>
          </cell>
          <cell r="AG417">
            <v>22400</v>
          </cell>
          <cell r="AH417">
            <v>5000</v>
          </cell>
          <cell r="AI417">
            <v>0</v>
          </cell>
          <cell r="AJ417">
            <v>0</v>
          </cell>
          <cell r="AK417">
            <v>26792</v>
          </cell>
          <cell r="AL417">
            <v>3740</v>
          </cell>
          <cell r="AM417">
            <v>54169.8</v>
          </cell>
          <cell r="AN417">
            <v>930</v>
          </cell>
          <cell r="AO417">
            <v>0</v>
          </cell>
          <cell r="AP417">
            <v>0</v>
          </cell>
          <cell r="AQ417">
            <v>720761</v>
          </cell>
          <cell r="AR417">
            <v>0</v>
          </cell>
          <cell r="AS417">
            <v>0</v>
          </cell>
          <cell r="AT417">
            <v>0</v>
          </cell>
          <cell r="AU417">
            <v>0</v>
          </cell>
          <cell r="AV417">
            <v>3603</v>
          </cell>
          <cell r="AW417">
            <v>6127.2735000000002</v>
          </cell>
          <cell r="AX417">
            <v>1470.3524</v>
          </cell>
        </row>
        <row r="418">
          <cell r="D418" t="str">
            <v>高橋　千賀子</v>
          </cell>
          <cell r="E418">
            <v>1003</v>
          </cell>
          <cell r="F418" t="str">
            <v>研修業務部</v>
          </cell>
          <cell r="G418">
            <v>100304</v>
          </cell>
          <cell r="H418" t="str">
            <v>受入経理Ｇ</v>
          </cell>
          <cell r="I418">
            <v>1</v>
          </cell>
          <cell r="J418" t="str">
            <v>部門1</v>
          </cell>
          <cell r="K418">
            <v>1001</v>
          </cell>
          <cell r="L418" t="str">
            <v>部門1-1</v>
          </cell>
          <cell r="M418">
            <v>100102</v>
          </cell>
          <cell r="N418" t="str">
            <v>一般職員</v>
          </cell>
          <cell r="O418">
            <v>300</v>
          </cell>
          <cell r="P418">
            <v>397100</v>
          </cell>
          <cell r="Q418">
            <v>397100</v>
          </cell>
          <cell r="R418">
            <v>0</v>
          </cell>
          <cell r="S418">
            <v>0</v>
          </cell>
          <cell r="T418">
            <v>0</v>
          </cell>
          <cell r="U418">
            <v>0</v>
          </cell>
          <cell r="V418">
            <v>0</v>
          </cell>
          <cell r="W418">
            <v>0</v>
          </cell>
          <cell r="X418">
            <v>0</v>
          </cell>
          <cell r="Y418">
            <v>0</v>
          </cell>
          <cell r="Z418">
            <v>397100</v>
          </cell>
          <cell r="AA418">
            <v>45000</v>
          </cell>
          <cell r="AB418">
            <v>55812</v>
          </cell>
          <cell r="AC418">
            <v>23000</v>
          </cell>
          <cell r="AD418">
            <v>0</v>
          </cell>
          <cell r="AE418">
            <v>0</v>
          </cell>
          <cell r="AF418">
            <v>14645</v>
          </cell>
          <cell r="AG418">
            <v>15456</v>
          </cell>
          <cell r="AH418">
            <v>0</v>
          </cell>
          <cell r="AI418">
            <v>0</v>
          </cell>
          <cell r="AJ418">
            <v>0</v>
          </cell>
          <cell r="AK418">
            <v>20882</v>
          </cell>
          <cell r="AL418">
            <v>2915</v>
          </cell>
          <cell r="AM418">
            <v>46306.2</v>
          </cell>
          <cell r="AN418">
            <v>795</v>
          </cell>
          <cell r="AO418">
            <v>0</v>
          </cell>
          <cell r="AP418">
            <v>0</v>
          </cell>
          <cell r="AQ418">
            <v>551013</v>
          </cell>
          <cell r="AR418">
            <v>0</v>
          </cell>
          <cell r="AS418">
            <v>0</v>
          </cell>
          <cell r="AT418">
            <v>0</v>
          </cell>
          <cell r="AU418">
            <v>0</v>
          </cell>
          <cell r="AV418">
            <v>2755</v>
          </cell>
          <cell r="AW418">
            <v>4683.6755000000003</v>
          </cell>
          <cell r="AX418">
            <v>1124.0664999999999</v>
          </cell>
        </row>
        <row r="419">
          <cell r="D419" t="str">
            <v>ウィヤカーン　真理</v>
          </cell>
          <cell r="E419">
            <v>1006</v>
          </cell>
          <cell r="F419" t="str">
            <v>東京研修センター</v>
          </cell>
          <cell r="G419">
            <v>100601</v>
          </cell>
          <cell r="H419" t="str">
            <v>ＴＫＣＧ</v>
          </cell>
          <cell r="I419">
            <v>1</v>
          </cell>
          <cell r="J419" t="str">
            <v>部門1</v>
          </cell>
          <cell r="K419">
            <v>1001</v>
          </cell>
          <cell r="L419" t="str">
            <v>部門1-1</v>
          </cell>
          <cell r="M419">
            <v>100102</v>
          </cell>
          <cell r="N419" t="str">
            <v>一般職員</v>
          </cell>
          <cell r="O419">
            <v>500</v>
          </cell>
          <cell r="P419">
            <v>399500</v>
          </cell>
          <cell r="Q419">
            <v>399500</v>
          </cell>
          <cell r="R419">
            <v>0</v>
          </cell>
          <cell r="S419">
            <v>0</v>
          </cell>
          <cell r="T419">
            <v>0</v>
          </cell>
          <cell r="U419">
            <v>0</v>
          </cell>
          <cell r="V419">
            <v>0</v>
          </cell>
          <cell r="W419">
            <v>0</v>
          </cell>
          <cell r="X419">
            <v>0</v>
          </cell>
          <cell r="Y419">
            <v>0</v>
          </cell>
          <cell r="Z419">
            <v>399500</v>
          </cell>
          <cell r="AA419">
            <v>0</v>
          </cell>
          <cell r="AB419">
            <v>49320</v>
          </cell>
          <cell r="AC419">
            <v>11500</v>
          </cell>
          <cell r="AD419">
            <v>0</v>
          </cell>
          <cell r="AE419">
            <v>0</v>
          </cell>
          <cell r="AF419">
            <v>22700</v>
          </cell>
          <cell r="AG419">
            <v>16284</v>
          </cell>
          <cell r="AH419">
            <v>15952</v>
          </cell>
          <cell r="AI419">
            <v>32557</v>
          </cell>
          <cell r="AJ419">
            <v>0</v>
          </cell>
          <cell r="AK419">
            <v>20882</v>
          </cell>
          <cell r="AL419">
            <v>2915</v>
          </cell>
          <cell r="AM419">
            <v>46306.2</v>
          </cell>
          <cell r="AN419">
            <v>795</v>
          </cell>
          <cell r="AO419">
            <v>0</v>
          </cell>
          <cell r="AP419">
            <v>0</v>
          </cell>
          <cell r="AQ419">
            <v>547813</v>
          </cell>
          <cell r="AR419">
            <v>0</v>
          </cell>
          <cell r="AS419">
            <v>0</v>
          </cell>
          <cell r="AT419">
            <v>619</v>
          </cell>
          <cell r="AU419">
            <v>0</v>
          </cell>
          <cell r="AV419">
            <v>2739</v>
          </cell>
          <cell r="AW419">
            <v>4656.4754999999996</v>
          </cell>
          <cell r="AX419">
            <v>1117.5385000000001</v>
          </cell>
        </row>
        <row r="420">
          <cell r="D420" t="str">
            <v>山口　千恵子</v>
          </cell>
          <cell r="E420">
            <v>1008</v>
          </cell>
          <cell r="F420" t="str">
            <v>HIDA総合研究所</v>
          </cell>
          <cell r="G420">
            <v>100801</v>
          </cell>
          <cell r="H420" t="str">
            <v>調査企画Ｇ</v>
          </cell>
          <cell r="I420">
            <v>1</v>
          </cell>
          <cell r="J420" t="str">
            <v>部門1</v>
          </cell>
          <cell r="K420">
            <v>1001</v>
          </cell>
          <cell r="L420" t="str">
            <v>部門1-1</v>
          </cell>
          <cell r="M420">
            <v>100102</v>
          </cell>
          <cell r="N420" t="str">
            <v>一般職員</v>
          </cell>
          <cell r="O420">
            <v>300</v>
          </cell>
          <cell r="P420">
            <v>461300</v>
          </cell>
          <cell r="Q420">
            <v>461300</v>
          </cell>
          <cell r="R420">
            <v>0</v>
          </cell>
          <cell r="S420">
            <v>0</v>
          </cell>
          <cell r="T420">
            <v>0</v>
          </cell>
          <cell r="U420">
            <v>0</v>
          </cell>
          <cell r="V420">
            <v>0</v>
          </cell>
          <cell r="W420">
            <v>0</v>
          </cell>
          <cell r="X420">
            <v>0</v>
          </cell>
          <cell r="Y420">
            <v>0</v>
          </cell>
          <cell r="Z420">
            <v>461300</v>
          </cell>
          <cell r="AA420">
            <v>105000</v>
          </cell>
          <cell r="AB420">
            <v>67956</v>
          </cell>
          <cell r="AC420">
            <v>0</v>
          </cell>
          <cell r="AD420">
            <v>27000</v>
          </cell>
          <cell r="AE420">
            <v>0</v>
          </cell>
          <cell r="AF420">
            <v>13208</v>
          </cell>
          <cell r="AG420">
            <v>22400</v>
          </cell>
          <cell r="AH420">
            <v>0</v>
          </cell>
          <cell r="AI420">
            <v>0</v>
          </cell>
          <cell r="AJ420">
            <v>0</v>
          </cell>
          <cell r="AK420">
            <v>25610</v>
          </cell>
          <cell r="AL420">
            <v>3575</v>
          </cell>
          <cell r="AM420">
            <v>54169.8</v>
          </cell>
          <cell r="AN420">
            <v>930</v>
          </cell>
          <cell r="AO420">
            <v>0</v>
          </cell>
          <cell r="AP420">
            <v>0</v>
          </cell>
          <cell r="AQ420">
            <v>696864</v>
          </cell>
          <cell r="AR420">
            <v>0</v>
          </cell>
          <cell r="AS420">
            <v>0</v>
          </cell>
          <cell r="AT420">
            <v>0</v>
          </cell>
          <cell r="AU420">
            <v>0</v>
          </cell>
          <cell r="AV420">
            <v>3484</v>
          </cell>
          <cell r="AW420">
            <v>5923.6639999999998</v>
          </cell>
          <cell r="AX420">
            <v>1421.6025</v>
          </cell>
        </row>
        <row r="421">
          <cell r="D421" t="str">
            <v>名波　澄人</v>
          </cell>
          <cell r="E421">
            <v>1007</v>
          </cell>
          <cell r="F421" t="str">
            <v>関西研修センター</v>
          </cell>
          <cell r="G421">
            <v>100701</v>
          </cell>
          <cell r="H421" t="str">
            <v>ＫＫＣＧ</v>
          </cell>
          <cell r="I421">
            <v>1</v>
          </cell>
          <cell r="J421" t="str">
            <v>部門1</v>
          </cell>
          <cell r="K421">
            <v>1001</v>
          </cell>
          <cell r="L421" t="str">
            <v>部門1-1</v>
          </cell>
          <cell r="M421">
            <v>100102</v>
          </cell>
          <cell r="N421" t="str">
            <v>一般職員</v>
          </cell>
          <cell r="O421">
            <v>500</v>
          </cell>
          <cell r="P421">
            <v>392600</v>
          </cell>
          <cell r="Q421">
            <v>392600</v>
          </cell>
          <cell r="R421">
            <v>0</v>
          </cell>
          <cell r="S421">
            <v>0</v>
          </cell>
          <cell r="T421">
            <v>0</v>
          </cell>
          <cell r="U421">
            <v>0</v>
          </cell>
          <cell r="V421">
            <v>0</v>
          </cell>
          <cell r="W421">
            <v>0</v>
          </cell>
          <cell r="X421">
            <v>0</v>
          </cell>
          <cell r="Y421">
            <v>0</v>
          </cell>
          <cell r="Z421">
            <v>392600</v>
          </cell>
          <cell r="AA421">
            <v>0</v>
          </cell>
          <cell r="AB421">
            <v>48672</v>
          </cell>
          <cell r="AC421">
            <v>13000</v>
          </cell>
          <cell r="AD421">
            <v>27000</v>
          </cell>
          <cell r="AE421">
            <v>0</v>
          </cell>
          <cell r="AF421">
            <v>8388</v>
          </cell>
          <cell r="AG421">
            <v>16981</v>
          </cell>
          <cell r="AH421">
            <v>10507</v>
          </cell>
          <cell r="AI421">
            <v>59232</v>
          </cell>
          <cell r="AJ421">
            <v>0</v>
          </cell>
          <cell r="AK421">
            <v>24428</v>
          </cell>
          <cell r="AL421">
            <v>3410</v>
          </cell>
          <cell r="AM421">
            <v>54169.8</v>
          </cell>
          <cell r="AN421">
            <v>930</v>
          </cell>
          <cell r="AO421">
            <v>0</v>
          </cell>
          <cell r="AP421">
            <v>0</v>
          </cell>
          <cell r="AQ421">
            <v>576380</v>
          </cell>
          <cell r="AR421">
            <v>0</v>
          </cell>
          <cell r="AS421">
            <v>0</v>
          </cell>
          <cell r="AT421">
            <v>0</v>
          </cell>
          <cell r="AU421">
            <v>2214</v>
          </cell>
          <cell r="AV421">
            <v>2881</v>
          </cell>
          <cell r="AW421">
            <v>4900.13</v>
          </cell>
          <cell r="AX421">
            <v>1175.8152</v>
          </cell>
        </row>
        <row r="422">
          <cell r="D422" t="str">
            <v>宮本　真一</v>
          </cell>
          <cell r="E422">
            <v>1007</v>
          </cell>
          <cell r="F422" t="str">
            <v>関西研修センター</v>
          </cell>
          <cell r="G422">
            <v>100701</v>
          </cell>
          <cell r="H422" t="str">
            <v>ＫＫＣＧ</v>
          </cell>
          <cell r="I422">
            <v>1</v>
          </cell>
          <cell r="J422" t="str">
            <v>部門1</v>
          </cell>
          <cell r="K422">
            <v>1001</v>
          </cell>
          <cell r="L422" t="str">
            <v>部門1-1</v>
          </cell>
          <cell r="M422">
            <v>100102</v>
          </cell>
          <cell r="N422" t="str">
            <v>一般職員</v>
          </cell>
          <cell r="O422">
            <v>300</v>
          </cell>
          <cell r="P422">
            <v>457400</v>
          </cell>
          <cell r="Q422">
            <v>457400</v>
          </cell>
          <cell r="R422">
            <v>0</v>
          </cell>
          <cell r="S422">
            <v>0</v>
          </cell>
          <cell r="T422">
            <v>0</v>
          </cell>
          <cell r="U422">
            <v>0</v>
          </cell>
          <cell r="V422">
            <v>0</v>
          </cell>
          <cell r="W422">
            <v>0</v>
          </cell>
          <cell r="X422">
            <v>0</v>
          </cell>
          <cell r="Y422">
            <v>0</v>
          </cell>
          <cell r="Z422">
            <v>457400</v>
          </cell>
          <cell r="AA422">
            <v>105000</v>
          </cell>
          <cell r="AB422">
            <v>71388</v>
          </cell>
          <cell r="AC422">
            <v>32500</v>
          </cell>
          <cell r="AD422">
            <v>27000</v>
          </cell>
          <cell r="AE422">
            <v>41000</v>
          </cell>
          <cell r="AF422">
            <v>8388</v>
          </cell>
          <cell r="AG422">
            <v>23296</v>
          </cell>
          <cell r="AH422">
            <v>17900</v>
          </cell>
          <cell r="AI422">
            <v>0</v>
          </cell>
          <cell r="AJ422">
            <v>0</v>
          </cell>
          <cell r="AK422">
            <v>29550</v>
          </cell>
          <cell r="AL422">
            <v>4125</v>
          </cell>
          <cell r="AM422">
            <v>54169.8</v>
          </cell>
          <cell r="AN422">
            <v>930</v>
          </cell>
          <cell r="AO422">
            <v>0</v>
          </cell>
          <cell r="AP422">
            <v>0</v>
          </cell>
          <cell r="AQ422">
            <v>783872</v>
          </cell>
          <cell r="AR422">
            <v>0</v>
          </cell>
          <cell r="AS422">
            <v>0</v>
          </cell>
          <cell r="AT422">
            <v>0</v>
          </cell>
          <cell r="AU422">
            <v>0</v>
          </cell>
          <cell r="AV422">
            <v>3919</v>
          </cell>
          <cell r="AW422">
            <v>6663.2719999999999</v>
          </cell>
          <cell r="AX422">
            <v>1599.0988</v>
          </cell>
        </row>
        <row r="423">
          <cell r="D423" t="str">
            <v>木戸　孝之</v>
          </cell>
          <cell r="E423">
            <v>1002</v>
          </cell>
          <cell r="F423" t="str">
            <v>派遣業務部</v>
          </cell>
          <cell r="G423">
            <v>100202</v>
          </cell>
          <cell r="H423" t="str">
            <v>庶務経理Ｇ</v>
          </cell>
          <cell r="I423">
            <v>1</v>
          </cell>
          <cell r="J423" t="str">
            <v>部門1</v>
          </cell>
          <cell r="K423">
            <v>1001</v>
          </cell>
          <cell r="L423" t="str">
            <v>部門1-1</v>
          </cell>
          <cell r="M423">
            <v>100102</v>
          </cell>
          <cell r="N423" t="str">
            <v>一般職員</v>
          </cell>
          <cell r="O423">
            <v>300</v>
          </cell>
          <cell r="P423">
            <v>427800</v>
          </cell>
          <cell r="Q423">
            <v>427800</v>
          </cell>
          <cell r="R423">
            <v>0</v>
          </cell>
          <cell r="S423">
            <v>0</v>
          </cell>
          <cell r="T423">
            <v>0</v>
          </cell>
          <cell r="U423">
            <v>0</v>
          </cell>
          <cell r="V423">
            <v>0</v>
          </cell>
          <cell r="W423">
            <v>0</v>
          </cell>
          <cell r="X423">
            <v>0</v>
          </cell>
          <cell r="Y423">
            <v>0</v>
          </cell>
          <cell r="Z423">
            <v>427800</v>
          </cell>
          <cell r="AA423">
            <v>75000</v>
          </cell>
          <cell r="AB423">
            <v>60336</v>
          </cell>
          <cell r="AC423">
            <v>0</v>
          </cell>
          <cell r="AD423">
            <v>0</v>
          </cell>
          <cell r="AE423">
            <v>0</v>
          </cell>
          <cell r="AF423">
            <v>15373</v>
          </cell>
          <cell r="AG423">
            <v>15232</v>
          </cell>
          <cell r="AH423">
            <v>9900</v>
          </cell>
          <cell r="AI423">
            <v>0</v>
          </cell>
          <cell r="AJ423">
            <v>0</v>
          </cell>
          <cell r="AK423">
            <v>23246</v>
          </cell>
          <cell r="AL423">
            <v>3245</v>
          </cell>
          <cell r="AM423">
            <v>51548.6</v>
          </cell>
          <cell r="AN423">
            <v>885</v>
          </cell>
          <cell r="AO423">
            <v>0</v>
          </cell>
          <cell r="AP423">
            <v>0</v>
          </cell>
          <cell r="AQ423">
            <v>603641</v>
          </cell>
          <cell r="AR423">
            <v>0</v>
          </cell>
          <cell r="AS423">
            <v>0</v>
          </cell>
          <cell r="AT423">
            <v>0</v>
          </cell>
          <cell r="AU423">
            <v>0</v>
          </cell>
          <cell r="AV423">
            <v>3018</v>
          </cell>
          <cell r="AW423">
            <v>5131.1535000000003</v>
          </cell>
          <cell r="AX423">
            <v>1231.4276</v>
          </cell>
        </row>
        <row r="424">
          <cell r="D424" t="str">
            <v>鈴木　裕典</v>
          </cell>
          <cell r="E424">
            <v>1004</v>
          </cell>
          <cell r="F424" t="str">
            <v>事業統括部</v>
          </cell>
          <cell r="G424">
            <v>100401</v>
          </cell>
          <cell r="H424" t="str">
            <v>事業統括Ｇ</v>
          </cell>
          <cell r="I424">
            <v>1</v>
          </cell>
          <cell r="J424" t="str">
            <v>部門1</v>
          </cell>
          <cell r="K424">
            <v>1001</v>
          </cell>
          <cell r="L424" t="str">
            <v>部門1-1</v>
          </cell>
          <cell r="M424">
            <v>100102</v>
          </cell>
          <cell r="N424" t="str">
            <v>一般職員</v>
          </cell>
          <cell r="O424">
            <v>500</v>
          </cell>
          <cell r="P424">
            <v>377800</v>
          </cell>
          <cell r="Q424">
            <v>377800</v>
          </cell>
          <cell r="R424">
            <v>0</v>
          </cell>
          <cell r="S424">
            <v>0</v>
          </cell>
          <cell r="T424">
            <v>0</v>
          </cell>
          <cell r="U424">
            <v>0</v>
          </cell>
          <cell r="V424">
            <v>0</v>
          </cell>
          <cell r="W424">
            <v>0</v>
          </cell>
          <cell r="X424">
            <v>0</v>
          </cell>
          <cell r="Y424">
            <v>0</v>
          </cell>
          <cell r="Z424">
            <v>377800</v>
          </cell>
          <cell r="AA424">
            <v>0</v>
          </cell>
          <cell r="AB424">
            <v>47436</v>
          </cell>
          <cell r="AC424">
            <v>17500</v>
          </cell>
          <cell r="AD424">
            <v>0</v>
          </cell>
          <cell r="AE424">
            <v>0</v>
          </cell>
          <cell r="AF424">
            <v>27754</v>
          </cell>
          <cell r="AG424">
            <v>5600</v>
          </cell>
          <cell r="AH424">
            <v>7564</v>
          </cell>
          <cell r="AI424">
            <v>0</v>
          </cell>
          <cell r="AJ424">
            <v>0</v>
          </cell>
          <cell r="AK424">
            <v>19700</v>
          </cell>
          <cell r="AL424">
            <v>2750</v>
          </cell>
          <cell r="AM424">
            <v>43685</v>
          </cell>
          <cell r="AN424">
            <v>750</v>
          </cell>
          <cell r="AO424">
            <v>0</v>
          </cell>
          <cell r="AP424">
            <v>0</v>
          </cell>
          <cell r="AQ424">
            <v>483654</v>
          </cell>
          <cell r="AR424">
            <v>0</v>
          </cell>
          <cell r="AS424">
            <v>0</v>
          </cell>
          <cell r="AT424">
            <v>0</v>
          </cell>
          <cell r="AU424">
            <v>0</v>
          </cell>
          <cell r="AV424">
            <v>2418</v>
          </cell>
          <cell r="AW424">
            <v>4111.3289999999997</v>
          </cell>
          <cell r="AX424">
            <v>986.65409999999997</v>
          </cell>
        </row>
        <row r="425">
          <cell r="D425" t="str">
            <v>市川　健史</v>
          </cell>
          <cell r="E425">
            <v>1002</v>
          </cell>
          <cell r="F425" t="str">
            <v>派遣業務部</v>
          </cell>
          <cell r="G425">
            <v>100201</v>
          </cell>
          <cell r="H425" t="str">
            <v>派遣業務Ｇ</v>
          </cell>
          <cell r="I425">
            <v>1</v>
          </cell>
          <cell r="J425" t="str">
            <v>部門1</v>
          </cell>
          <cell r="K425">
            <v>1001</v>
          </cell>
          <cell r="L425" t="str">
            <v>部門1-1</v>
          </cell>
          <cell r="M425">
            <v>100102</v>
          </cell>
          <cell r="N425" t="str">
            <v>一般職員</v>
          </cell>
          <cell r="O425">
            <v>300</v>
          </cell>
          <cell r="P425">
            <v>457400</v>
          </cell>
          <cell r="Q425">
            <v>457400</v>
          </cell>
          <cell r="R425">
            <v>0</v>
          </cell>
          <cell r="S425">
            <v>0</v>
          </cell>
          <cell r="T425">
            <v>0</v>
          </cell>
          <cell r="U425">
            <v>0</v>
          </cell>
          <cell r="V425">
            <v>0</v>
          </cell>
          <cell r="W425">
            <v>0</v>
          </cell>
          <cell r="X425">
            <v>0</v>
          </cell>
          <cell r="Y425">
            <v>0</v>
          </cell>
          <cell r="Z425">
            <v>457400</v>
          </cell>
          <cell r="AA425">
            <v>105000</v>
          </cell>
          <cell r="AB425">
            <v>72588</v>
          </cell>
          <cell r="AC425">
            <v>42500</v>
          </cell>
          <cell r="AD425">
            <v>0</v>
          </cell>
          <cell r="AE425">
            <v>0</v>
          </cell>
          <cell r="AF425">
            <v>15373</v>
          </cell>
          <cell r="AG425">
            <v>0</v>
          </cell>
          <cell r="AH425">
            <v>7200</v>
          </cell>
          <cell r="AI425">
            <v>0</v>
          </cell>
          <cell r="AJ425">
            <v>0</v>
          </cell>
          <cell r="AK425">
            <v>24428</v>
          </cell>
          <cell r="AL425">
            <v>3410</v>
          </cell>
          <cell r="AM425">
            <v>54169.8</v>
          </cell>
          <cell r="AN425">
            <v>930</v>
          </cell>
          <cell r="AO425">
            <v>0</v>
          </cell>
          <cell r="AP425">
            <v>0</v>
          </cell>
          <cell r="AQ425">
            <v>700061</v>
          </cell>
          <cell r="AR425">
            <v>0</v>
          </cell>
          <cell r="AS425">
            <v>0</v>
          </cell>
          <cell r="AT425">
            <v>0</v>
          </cell>
          <cell r="AU425">
            <v>0</v>
          </cell>
          <cell r="AV425">
            <v>3500</v>
          </cell>
          <cell r="AW425">
            <v>5950.8235000000004</v>
          </cell>
          <cell r="AX425">
            <v>1428.1243999999999</v>
          </cell>
        </row>
        <row r="426">
          <cell r="D426" t="str">
            <v>平野　貴昭</v>
          </cell>
          <cell r="E426">
            <v>1005</v>
          </cell>
          <cell r="F426" t="str">
            <v>総務企画部</v>
          </cell>
          <cell r="G426">
            <v>100502</v>
          </cell>
          <cell r="H426" t="str">
            <v>総務Ｇ</v>
          </cell>
          <cell r="I426">
            <v>1</v>
          </cell>
          <cell r="J426" t="str">
            <v>部門1</v>
          </cell>
          <cell r="K426">
            <v>1001</v>
          </cell>
          <cell r="L426" t="str">
            <v>部門1-1</v>
          </cell>
          <cell r="M426">
            <v>100102</v>
          </cell>
          <cell r="N426" t="str">
            <v>一般職員</v>
          </cell>
          <cell r="O426">
            <v>300</v>
          </cell>
          <cell r="P426">
            <v>464100</v>
          </cell>
          <cell r="Q426">
            <v>464100</v>
          </cell>
          <cell r="R426">
            <v>0</v>
          </cell>
          <cell r="S426">
            <v>0</v>
          </cell>
          <cell r="T426">
            <v>0</v>
          </cell>
          <cell r="U426">
            <v>0</v>
          </cell>
          <cell r="V426">
            <v>0</v>
          </cell>
          <cell r="W426">
            <v>0</v>
          </cell>
          <cell r="X426">
            <v>0</v>
          </cell>
          <cell r="Y426">
            <v>0</v>
          </cell>
          <cell r="Z426">
            <v>464100</v>
          </cell>
          <cell r="AA426">
            <v>105000</v>
          </cell>
          <cell r="AB426">
            <v>69852</v>
          </cell>
          <cell r="AC426">
            <v>13000</v>
          </cell>
          <cell r="AD426">
            <v>27000</v>
          </cell>
          <cell r="AE426">
            <v>0</v>
          </cell>
          <cell r="AF426">
            <v>16205</v>
          </cell>
          <cell r="AG426">
            <v>19488</v>
          </cell>
          <cell r="AH426">
            <v>3500</v>
          </cell>
          <cell r="AI426">
            <v>0</v>
          </cell>
          <cell r="AJ426">
            <v>0</v>
          </cell>
          <cell r="AK426">
            <v>26792</v>
          </cell>
          <cell r="AL426">
            <v>3740</v>
          </cell>
          <cell r="AM426">
            <v>54169.8</v>
          </cell>
          <cell r="AN426">
            <v>930</v>
          </cell>
          <cell r="AO426">
            <v>0</v>
          </cell>
          <cell r="AP426">
            <v>0</v>
          </cell>
          <cell r="AQ426">
            <v>718145</v>
          </cell>
          <cell r="AR426">
            <v>0</v>
          </cell>
          <cell r="AS426">
            <v>0</v>
          </cell>
          <cell r="AT426">
            <v>0</v>
          </cell>
          <cell r="AU426">
            <v>0</v>
          </cell>
          <cell r="AV426">
            <v>3590</v>
          </cell>
          <cell r="AW426">
            <v>6104.9575000000004</v>
          </cell>
          <cell r="AX426">
            <v>1465.0157999999999</v>
          </cell>
        </row>
        <row r="427">
          <cell r="D427" t="str">
            <v>近藤　斉</v>
          </cell>
          <cell r="E427">
            <v>1004</v>
          </cell>
          <cell r="F427" t="str">
            <v>事業統括部</v>
          </cell>
          <cell r="G427">
            <v>100403</v>
          </cell>
          <cell r="H427" t="str">
            <v>管理システムＧ</v>
          </cell>
          <cell r="I427">
            <v>1</v>
          </cell>
          <cell r="J427" t="str">
            <v>部門1</v>
          </cell>
          <cell r="K427">
            <v>1001</v>
          </cell>
          <cell r="L427" t="str">
            <v>部門1-1</v>
          </cell>
          <cell r="M427">
            <v>100102</v>
          </cell>
          <cell r="N427" t="str">
            <v>一般職員</v>
          </cell>
          <cell r="O427">
            <v>300</v>
          </cell>
          <cell r="P427">
            <v>400500</v>
          </cell>
          <cell r="Q427">
            <v>400500</v>
          </cell>
          <cell r="R427">
            <v>0</v>
          </cell>
          <cell r="S427">
            <v>0</v>
          </cell>
          <cell r="T427">
            <v>0</v>
          </cell>
          <cell r="U427">
            <v>0</v>
          </cell>
          <cell r="V427">
            <v>0</v>
          </cell>
          <cell r="W427">
            <v>0</v>
          </cell>
          <cell r="X427">
            <v>0</v>
          </cell>
          <cell r="Y427">
            <v>0</v>
          </cell>
          <cell r="Z427">
            <v>400500</v>
          </cell>
          <cell r="AA427">
            <v>75000</v>
          </cell>
          <cell r="AB427">
            <v>62940</v>
          </cell>
          <cell r="AC427">
            <v>49000</v>
          </cell>
          <cell r="AD427">
            <v>0</v>
          </cell>
          <cell r="AE427">
            <v>0</v>
          </cell>
          <cell r="AF427">
            <v>23820</v>
          </cell>
          <cell r="AG427">
            <v>15680</v>
          </cell>
          <cell r="AH427">
            <v>4500</v>
          </cell>
          <cell r="AI427">
            <v>0</v>
          </cell>
          <cell r="AJ427">
            <v>0</v>
          </cell>
          <cell r="AK427">
            <v>24428</v>
          </cell>
          <cell r="AL427">
            <v>3410</v>
          </cell>
          <cell r="AM427">
            <v>54169.8</v>
          </cell>
          <cell r="AN427">
            <v>930</v>
          </cell>
          <cell r="AO427">
            <v>0</v>
          </cell>
          <cell r="AP427">
            <v>0</v>
          </cell>
          <cell r="AQ427">
            <v>631440</v>
          </cell>
          <cell r="AR427">
            <v>0</v>
          </cell>
          <cell r="AS427">
            <v>0</v>
          </cell>
          <cell r="AT427">
            <v>0</v>
          </cell>
          <cell r="AU427">
            <v>0</v>
          </cell>
          <cell r="AV427">
            <v>3157</v>
          </cell>
          <cell r="AW427">
            <v>5367.44</v>
          </cell>
          <cell r="AX427">
            <v>1288.1376</v>
          </cell>
        </row>
        <row r="428">
          <cell r="D428" t="str">
            <v>森下　秀重</v>
          </cell>
          <cell r="E428">
            <v>1002</v>
          </cell>
          <cell r="F428" t="str">
            <v>派遣業務部</v>
          </cell>
          <cell r="G428">
            <v>100201</v>
          </cell>
          <cell r="H428" t="str">
            <v>派遣業務Ｇ</v>
          </cell>
          <cell r="I428">
            <v>1</v>
          </cell>
          <cell r="J428" t="str">
            <v>部門1</v>
          </cell>
          <cell r="K428">
            <v>1001</v>
          </cell>
          <cell r="L428" t="str">
            <v>部門1-1</v>
          </cell>
          <cell r="M428">
            <v>100102</v>
          </cell>
          <cell r="N428" t="str">
            <v>一般職員</v>
          </cell>
          <cell r="O428">
            <v>500</v>
          </cell>
          <cell r="P428">
            <v>390200</v>
          </cell>
          <cell r="Q428">
            <v>390200</v>
          </cell>
          <cell r="R428">
            <v>0</v>
          </cell>
          <cell r="S428">
            <v>0</v>
          </cell>
          <cell r="T428">
            <v>0</v>
          </cell>
          <cell r="U428">
            <v>0</v>
          </cell>
          <cell r="V428">
            <v>0</v>
          </cell>
          <cell r="W428">
            <v>0</v>
          </cell>
          <cell r="X428">
            <v>0</v>
          </cell>
          <cell r="Y428">
            <v>0</v>
          </cell>
          <cell r="Z428">
            <v>390200</v>
          </cell>
          <cell r="AA428">
            <v>0</v>
          </cell>
          <cell r="AB428">
            <v>49944</v>
          </cell>
          <cell r="AC428">
            <v>26000</v>
          </cell>
          <cell r="AD428">
            <v>0</v>
          </cell>
          <cell r="AE428">
            <v>0</v>
          </cell>
          <cell r="AF428">
            <v>12816</v>
          </cell>
          <cell r="AG428">
            <v>0</v>
          </cell>
          <cell r="AH428">
            <v>13785</v>
          </cell>
          <cell r="AI428">
            <v>10975</v>
          </cell>
          <cell r="AJ428">
            <v>0</v>
          </cell>
          <cell r="AK428">
            <v>22064</v>
          </cell>
          <cell r="AL428">
            <v>3080</v>
          </cell>
          <cell r="AM428">
            <v>48927.4</v>
          </cell>
          <cell r="AN428">
            <v>840</v>
          </cell>
          <cell r="AO428">
            <v>0</v>
          </cell>
          <cell r="AP428">
            <v>0</v>
          </cell>
          <cell r="AQ428">
            <v>503720</v>
          </cell>
          <cell r="AR428">
            <v>0</v>
          </cell>
          <cell r="AS428">
            <v>0</v>
          </cell>
          <cell r="AT428">
            <v>0</v>
          </cell>
          <cell r="AU428">
            <v>0</v>
          </cell>
          <cell r="AV428">
            <v>2518</v>
          </cell>
          <cell r="AW428">
            <v>4282.22</v>
          </cell>
          <cell r="AX428">
            <v>1027.5888</v>
          </cell>
        </row>
        <row r="429">
          <cell r="D429" t="str">
            <v>阿達　清</v>
          </cell>
          <cell r="E429">
            <v>1002</v>
          </cell>
          <cell r="F429" t="str">
            <v>政策推進部</v>
          </cell>
          <cell r="G429">
            <v>100202</v>
          </cell>
          <cell r="H429" t="str">
            <v>政策受託Ｇ</v>
          </cell>
          <cell r="I429">
            <v>1</v>
          </cell>
          <cell r="J429" t="str">
            <v>部門1</v>
          </cell>
          <cell r="K429">
            <v>1001</v>
          </cell>
          <cell r="L429" t="str">
            <v>部門1-1</v>
          </cell>
          <cell r="M429">
            <v>100102</v>
          </cell>
          <cell r="N429" t="str">
            <v>一般職員</v>
          </cell>
          <cell r="O429">
            <v>500</v>
          </cell>
          <cell r="P429">
            <v>401800</v>
          </cell>
          <cell r="Q429">
            <v>401800</v>
          </cell>
          <cell r="R429">
            <v>0</v>
          </cell>
          <cell r="S429">
            <v>0</v>
          </cell>
          <cell r="T429">
            <v>0</v>
          </cell>
          <cell r="U429">
            <v>0</v>
          </cell>
          <cell r="V429">
            <v>0</v>
          </cell>
          <cell r="W429">
            <v>0</v>
          </cell>
          <cell r="X429">
            <v>0</v>
          </cell>
          <cell r="Y429">
            <v>0</v>
          </cell>
          <cell r="Z429">
            <v>401800</v>
          </cell>
          <cell r="AA429">
            <v>0</v>
          </cell>
          <cell r="AB429">
            <v>48216</v>
          </cell>
          <cell r="AC429">
            <v>0</v>
          </cell>
          <cell r="AD429">
            <v>27000</v>
          </cell>
          <cell r="AE429">
            <v>0</v>
          </cell>
          <cell r="AF429">
            <v>5170</v>
          </cell>
          <cell r="AG429">
            <v>15232</v>
          </cell>
          <cell r="AH429">
            <v>8600</v>
          </cell>
          <cell r="AI429">
            <v>0</v>
          </cell>
          <cell r="AJ429">
            <v>0</v>
          </cell>
          <cell r="AK429">
            <v>22064</v>
          </cell>
          <cell r="AL429">
            <v>3080</v>
          </cell>
          <cell r="AM429">
            <v>48927.4</v>
          </cell>
          <cell r="AN429">
            <v>840</v>
          </cell>
          <cell r="AO429">
            <v>0</v>
          </cell>
          <cell r="AP429">
            <v>0</v>
          </cell>
          <cell r="AQ429">
            <v>506018</v>
          </cell>
          <cell r="AR429">
            <v>0</v>
          </cell>
          <cell r="AS429">
            <v>0</v>
          </cell>
          <cell r="AT429">
            <v>0</v>
          </cell>
          <cell r="AU429">
            <v>0</v>
          </cell>
          <cell r="AV429">
            <v>2530</v>
          </cell>
          <cell r="AW429">
            <v>4301.2430000000004</v>
          </cell>
          <cell r="AX429">
            <v>1032.2766999999999</v>
          </cell>
        </row>
        <row r="430">
          <cell r="D430" t="str">
            <v>金沢　功</v>
          </cell>
          <cell r="E430">
            <v>1006</v>
          </cell>
          <cell r="F430" t="str">
            <v>東京研修センター</v>
          </cell>
          <cell r="G430">
            <v>100601</v>
          </cell>
          <cell r="H430" t="str">
            <v>ＴＫＣＧ</v>
          </cell>
          <cell r="I430">
            <v>1</v>
          </cell>
          <cell r="J430" t="str">
            <v>部門1</v>
          </cell>
          <cell r="K430">
            <v>1001</v>
          </cell>
          <cell r="L430" t="str">
            <v>部門1-1</v>
          </cell>
          <cell r="M430">
            <v>100102</v>
          </cell>
          <cell r="N430" t="str">
            <v>一般職員</v>
          </cell>
          <cell r="O430">
            <v>300</v>
          </cell>
          <cell r="P430">
            <v>385300</v>
          </cell>
          <cell r="Q430">
            <v>385300</v>
          </cell>
          <cell r="R430">
            <v>0</v>
          </cell>
          <cell r="S430">
            <v>0</v>
          </cell>
          <cell r="T430">
            <v>0</v>
          </cell>
          <cell r="U430">
            <v>0</v>
          </cell>
          <cell r="V430">
            <v>0</v>
          </cell>
          <cell r="W430">
            <v>0</v>
          </cell>
          <cell r="X430">
            <v>0</v>
          </cell>
          <cell r="Y430">
            <v>0</v>
          </cell>
          <cell r="Z430">
            <v>385300</v>
          </cell>
          <cell r="AA430">
            <v>45000</v>
          </cell>
          <cell r="AB430">
            <v>51636</v>
          </cell>
          <cell r="AC430">
            <v>0</v>
          </cell>
          <cell r="AD430">
            <v>27000</v>
          </cell>
          <cell r="AE430">
            <v>0</v>
          </cell>
          <cell r="AF430">
            <v>7830</v>
          </cell>
          <cell r="AG430">
            <v>16800</v>
          </cell>
          <cell r="AH430">
            <v>1500</v>
          </cell>
          <cell r="AI430">
            <v>0</v>
          </cell>
          <cell r="AJ430">
            <v>0</v>
          </cell>
          <cell r="AK430">
            <v>19700</v>
          </cell>
          <cell r="AL430">
            <v>2750</v>
          </cell>
          <cell r="AM430">
            <v>43685</v>
          </cell>
          <cell r="AN430">
            <v>750</v>
          </cell>
          <cell r="AO430">
            <v>0</v>
          </cell>
          <cell r="AP430">
            <v>0</v>
          </cell>
          <cell r="AQ430">
            <v>535066</v>
          </cell>
          <cell r="AR430">
            <v>0</v>
          </cell>
          <cell r="AS430">
            <v>0</v>
          </cell>
          <cell r="AT430">
            <v>0</v>
          </cell>
          <cell r="AU430">
            <v>0</v>
          </cell>
          <cell r="AV430">
            <v>2675</v>
          </cell>
          <cell r="AW430">
            <v>4548.3909999999996</v>
          </cell>
          <cell r="AX430">
            <v>1091.5346</v>
          </cell>
        </row>
        <row r="431">
          <cell r="D431" t="str">
            <v>矢島　康江</v>
          </cell>
          <cell r="E431">
            <v>1007</v>
          </cell>
          <cell r="F431" t="str">
            <v>関西研修センター</v>
          </cell>
          <cell r="G431">
            <v>100701</v>
          </cell>
          <cell r="H431" t="str">
            <v>ＫＫＣＧ</v>
          </cell>
          <cell r="I431">
            <v>1</v>
          </cell>
          <cell r="J431" t="str">
            <v>部門1</v>
          </cell>
          <cell r="K431">
            <v>1001</v>
          </cell>
          <cell r="L431" t="str">
            <v>部門1-1</v>
          </cell>
          <cell r="M431">
            <v>100102</v>
          </cell>
          <cell r="N431" t="str">
            <v>一般職員</v>
          </cell>
          <cell r="O431">
            <v>300</v>
          </cell>
          <cell r="P431">
            <v>385300</v>
          </cell>
          <cell r="Q431">
            <v>385300</v>
          </cell>
          <cell r="R431">
            <v>0</v>
          </cell>
          <cell r="S431">
            <v>0</v>
          </cell>
          <cell r="T431">
            <v>0</v>
          </cell>
          <cell r="U431">
            <v>0</v>
          </cell>
          <cell r="V431">
            <v>0</v>
          </cell>
          <cell r="W431">
            <v>0</v>
          </cell>
          <cell r="X431">
            <v>0</v>
          </cell>
          <cell r="Y431">
            <v>0</v>
          </cell>
          <cell r="Z431">
            <v>385300</v>
          </cell>
          <cell r="AA431">
            <v>45000</v>
          </cell>
          <cell r="AB431">
            <v>51636</v>
          </cell>
          <cell r="AC431">
            <v>0</v>
          </cell>
          <cell r="AD431">
            <v>27000</v>
          </cell>
          <cell r="AE431">
            <v>0</v>
          </cell>
          <cell r="AF431">
            <v>3950</v>
          </cell>
          <cell r="AG431">
            <v>16800</v>
          </cell>
          <cell r="AH431">
            <v>7500</v>
          </cell>
          <cell r="AI431">
            <v>0</v>
          </cell>
          <cell r="AJ431">
            <v>0</v>
          </cell>
          <cell r="AK431">
            <v>20882</v>
          </cell>
          <cell r="AL431">
            <v>2915</v>
          </cell>
          <cell r="AM431">
            <v>46306.2</v>
          </cell>
          <cell r="AN431">
            <v>795</v>
          </cell>
          <cell r="AO431">
            <v>0</v>
          </cell>
          <cell r="AP431">
            <v>0</v>
          </cell>
          <cell r="AQ431">
            <v>537186</v>
          </cell>
          <cell r="AR431">
            <v>0</v>
          </cell>
          <cell r="AS431">
            <v>0</v>
          </cell>
          <cell r="AT431">
            <v>0</v>
          </cell>
          <cell r="AU431">
            <v>0</v>
          </cell>
          <cell r="AV431">
            <v>2685</v>
          </cell>
          <cell r="AW431">
            <v>4567.0110000000004</v>
          </cell>
          <cell r="AX431">
            <v>1095.8594000000001</v>
          </cell>
        </row>
        <row r="432">
          <cell r="D432" t="str">
            <v>多賀　寿江</v>
          </cell>
          <cell r="E432">
            <v>1004</v>
          </cell>
          <cell r="F432" t="str">
            <v>事業統括部</v>
          </cell>
          <cell r="G432">
            <v>100402</v>
          </cell>
          <cell r="H432" t="str">
            <v>事業統括Ｇ地方創生支援ユニット</v>
          </cell>
          <cell r="I432">
            <v>1</v>
          </cell>
          <cell r="J432" t="str">
            <v>部門1</v>
          </cell>
          <cell r="K432">
            <v>1001</v>
          </cell>
          <cell r="L432" t="str">
            <v>部門1-1</v>
          </cell>
          <cell r="M432">
            <v>100102</v>
          </cell>
          <cell r="N432" t="str">
            <v>一般職員</v>
          </cell>
          <cell r="O432">
            <v>300</v>
          </cell>
          <cell r="P432">
            <v>398100</v>
          </cell>
          <cell r="Q432">
            <v>398100</v>
          </cell>
          <cell r="R432">
            <v>0</v>
          </cell>
          <cell r="S432">
            <v>0</v>
          </cell>
          <cell r="T432">
            <v>0</v>
          </cell>
          <cell r="U432">
            <v>0</v>
          </cell>
          <cell r="V432">
            <v>0</v>
          </cell>
          <cell r="W432">
            <v>0</v>
          </cell>
          <cell r="X432">
            <v>0</v>
          </cell>
          <cell r="Y432">
            <v>0</v>
          </cell>
          <cell r="Z432">
            <v>398100</v>
          </cell>
          <cell r="AA432">
            <v>75000</v>
          </cell>
          <cell r="AB432">
            <v>56772</v>
          </cell>
          <cell r="AC432">
            <v>0</v>
          </cell>
          <cell r="AD432">
            <v>27000</v>
          </cell>
          <cell r="AE432">
            <v>0</v>
          </cell>
          <cell r="AF432">
            <v>4135</v>
          </cell>
          <cell r="AG432">
            <v>15904</v>
          </cell>
          <cell r="AH432">
            <v>0</v>
          </cell>
          <cell r="AI432">
            <v>0</v>
          </cell>
          <cell r="AJ432">
            <v>0</v>
          </cell>
          <cell r="AK432">
            <v>22064</v>
          </cell>
          <cell r="AL432">
            <v>3080</v>
          </cell>
          <cell r="AM432">
            <v>48927.4</v>
          </cell>
          <cell r="AN432">
            <v>840</v>
          </cell>
          <cell r="AO432">
            <v>0</v>
          </cell>
          <cell r="AP432">
            <v>0</v>
          </cell>
          <cell r="AQ432">
            <v>576911</v>
          </cell>
          <cell r="AR432">
            <v>0</v>
          </cell>
          <cell r="AS432">
            <v>0</v>
          </cell>
          <cell r="AT432">
            <v>0</v>
          </cell>
          <cell r="AU432">
            <v>0</v>
          </cell>
          <cell r="AV432">
            <v>2884</v>
          </cell>
          <cell r="AW432">
            <v>4904.2984999999999</v>
          </cell>
          <cell r="AX432">
            <v>1176.8984</v>
          </cell>
        </row>
        <row r="433">
          <cell r="D433" t="str">
            <v>武村　ゆみ</v>
          </cell>
          <cell r="E433">
            <v>1006</v>
          </cell>
          <cell r="F433" t="str">
            <v>東京研修センター</v>
          </cell>
          <cell r="G433">
            <v>100601</v>
          </cell>
          <cell r="H433" t="str">
            <v>ＴＫＣＧ</v>
          </cell>
          <cell r="I433">
            <v>1</v>
          </cell>
          <cell r="J433" t="str">
            <v>部門1</v>
          </cell>
          <cell r="K433">
            <v>1001</v>
          </cell>
          <cell r="L433" t="str">
            <v>部門1-1</v>
          </cell>
          <cell r="M433">
            <v>100102</v>
          </cell>
          <cell r="N433" t="str">
            <v>一般職員</v>
          </cell>
          <cell r="O433">
            <v>500</v>
          </cell>
          <cell r="P433">
            <v>359800</v>
          </cell>
          <cell r="Q433">
            <v>359800</v>
          </cell>
          <cell r="R433">
            <v>0</v>
          </cell>
          <cell r="S433">
            <v>0</v>
          </cell>
          <cell r="T433">
            <v>0</v>
          </cell>
          <cell r="U433">
            <v>0</v>
          </cell>
          <cell r="V433">
            <v>0</v>
          </cell>
          <cell r="W433">
            <v>0</v>
          </cell>
          <cell r="X433">
            <v>0</v>
          </cell>
          <cell r="Y433">
            <v>0</v>
          </cell>
          <cell r="Z433">
            <v>359800</v>
          </cell>
          <cell r="AA433">
            <v>0</v>
          </cell>
          <cell r="AB433">
            <v>43176</v>
          </cell>
          <cell r="AC433">
            <v>0</v>
          </cell>
          <cell r="AD433">
            <v>0</v>
          </cell>
          <cell r="AE433">
            <v>0</v>
          </cell>
          <cell r="AF433">
            <v>20650</v>
          </cell>
          <cell r="AG433">
            <v>6332</v>
          </cell>
          <cell r="AH433">
            <v>6359</v>
          </cell>
          <cell r="AI433">
            <v>108291</v>
          </cell>
          <cell r="AJ433">
            <v>-20063</v>
          </cell>
          <cell r="AK433">
            <v>18518</v>
          </cell>
          <cell r="AL433">
            <v>2585</v>
          </cell>
          <cell r="AM433">
            <v>41064.800000000003</v>
          </cell>
          <cell r="AN433">
            <v>705</v>
          </cell>
          <cell r="AO433">
            <v>0</v>
          </cell>
          <cell r="AP433">
            <v>0</v>
          </cell>
          <cell r="AQ433">
            <v>524545</v>
          </cell>
          <cell r="AR433">
            <v>0</v>
          </cell>
          <cell r="AS433">
            <v>0</v>
          </cell>
          <cell r="AT433">
            <v>156</v>
          </cell>
          <cell r="AU433">
            <v>7020</v>
          </cell>
          <cell r="AV433">
            <v>2622</v>
          </cell>
          <cell r="AW433">
            <v>4459.3575000000001</v>
          </cell>
          <cell r="AX433">
            <v>1070.0717999999999</v>
          </cell>
        </row>
        <row r="434">
          <cell r="D434" t="str">
            <v>鈴木　保巳</v>
          </cell>
          <cell r="E434">
            <v>1003</v>
          </cell>
          <cell r="F434" t="str">
            <v>研修業務部</v>
          </cell>
          <cell r="G434">
            <v>100302</v>
          </cell>
          <cell r="H434" t="str">
            <v>低炭素化支援Ｇ</v>
          </cell>
          <cell r="I434">
            <v>1</v>
          </cell>
          <cell r="J434" t="str">
            <v>部門1</v>
          </cell>
          <cell r="K434">
            <v>1001</v>
          </cell>
          <cell r="L434" t="str">
            <v>部門1-1</v>
          </cell>
          <cell r="M434">
            <v>100102</v>
          </cell>
          <cell r="N434" t="str">
            <v>一般職員</v>
          </cell>
          <cell r="O434">
            <v>300</v>
          </cell>
          <cell r="P434">
            <v>425800</v>
          </cell>
          <cell r="Q434">
            <v>425800</v>
          </cell>
          <cell r="R434">
            <v>0</v>
          </cell>
          <cell r="S434">
            <v>0</v>
          </cell>
          <cell r="T434">
            <v>0</v>
          </cell>
          <cell r="U434">
            <v>0</v>
          </cell>
          <cell r="V434">
            <v>0</v>
          </cell>
          <cell r="W434">
            <v>0</v>
          </cell>
          <cell r="X434">
            <v>0</v>
          </cell>
          <cell r="Y434">
            <v>0</v>
          </cell>
          <cell r="Z434">
            <v>425800</v>
          </cell>
          <cell r="AA434">
            <v>75000</v>
          </cell>
          <cell r="AB434">
            <v>64596</v>
          </cell>
          <cell r="AC434">
            <v>37500</v>
          </cell>
          <cell r="AD434">
            <v>0</v>
          </cell>
          <cell r="AE434">
            <v>0</v>
          </cell>
          <cell r="AF434">
            <v>17938</v>
          </cell>
          <cell r="AG434">
            <v>16352</v>
          </cell>
          <cell r="AH434">
            <v>4950</v>
          </cell>
          <cell r="AI434">
            <v>0</v>
          </cell>
          <cell r="AJ434">
            <v>0</v>
          </cell>
          <cell r="AK434">
            <v>23246</v>
          </cell>
          <cell r="AL434">
            <v>3245</v>
          </cell>
          <cell r="AM434">
            <v>51548.6</v>
          </cell>
          <cell r="AN434">
            <v>885</v>
          </cell>
          <cell r="AO434">
            <v>0</v>
          </cell>
          <cell r="AP434">
            <v>0</v>
          </cell>
          <cell r="AQ434">
            <v>642136</v>
          </cell>
          <cell r="AR434">
            <v>0</v>
          </cell>
          <cell r="AS434">
            <v>0</v>
          </cell>
          <cell r="AT434">
            <v>0</v>
          </cell>
          <cell r="AU434">
            <v>0</v>
          </cell>
          <cell r="AV434">
            <v>3210</v>
          </cell>
          <cell r="AW434">
            <v>5458.8360000000002</v>
          </cell>
          <cell r="AX434">
            <v>1309.9574</v>
          </cell>
        </row>
        <row r="435">
          <cell r="D435" t="str">
            <v>大野　達也</v>
          </cell>
          <cell r="E435">
            <v>1007</v>
          </cell>
          <cell r="F435" t="str">
            <v>関西研修センター</v>
          </cell>
          <cell r="G435">
            <v>100701</v>
          </cell>
          <cell r="H435" t="str">
            <v>ＫＫＣＧ</v>
          </cell>
          <cell r="I435">
            <v>1</v>
          </cell>
          <cell r="J435" t="str">
            <v>部門1</v>
          </cell>
          <cell r="K435">
            <v>1001</v>
          </cell>
          <cell r="L435" t="str">
            <v>部門1-1</v>
          </cell>
          <cell r="M435">
            <v>100102</v>
          </cell>
          <cell r="N435" t="str">
            <v>一般職員</v>
          </cell>
          <cell r="O435">
            <v>500</v>
          </cell>
          <cell r="P435">
            <v>380300</v>
          </cell>
          <cell r="Q435">
            <v>380300</v>
          </cell>
          <cell r="R435">
            <v>0</v>
          </cell>
          <cell r="S435">
            <v>0</v>
          </cell>
          <cell r="T435">
            <v>0</v>
          </cell>
          <cell r="U435">
            <v>0</v>
          </cell>
          <cell r="V435">
            <v>0</v>
          </cell>
          <cell r="W435">
            <v>0</v>
          </cell>
          <cell r="X435">
            <v>0</v>
          </cell>
          <cell r="Y435">
            <v>0</v>
          </cell>
          <cell r="Z435">
            <v>380300</v>
          </cell>
          <cell r="AA435">
            <v>0</v>
          </cell>
          <cell r="AB435">
            <v>45636</v>
          </cell>
          <cell r="AC435">
            <v>0</v>
          </cell>
          <cell r="AD435">
            <v>0</v>
          </cell>
          <cell r="AE435">
            <v>0</v>
          </cell>
          <cell r="AF435">
            <v>21520</v>
          </cell>
          <cell r="AG435">
            <v>6131</v>
          </cell>
          <cell r="AH435">
            <v>6865</v>
          </cell>
          <cell r="AI435">
            <v>53732</v>
          </cell>
          <cell r="AJ435">
            <v>-21210</v>
          </cell>
          <cell r="AK435">
            <v>20882</v>
          </cell>
          <cell r="AL435">
            <v>2915</v>
          </cell>
          <cell r="AM435">
            <v>46306.2</v>
          </cell>
          <cell r="AN435">
            <v>795</v>
          </cell>
          <cell r="AO435">
            <v>0</v>
          </cell>
          <cell r="AP435">
            <v>0</v>
          </cell>
          <cell r="AQ435">
            <v>492974</v>
          </cell>
          <cell r="AR435">
            <v>0</v>
          </cell>
          <cell r="AS435">
            <v>0</v>
          </cell>
          <cell r="AT435">
            <v>0</v>
          </cell>
          <cell r="AU435">
            <v>0</v>
          </cell>
          <cell r="AV435">
            <v>2464</v>
          </cell>
          <cell r="AW435">
            <v>4191.1490000000003</v>
          </cell>
          <cell r="AX435">
            <v>1005.6669000000001</v>
          </cell>
        </row>
        <row r="436">
          <cell r="D436" t="str">
            <v>黒澤　陽一</v>
          </cell>
          <cell r="E436">
            <v>1009</v>
          </cell>
          <cell r="F436" t="str">
            <v>監査室</v>
          </cell>
          <cell r="G436">
            <v>100101</v>
          </cell>
          <cell r="H436" t="str">
            <v>　　</v>
          </cell>
          <cell r="I436">
            <v>1</v>
          </cell>
          <cell r="J436" t="str">
            <v>部門1</v>
          </cell>
          <cell r="K436">
            <v>1001</v>
          </cell>
          <cell r="L436" t="str">
            <v>部門1-1</v>
          </cell>
          <cell r="M436">
            <v>100102</v>
          </cell>
          <cell r="N436" t="str">
            <v>一般職員</v>
          </cell>
          <cell r="O436">
            <v>500</v>
          </cell>
          <cell r="P436">
            <v>380300</v>
          </cell>
          <cell r="Q436">
            <v>380300</v>
          </cell>
          <cell r="R436">
            <v>0</v>
          </cell>
          <cell r="S436">
            <v>0</v>
          </cell>
          <cell r="T436">
            <v>0</v>
          </cell>
          <cell r="U436">
            <v>0</v>
          </cell>
          <cell r="V436">
            <v>0</v>
          </cell>
          <cell r="W436">
            <v>0</v>
          </cell>
          <cell r="X436">
            <v>0</v>
          </cell>
          <cell r="Y436">
            <v>0</v>
          </cell>
          <cell r="Z436">
            <v>380300</v>
          </cell>
          <cell r="AA436">
            <v>0</v>
          </cell>
          <cell r="AB436">
            <v>49956</v>
          </cell>
          <cell r="AC436">
            <v>36000</v>
          </cell>
          <cell r="AD436">
            <v>0</v>
          </cell>
          <cell r="AE436">
            <v>0</v>
          </cell>
          <cell r="AF436">
            <v>17742</v>
          </cell>
          <cell r="AG436">
            <v>0</v>
          </cell>
          <cell r="AH436">
            <v>7100</v>
          </cell>
          <cell r="AI436">
            <v>23614</v>
          </cell>
          <cell r="AJ436">
            <v>0</v>
          </cell>
          <cell r="AK436">
            <v>19700</v>
          </cell>
          <cell r="AL436">
            <v>2750</v>
          </cell>
          <cell r="AM436">
            <v>43685</v>
          </cell>
          <cell r="AN436">
            <v>750</v>
          </cell>
          <cell r="AO436">
            <v>0</v>
          </cell>
          <cell r="AP436">
            <v>0</v>
          </cell>
          <cell r="AQ436">
            <v>514712</v>
          </cell>
          <cell r="AR436">
            <v>0</v>
          </cell>
          <cell r="AS436">
            <v>0</v>
          </cell>
          <cell r="AT436">
            <v>0</v>
          </cell>
          <cell r="AU436">
            <v>0</v>
          </cell>
          <cell r="AV436">
            <v>2573</v>
          </cell>
          <cell r="AW436">
            <v>4375.6120000000001</v>
          </cell>
          <cell r="AX436">
            <v>1050.0124000000001</v>
          </cell>
        </row>
        <row r="437">
          <cell r="D437" t="str">
            <v>名嘉　孝男</v>
          </cell>
          <cell r="E437">
            <v>1007</v>
          </cell>
          <cell r="F437" t="str">
            <v>関西研修センター</v>
          </cell>
          <cell r="G437">
            <v>100701</v>
          </cell>
          <cell r="H437" t="str">
            <v>ＫＫＣＧ</v>
          </cell>
          <cell r="I437">
            <v>1</v>
          </cell>
          <cell r="J437" t="str">
            <v>部門1</v>
          </cell>
          <cell r="K437">
            <v>1001</v>
          </cell>
          <cell r="L437" t="str">
            <v>部門1-1</v>
          </cell>
          <cell r="M437">
            <v>100102</v>
          </cell>
          <cell r="N437" t="str">
            <v>一般職員</v>
          </cell>
          <cell r="O437">
            <v>500</v>
          </cell>
          <cell r="P437">
            <v>390200</v>
          </cell>
          <cell r="Q437">
            <v>390200</v>
          </cell>
          <cell r="R437">
            <v>0</v>
          </cell>
          <cell r="S437">
            <v>0</v>
          </cell>
          <cell r="T437">
            <v>0</v>
          </cell>
          <cell r="U437">
            <v>0</v>
          </cell>
          <cell r="V437">
            <v>0</v>
          </cell>
          <cell r="W437">
            <v>0</v>
          </cell>
          <cell r="X437">
            <v>0</v>
          </cell>
          <cell r="Y437">
            <v>0</v>
          </cell>
          <cell r="Z437">
            <v>390200</v>
          </cell>
          <cell r="AA437">
            <v>0</v>
          </cell>
          <cell r="AB437">
            <v>49764</v>
          </cell>
          <cell r="AC437">
            <v>24500</v>
          </cell>
          <cell r="AD437">
            <v>0</v>
          </cell>
          <cell r="AE437">
            <v>0</v>
          </cell>
          <cell r="AF437">
            <v>14645</v>
          </cell>
          <cell r="AG437">
            <v>17422</v>
          </cell>
          <cell r="AH437">
            <v>13752</v>
          </cell>
          <cell r="AI437">
            <v>60147</v>
          </cell>
          <cell r="AJ437">
            <v>0</v>
          </cell>
          <cell r="AK437">
            <v>23246</v>
          </cell>
          <cell r="AL437">
            <v>3245</v>
          </cell>
          <cell r="AM437">
            <v>51548.6</v>
          </cell>
          <cell r="AN437">
            <v>885</v>
          </cell>
          <cell r="AO437">
            <v>0</v>
          </cell>
          <cell r="AP437">
            <v>0</v>
          </cell>
          <cell r="AQ437">
            <v>570430</v>
          </cell>
          <cell r="AR437">
            <v>0</v>
          </cell>
          <cell r="AS437">
            <v>0</v>
          </cell>
          <cell r="AT437">
            <v>0</v>
          </cell>
          <cell r="AU437">
            <v>0</v>
          </cell>
          <cell r="AV437">
            <v>2852</v>
          </cell>
          <cell r="AW437">
            <v>4848.8050000000003</v>
          </cell>
          <cell r="AX437">
            <v>1163.6772000000001</v>
          </cell>
        </row>
        <row r="438">
          <cell r="D438" t="str">
            <v>前田　陽子</v>
          </cell>
          <cell r="E438">
            <v>1005</v>
          </cell>
          <cell r="F438" t="str">
            <v>総務企画部</v>
          </cell>
          <cell r="G438">
            <v>100502</v>
          </cell>
          <cell r="H438" t="str">
            <v>総務Ｇ</v>
          </cell>
          <cell r="I438">
            <v>1</v>
          </cell>
          <cell r="J438" t="str">
            <v>部門1</v>
          </cell>
          <cell r="K438">
            <v>1001</v>
          </cell>
          <cell r="L438" t="str">
            <v>部門1-1</v>
          </cell>
          <cell r="M438">
            <v>100102</v>
          </cell>
          <cell r="N438" t="str">
            <v>一般職員</v>
          </cell>
          <cell r="O438">
            <v>300</v>
          </cell>
          <cell r="P438">
            <v>372800</v>
          </cell>
          <cell r="Q438">
            <v>372800</v>
          </cell>
          <cell r="R438">
            <v>0</v>
          </cell>
          <cell r="S438">
            <v>0</v>
          </cell>
          <cell r="T438">
            <v>0</v>
          </cell>
          <cell r="U438">
            <v>0</v>
          </cell>
          <cell r="V438">
            <v>0</v>
          </cell>
          <cell r="W438">
            <v>0</v>
          </cell>
          <cell r="X438">
            <v>0</v>
          </cell>
          <cell r="Y438">
            <v>0</v>
          </cell>
          <cell r="Z438">
            <v>372800</v>
          </cell>
          <cell r="AA438">
            <v>45000</v>
          </cell>
          <cell r="AB438">
            <v>50136</v>
          </cell>
          <cell r="AC438">
            <v>0</v>
          </cell>
          <cell r="AD438">
            <v>27000</v>
          </cell>
          <cell r="AE438">
            <v>0</v>
          </cell>
          <cell r="AF438">
            <v>6840</v>
          </cell>
          <cell r="AG438">
            <v>17248</v>
          </cell>
          <cell r="AH438">
            <v>7500</v>
          </cell>
          <cell r="AI438">
            <v>0</v>
          </cell>
          <cell r="AJ438">
            <v>0</v>
          </cell>
          <cell r="AK438">
            <v>18518</v>
          </cell>
          <cell r="AL438">
            <v>2585</v>
          </cell>
          <cell r="AM438">
            <v>41064.800000000003</v>
          </cell>
          <cell r="AN438">
            <v>705</v>
          </cell>
          <cell r="AO438">
            <v>0</v>
          </cell>
          <cell r="AP438">
            <v>0</v>
          </cell>
          <cell r="AQ438">
            <v>526524</v>
          </cell>
          <cell r="AR438">
            <v>0</v>
          </cell>
          <cell r="AS438">
            <v>0</v>
          </cell>
          <cell r="AT438">
            <v>0</v>
          </cell>
          <cell r="AU438">
            <v>0</v>
          </cell>
          <cell r="AV438">
            <v>2632</v>
          </cell>
          <cell r="AW438">
            <v>4476.0739999999996</v>
          </cell>
          <cell r="AX438">
            <v>1074.1088999999999</v>
          </cell>
        </row>
        <row r="439">
          <cell r="D439" t="str">
            <v>多田　正視</v>
          </cell>
          <cell r="E439">
            <v>1008</v>
          </cell>
          <cell r="F439" t="str">
            <v>HIDA総合研究所</v>
          </cell>
          <cell r="G439">
            <v>100802</v>
          </cell>
          <cell r="H439" t="str">
            <v>海外戦略Ｇ</v>
          </cell>
          <cell r="I439">
            <v>1</v>
          </cell>
          <cell r="J439" t="str">
            <v>部門1</v>
          </cell>
          <cell r="K439">
            <v>1001</v>
          </cell>
          <cell r="L439" t="str">
            <v>部門1-1</v>
          </cell>
          <cell r="M439">
            <v>100102</v>
          </cell>
          <cell r="N439" t="str">
            <v>一般職員</v>
          </cell>
          <cell r="O439">
            <v>500</v>
          </cell>
          <cell r="P439">
            <v>372800</v>
          </cell>
          <cell r="Q439">
            <v>372800</v>
          </cell>
          <cell r="R439">
            <v>0</v>
          </cell>
          <cell r="S439">
            <v>0</v>
          </cell>
          <cell r="T439">
            <v>0</v>
          </cell>
          <cell r="U439">
            <v>0</v>
          </cell>
          <cell r="V439">
            <v>0</v>
          </cell>
          <cell r="W439">
            <v>0</v>
          </cell>
          <cell r="X439">
            <v>0</v>
          </cell>
          <cell r="Y439">
            <v>0</v>
          </cell>
          <cell r="Z439">
            <v>372800</v>
          </cell>
          <cell r="AA439">
            <v>0</v>
          </cell>
          <cell r="AB439">
            <v>44736</v>
          </cell>
          <cell r="AC439">
            <v>0</v>
          </cell>
          <cell r="AD439">
            <v>27000</v>
          </cell>
          <cell r="AE439">
            <v>0</v>
          </cell>
          <cell r="AF439">
            <v>6500</v>
          </cell>
          <cell r="AG439">
            <v>18051</v>
          </cell>
          <cell r="AH439">
            <v>6516</v>
          </cell>
          <cell r="AI439">
            <v>30215</v>
          </cell>
          <cell r="AJ439">
            <v>0</v>
          </cell>
          <cell r="AK439">
            <v>19700</v>
          </cell>
          <cell r="AL439">
            <v>2750</v>
          </cell>
          <cell r="AM439">
            <v>43685</v>
          </cell>
          <cell r="AN439">
            <v>750</v>
          </cell>
          <cell r="AO439">
            <v>0</v>
          </cell>
          <cell r="AP439">
            <v>0</v>
          </cell>
          <cell r="AQ439">
            <v>505818</v>
          </cell>
          <cell r="AR439">
            <v>0</v>
          </cell>
          <cell r="AS439">
            <v>0</v>
          </cell>
          <cell r="AT439">
            <v>0</v>
          </cell>
          <cell r="AU439">
            <v>0</v>
          </cell>
          <cell r="AV439">
            <v>2529</v>
          </cell>
          <cell r="AW439">
            <v>4299.5429999999997</v>
          </cell>
          <cell r="AX439">
            <v>1031.8687</v>
          </cell>
        </row>
        <row r="440">
          <cell r="D440" t="str">
            <v>川辺　宏美</v>
          </cell>
          <cell r="E440">
            <v>1002</v>
          </cell>
          <cell r="F440" t="str">
            <v>政策推進部</v>
          </cell>
          <cell r="G440">
            <v>100201</v>
          </cell>
          <cell r="H440" t="str">
            <v>国際人材Ｇ</v>
          </cell>
          <cell r="I440">
            <v>1</v>
          </cell>
          <cell r="J440" t="str">
            <v>部門1</v>
          </cell>
          <cell r="K440">
            <v>1001</v>
          </cell>
          <cell r="L440" t="str">
            <v>部門1-1</v>
          </cell>
          <cell r="M440">
            <v>100102</v>
          </cell>
          <cell r="N440" t="str">
            <v>一般職員</v>
          </cell>
          <cell r="O440">
            <v>500</v>
          </cell>
          <cell r="P440">
            <v>370300</v>
          </cell>
          <cell r="Q440">
            <v>370300</v>
          </cell>
          <cell r="R440">
            <v>0</v>
          </cell>
          <cell r="S440">
            <v>0</v>
          </cell>
          <cell r="T440">
            <v>0</v>
          </cell>
          <cell r="U440">
            <v>0</v>
          </cell>
          <cell r="V440">
            <v>0</v>
          </cell>
          <cell r="W440">
            <v>0</v>
          </cell>
          <cell r="X440">
            <v>0</v>
          </cell>
          <cell r="Y440">
            <v>0</v>
          </cell>
          <cell r="Z440">
            <v>370300</v>
          </cell>
          <cell r="AA440">
            <v>0</v>
          </cell>
          <cell r="AB440">
            <v>45216</v>
          </cell>
          <cell r="AC440">
            <v>6500</v>
          </cell>
          <cell r="AD440">
            <v>0</v>
          </cell>
          <cell r="AE440">
            <v>0</v>
          </cell>
          <cell r="AF440">
            <v>6003</v>
          </cell>
          <cell r="AG440">
            <v>18768</v>
          </cell>
          <cell r="AH440">
            <v>17865</v>
          </cell>
          <cell r="AI440">
            <v>20510</v>
          </cell>
          <cell r="AJ440">
            <v>0</v>
          </cell>
          <cell r="AK440">
            <v>23246</v>
          </cell>
          <cell r="AL440">
            <v>3245</v>
          </cell>
          <cell r="AM440">
            <v>51548.6</v>
          </cell>
          <cell r="AN440">
            <v>885</v>
          </cell>
          <cell r="AO440">
            <v>0</v>
          </cell>
          <cell r="AP440">
            <v>0</v>
          </cell>
          <cell r="AQ440">
            <v>485162</v>
          </cell>
          <cell r="AR440">
            <v>0</v>
          </cell>
          <cell r="AS440">
            <v>0</v>
          </cell>
          <cell r="AT440">
            <v>0</v>
          </cell>
          <cell r="AU440">
            <v>0</v>
          </cell>
          <cell r="AV440">
            <v>2425</v>
          </cell>
          <cell r="AW440">
            <v>4124.6869999999999</v>
          </cell>
          <cell r="AX440">
            <v>989.73040000000003</v>
          </cell>
        </row>
        <row r="441">
          <cell r="D441" t="str">
            <v>近藤　智恵</v>
          </cell>
          <cell r="E441">
            <v>1003</v>
          </cell>
          <cell r="F441" t="str">
            <v>研修業務部</v>
          </cell>
          <cell r="G441">
            <v>100302</v>
          </cell>
          <cell r="H441" t="str">
            <v>低炭素化支援Ｇ</v>
          </cell>
          <cell r="I441">
            <v>1</v>
          </cell>
          <cell r="J441" t="str">
            <v>部門1</v>
          </cell>
          <cell r="K441">
            <v>1001</v>
          </cell>
          <cell r="L441" t="str">
            <v>部門1-1</v>
          </cell>
          <cell r="M441">
            <v>100102</v>
          </cell>
          <cell r="N441" t="str">
            <v>一般職員</v>
          </cell>
          <cell r="O441">
            <v>300</v>
          </cell>
          <cell r="P441">
            <v>354400</v>
          </cell>
          <cell r="Q441">
            <v>354400</v>
          </cell>
          <cell r="R441">
            <v>0</v>
          </cell>
          <cell r="S441">
            <v>0</v>
          </cell>
          <cell r="T441">
            <v>0</v>
          </cell>
          <cell r="U441">
            <v>0</v>
          </cell>
          <cell r="V441">
            <v>0</v>
          </cell>
          <cell r="W441">
            <v>0</v>
          </cell>
          <cell r="X441">
            <v>0</v>
          </cell>
          <cell r="Y441">
            <v>0</v>
          </cell>
          <cell r="Z441">
            <v>354400</v>
          </cell>
          <cell r="AA441">
            <v>45000</v>
          </cell>
          <cell r="AB441">
            <v>47928</v>
          </cell>
          <cell r="AC441">
            <v>0</v>
          </cell>
          <cell r="AD441">
            <v>0</v>
          </cell>
          <cell r="AE441">
            <v>0</v>
          </cell>
          <cell r="AF441">
            <v>17276</v>
          </cell>
          <cell r="AG441">
            <v>6048</v>
          </cell>
          <cell r="AH441">
            <v>4200</v>
          </cell>
          <cell r="AI441">
            <v>0</v>
          </cell>
          <cell r="AJ441">
            <v>0</v>
          </cell>
          <cell r="AK441">
            <v>18518</v>
          </cell>
          <cell r="AL441">
            <v>2585</v>
          </cell>
          <cell r="AM441">
            <v>41064.800000000003</v>
          </cell>
          <cell r="AN441">
            <v>705</v>
          </cell>
          <cell r="AO441">
            <v>0</v>
          </cell>
          <cell r="AP441">
            <v>0</v>
          </cell>
          <cell r="AQ441">
            <v>474852</v>
          </cell>
          <cell r="AR441">
            <v>0</v>
          </cell>
          <cell r="AS441">
            <v>0</v>
          </cell>
          <cell r="AT441">
            <v>0</v>
          </cell>
          <cell r="AU441">
            <v>0</v>
          </cell>
          <cell r="AV441">
            <v>2374</v>
          </cell>
          <cell r="AW441">
            <v>4036.502</v>
          </cell>
          <cell r="AX441">
            <v>968.69799999999998</v>
          </cell>
        </row>
        <row r="442">
          <cell r="D442" t="str">
            <v>西山　毅</v>
          </cell>
          <cell r="E442">
            <v>1004</v>
          </cell>
          <cell r="F442" t="str">
            <v>事業統括部</v>
          </cell>
          <cell r="G442">
            <v>100401</v>
          </cell>
          <cell r="H442" t="str">
            <v>事業統括Ｇ</v>
          </cell>
          <cell r="I442">
            <v>1</v>
          </cell>
          <cell r="J442" t="str">
            <v>部門1</v>
          </cell>
          <cell r="K442">
            <v>1001</v>
          </cell>
          <cell r="L442" t="str">
            <v>部門1-1</v>
          </cell>
          <cell r="M442">
            <v>100102</v>
          </cell>
          <cell r="N442" t="str">
            <v>一般職員</v>
          </cell>
          <cell r="O442">
            <v>500</v>
          </cell>
          <cell r="P442">
            <v>395000</v>
          </cell>
          <cell r="Q442">
            <v>395000</v>
          </cell>
          <cell r="R442">
            <v>0</v>
          </cell>
          <cell r="S442">
            <v>0</v>
          </cell>
          <cell r="T442">
            <v>0</v>
          </cell>
          <cell r="U442">
            <v>0</v>
          </cell>
          <cell r="V442">
            <v>0</v>
          </cell>
          <cell r="W442">
            <v>0</v>
          </cell>
          <cell r="X442">
            <v>0</v>
          </cell>
          <cell r="Y442">
            <v>0</v>
          </cell>
          <cell r="Z442">
            <v>395000</v>
          </cell>
          <cell r="AA442">
            <v>0</v>
          </cell>
          <cell r="AB442">
            <v>48780</v>
          </cell>
          <cell r="AC442">
            <v>11500</v>
          </cell>
          <cell r="AD442">
            <v>27000</v>
          </cell>
          <cell r="AE442">
            <v>0</v>
          </cell>
          <cell r="AF442">
            <v>9306</v>
          </cell>
          <cell r="AG442">
            <v>19000</v>
          </cell>
          <cell r="AH442">
            <v>6959</v>
          </cell>
          <cell r="AI442">
            <v>107837</v>
          </cell>
          <cell r="AJ442">
            <v>0</v>
          </cell>
          <cell r="AK442">
            <v>24428</v>
          </cell>
          <cell r="AL442">
            <v>3410</v>
          </cell>
          <cell r="AM442">
            <v>54169.8</v>
          </cell>
          <cell r="AN442">
            <v>930</v>
          </cell>
          <cell r="AO442">
            <v>0</v>
          </cell>
          <cell r="AP442">
            <v>0</v>
          </cell>
          <cell r="AQ442">
            <v>625382</v>
          </cell>
          <cell r="AR442">
            <v>0</v>
          </cell>
          <cell r="AS442">
            <v>0</v>
          </cell>
          <cell r="AT442">
            <v>0</v>
          </cell>
          <cell r="AU442">
            <v>0</v>
          </cell>
          <cell r="AV442">
            <v>3126</v>
          </cell>
          <cell r="AW442">
            <v>5316.6570000000002</v>
          </cell>
          <cell r="AX442">
            <v>1275.7791999999999</v>
          </cell>
        </row>
        <row r="443">
          <cell r="D443" t="str">
            <v>吉岡　治</v>
          </cell>
          <cell r="E443">
            <v>1002</v>
          </cell>
          <cell r="F443" t="str">
            <v>政策推進部</v>
          </cell>
          <cell r="G443">
            <v>100201</v>
          </cell>
          <cell r="H443" t="str">
            <v>国際人材Ｇ</v>
          </cell>
          <cell r="I443">
            <v>1</v>
          </cell>
          <cell r="J443" t="str">
            <v>部門1</v>
          </cell>
          <cell r="K443">
            <v>1001</v>
          </cell>
          <cell r="L443" t="str">
            <v>部門1-1</v>
          </cell>
          <cell r="M443">
            <v>100102</v>
          </cell>
          <cell r="N443" t="str">
            <v>一般職員</v>
          </cell>
          <cell r="O443">
            <v>300</v>
          </cell>
          <cell r="P443">
            <v>457400</v>
          </cell>
          <cell r="Q443">
            <v>457400</v>
          </cell>
          <cell r="R443">
            <v>0</v>
          </cell>
          <cell r="S443">
            <v>0</v>
          </cell>
          <cell r="T443">
            <v>0</v>
          </cell>
          <cell r="U443">
            <v>0</v>
          </cell>
          <cell r="V443">
            <v>0</v>
          </cell>
          <cell r="W443">
            <v>0</v>
          </cell>
          <cell r="X443">
            <v>0</v>
          </cell>
          <cell r="Y443">
            <v>0</v>
          </cell>
          <cell r="Z443">
            <v>457400</v>
          </cell>
          <cell r="AA443">
            <v>105000</v>
          </cell>
          <cell r="AB443">
            <v>69828</v>
          </cell>
          <cell r="AC443">
            <v>19500</v>
          </cell>
          <cell r="AD443">
            <v>0</v>
          </cell>
          <cell r="AE443">
            <v>0</v>
          </cell>
          <cell r="AF443">
            <v>7866</v>
          </cell>
          <cell r="AG443">
            <v>23296</v>
          </cell>
          <cell r="AH443">
            <v>9200</v>
          </cell>
          <cell r="AI443">
            <v>0</v>
          </cell>
          <cell r="AJ443">
            <v>0</v>
          </cell>
          <cell r="AK443">
            <v>25610</v>
          </cell>
          <cell r="AL443">
            <v>3575</v>
          </cell>
          <cell r="AM443">
            <v>54169.8</v>
          </cell>
          <cell r="AN443">
            <v>930</v>
          </cell>
          <cell r="AO443">
            <v>0</v>
          </cell>
          <cell r="AP443">
            <v>0</v>
          </cell>
          <cell r="AQ443">
            <v>692090</v>
          </cell>
          <cell r="AR443">
            <v>0</v>
          </cell>
          <cell r="AS443">
            <v>0</v>
          </cell>
          <cell r="AT443">
            <v>0</v>
          </cell>
          <cell r="AU443">
            <v>0</v>
          </cell>
          <cell r="AV443">
            <v>3460</v>
          </cell>
          <cell r="AW443">
            <v>5883.2150000000001</v>
          </cell>
          <cell r="AX443">
            <v>1411.8635999999999</v>
          </cell>
        </row>
        <row r="444">
          <cell r="D444" t="str">
            <v>西古　雅彦</v>
          </cell>
          <cell r="E444">
            <v>1001</v>
          </cell>
          <cell r="F444" t="str">
            <v>産業推進部</v>
          </cell>
          <cell r="G444">
            <v>100101</v>
          </cell>
          <cell r="H444" t="str">
            <v>産業国際化・インフラＧ</v>
          </cell>
          <cell r="I444">
            <v>1</v>
          </cell>
          <cell r="J444" t="str">
            <v>部門1</v>
          </cell>
          <cell r="K444">
            <v>1001</v>
          </cell>
          <cell r="L444" t="str">
            <v>部門1-1</v>
          </cell>
          <cell r="M444">
            <v>100102</v>
          </cell>
          <cell r="N444" t="str">
            <v>一般職員</v>
          </cell>
          <cell r="O444">
            <v>500</v>
          </cell>
          <cell r="P444">
            <v>399500</v>
          </cell>
          <cell r="Q444">
            <v>399500</v>
          </cell>
          <cell r="R444">
            <v>0</v>
          </cell>
          <cell r="S444">
            <v>0</v>
          </cell>
          <cell r="T444">
            <v>0</v>
          </cell>
          <cell r="U444">
            <v>0</v>
          </cell>
          <cell r="V444">
            <v>0</v>
          </cell>
          <cell r="W444">
            <v>0</v>
          </cell>
          <cell r="X444">
            <v>0</v>
          </cell>
          <cell r="Y444">
            <v>0</v>
          </cell>
          <cell r="Z444">
            <v>399500</v>
          </cell>
          <cell r="AA444">
            <v>0</v>
          </cell>
          <cell r="AB444">
            <v>50640</v>
          </cell>
          <cell r="AC444">
            <v>22500</v>
          </cell>
          <cell r="AD444">
            <v>0</v>
          </cell>
          <cell r="AE444">
            <v>0</v>
          </cell>
          <cell r="AF444">
            <v>12065</v>
          </cell>
          <cell r="AG444">
            <v>17496</v>
          </cell>
          <cell r="AH444">
            <v>10452</v>
          </cell>
          <cell r="AI444">
            <v>25105</v>
          </cell>
          <cell r="AJ444">
            <v>0</v>
          </cell>
          <cell r="AK444">
            <v>22064</v>
          </cell>
          <cell r="AL444">
            <v>3080</v>
          </cell>
          <cell r="AM444">
            <v>48927.4</v>
          </cell>
          <cell r="AN444">
            <v>840</v>
          </cell>
          <cell r="AO444">
            <v>0</v>
          </cell>
          <cell r="AP444">
            <v>0</v>
          </cell>
          <cell r="AQ444">
            <v>537758</v>
          </cell>
          <cell r="AR444">
            <v>0</v>
          </cell>
          <cell r="AS444">
            <v>0</v>
          </cell>
          <cell r="AT444">
            <v>0</v>
          </cell>
          <cell r="AU444">
            <v>0</v>
          </cell>
          <cell r="AV444">
            <v>2688</v>
          </cell>
          <cell r="AW444">
            <v>4571.7330000000002</v>
          </cell>
          <cell r="AX444">
            <v>1097.0263</v>
          </cell>
        </row>
        <row r="445">
          <cell r="D445" t="str">
            <v>大滝　明泰</v>
          </cell>
          <cell r="E445">
            <v>1006</v>
          </cell>
          <cell r="F445" t="str">
            <v>東京研修センター</v>
          </cell>
          <cell r="G445">
            <v>100601</v>
          </cell>
          <cell r="H445" t="str">
            <v>ＴＫＣＧ</v>
          </cell>
          <cell r="I445">
            <v>1</v>
          </cell>
          <cell r="J445" t="str">
            <v>部門1</v>
          </cell>
          <cell r="K445">
            <v>1001</v>
          </cell>
          <cell r="L445" t="str">
            <v>部門1-1</v>
          </cell>
          <cell r="M445">
            <v>100102</v>
          </cell>
          <cell r="N445" t="str">
            <v>一般職員</v>
          </cell>
          <cell r="O445">
            <v>500</v>
          </cell>
          <cell r="P445">
            <v>365100</v>
          </cell>
          <cell r="Q445">
            <v>365100</v>
          </cell>
          <cell r="R445">
            <v>0</v>
          </cell>
          <cell r="S445">
            <v>0</v>
          </cell>
          <cell r="T445">
            <v>0</v>
          </cell>
          <cell r="U445">
            <v>0</v>
          </cell>
          <cell r="V445">
            <v>0</v>
          </cell>
          <cell r="W445">
            <v>0</v>
          </cell>
          <cell r="X445">
            <v>0</v>
          </cell>
          <cell r="Y445">
            <v>0</v>
          </cell>
          <cell r="Z445">
            <v>365100</v>
          </cell>
          <cell r="AA445">
            <v>0</v>
          </cell>
          <cell r="AB445">
            <v>46152</v>
          </cell>
          <cell r="AC445">
            <v>19500</v>
          </cell>
          <cell r="AD445">
            <v>0</v>
          </cell>
          <cell r="AE445">
            <v>0</v>
          </cell>
          <cell r="AF445">
            <v>27361</v>
          </cell>
          <cell r="AG445">
            <v>21150</v>
          </cell>
          <cell r="AH445">
            <v>21259</v>
          </cell>
          <cell r="AI445">
            <v>144452</v>
          </cell>
          <cell r="AJ445">
            <v>0</v>
          </cell>
          <cell r="AK445">
            <v>25610</v>
          </cell>
          <cell r="AL445">
            <v>3575</v>
          </cell>
          <cell r="AM445">
            <v>54169.8</v>
          </cell>
          <cell r="AN445">
            <v>930</v>
          </cell>
          <cell r="AO445">
            <v>0</v>
          </cell>
          <cell r="AP445">
            <v>0</v>
          </cell>
          <cell r="AQ445">
            <v>644974</v>
          </cell>
          <cell r="AR445">
            <v>6032</v>
          </cell>
          <cell r="AS445">
            <v>0</v>
          </cell>
          <cell r="AT445">
            <v>0</v>
          </cell>
          <cell r="AU445">
            <v>0</v>
          </cell>
          <cell r="AV445">
            <v>3224</v>
          </cell>
          <cell r="AW445">
            <v>5483.1490000000003</v>
          </cell>
          <cell r="AX445">
            <v>1315.7469000000001</v>
          </cell>
        </row>
        <row r="446">
          <cell r="D446" t="str">
            <v>小川　和久</v>
          </cell>
          <cell r="E446">
            <v>1008</v>
          </cell>
          <cell r="F446" t="str">
            <v>HIDA総合研究所</v>
          </cell>
          <cell r="G446">
            <v>100802</v>
          </cell>
          <cell r="H446" t="str">
            <v>海外戦略Ｇ</v>
          </cell>
          <cell r="I446">
            <v>1</v>
          </cell>
          <cell r="J446" t="str">
            <v>部門1</v>
          </cell>
          <cell r="K446">
            <v>1001</v>
          </cell>
          <cell r="L446" t="str">
            <v>部門1-1</v>
          </cell>
          <cell r="M446">
            <v>100102</v>
          </cell>
          <cell r="N446" t="str">
            <v>一般職員</v>
          </cell>
          <cell r="O446">
            <v>300</v>
          </cell>
          <cell r="P446">
            <v>438200</v>
          </cell>
          <cell r="Q446">
            <v>438200</v>
          </cell>
          <cell r="R446">
            <v>0</v>
          </cell>
          <cell r="S446">
            <v>0</v>
          </cell>
          <cell r="T446">
            <v>0</v>
          </cell>
          <cell r="U446">
            <v>0</v>
          </cell>
          <cell r="V446">
            <v>0</v>
          </cell>
          <cell r="W446">
            <v>0</v>
          </cell>
          <cell r="X446">
            <v>0</v>
          </cell>
          <cell r="Y446">
            <v>0</v>
          </cell>
          <cell r="Z446">
            <v>438200</v>
          </cell>
          <cell r="AA446">
            <v>75000</v>
          </cell>
          <cell r="AB446">
            <v>64524</v>
          </cell>
          <cell r="AC446">
            <v>24500</v>
          </cell>
          <cell r="AD446">
            <v>27000</v>
          </cell>
          <cell r="AE446">
            <v>0</v>
          </cell>
          <cell r="AF446">
            <v>34656</v>
          </cell>
          <cell r="AG446">
            <v>14112</v>
          </cell>
          <cell r="AH446">
            <v>10000</v>
          </cell>
          <cell r="AI446">
            <v>0</v>
          </cell>
          <cell r="AJ446">
            <v>0</v>
          </cell>
          <cell r="AK446">
            <v>26792</v>
          </cell>
          <cell r="AL446">
            <v>3740</v>
          </cell>
          <cell r="AM446">
            <v>54169.8</v>
          </cell>
          <cell r="AN446">
            <v>930</v>
          </cell>
          <cell r="AO446">
            <v>0</v>
          </cell>
          <cell r="AP446">
            <v>0</v>
          </cell>
          <cell r="AQ446">
            <v>687992</v>
          </cell>
          <cell r="AR446">
            <v>0</v>
          </cell>
          <cell r="AS446">
            <v>0</v>
          </cell>
          <cell r="AT446">
            <v>0</v>
          </cell>
          <cell r="AU446">
            <v>0</v>
          </cell>
          <cell r="AV446">
            <v>3439</v>
          </cell>
          <cell r="AW446">
            <v>5848.8919999999998</v>
          </cell>
          <cell r="AX446">
            <v>1403.5036</v>
          </cell>
        </row>
        <row r="447">
          <cell r="D447" t="str">
            <v>名越　吉太郎</v>
          </cell>
          <cell r="E447">
            <v>1004</v>
          </cell>
          <cell r="F447" t="str">
            <v>事業統括部</v>
          </cell>
          <cell r="G447">
            <v>100401</v>
          </cell>
          <cell r="H447" t="str">
            <v>事業統括Ｇ</v>
          </cell>
          <cell r="I447">
            <v>1</v>
          </cell>
          <cell r="J447" t="str">
            <v>部門1</v>
          </cell>
          <cell r="K447">
            <v>1001</v>
          </cell>
          <cell r="L447" t="str">
            <v>部門1-1</v>
          </cell>
          <cell r="M447">
            <v>100102</v>
          </cell>
          <cell r="N447" t="str">
            <v>一般職員</v>
          </cell>
          <cell r="O447">
            <v>300</v>
          </cell>
          <cell r="P447">
            <v>463300</v>
          </cell>
          <cell r="Q447">
            <v>463300</v>
          </cell>
          <cell r="R447">
            <v>0</v>
          </cell>
          <cell r="S447">
            <v>0</v>
          </cell>
          <cell r="T447">
            <v>0</v>
          </cell>
          <cell r="U447">
            <v>0</v>
          </cell>
          <cell r="V447">
            <v>0</v>
          </cell>
          <cell r="W447">
            <v>0</v>
          </cell>
          <cell r="X447">
            <v>0</v>
          </cell>
          <cell r="Y447">
            <v>0</v>
          </cell>
          <cell r="Z447">
            <v>463300</v>
          </cell>
          <cell r="AA447">
            <v>105000</v>
          </cell>
          <cell r="AB447">
            <v>69756</v>
          </cell>
          <cell r="AC447">
            <v>13000</v>
          </cell>
          <cell r="AD447">
            <v>0</v>
          </cell>
          <cell r="AE447">
            <v>0</v>
          </cell>
          <cell r="AF447">
            <v>5330</v>
          </cell>
          <cell r="AG447">
            <v>22176</v>
          </cell>
          <cell r="AH447">
            <v>4200</v>
          </cell>
          <cell r="AI447">
            <v>0</v>
          </cell>
          <cell r="AJ447">
            <v>0</v>
          </cell>
          <cell r="AK447">
            <v>25610</v>
          </cell>
          <cell r="AL447">
            <v>3575</v>
          </cell>
          <cell r="AM447">
            <v>54169.8</v>
          </cell>
          <cell r="AN447">
            <v>930</v>
          </cell>
          <cell r="AO447">
            <v>0</v>
          </cell>
          <cell r="AP447">
            <v>0</v>
          </cell>
          <cell r="AQ447">
            <v>682762</v>
          </cell>
          <cell r="AR447">
            <v>0</v>
          </cell>
          <cell r="AS447">
            <v>0</v>
          </cell>
          <cell r="AT447">
            <v>0</v>
          </cell>
          <cell r="AU447">
            <v>0</v>
          </cell>
          <cell r="AV447">
            <v>3413</v>
          </cell>
          <cell r="AW447">
            <v>5804.2870000000003</v>
          </cell>
          <cell r="AX447">
            <v>1392.8344</v>
          </cell>
        </row>
        <row r="448">
          <cell r="D448" t="str">
            <v>土屋　麻里子</v>
          </cell>
          <cell r="E448">
            <v>1002</v>
          </cell>
          <cell r="F448" t="str">
            <v>派遣業務部</v>
          </cell>
          <cell r="G448">
            <v>100201</v>
          </cell>
          <cell r="H448" t="str">
            <v>派遣業務Ｇ</v>
          </cell>
          <cell r="I448">
            <v>1</v>
          </cell>
          <cell r="J448" t="str">
            <v>部門1</v>
          </cell>
          <cell r="K448">
            <v>1001</v>
          </cell>
          <cell r="L448" t="str">
            <v>部門1-1</v>
          </cell>
          <cell r="M448">
            <v>100102</v>
          </cell>
          <cell r="N448" t="str">
            <v>一般職員</v>
          </cell>
          <cell r="O448">
            <v>500</v>
          </cell>
          <cell r="P448">
            <v>351700</v>
          </cell>
          <cell r="Q448">
            <v>351700</v>
          </cell>
          <cell r="R448">
            <v>0</v>
          </cell>
          <cell r="S448">
            <v>0</v>
          </cell>
          <cell r="T448">
            <v>0</v>
          </cell>
          <cell r="U448">
            <v>0</v>
          </cell>
          <cell r="V448">
            <v>0</v>
          </cell>
          <cell r="W448">
            <v>0</v>
          </cell>
          <cell r="X448">
            <v>0</v>
          </cell>
          <cell r="Y448">
            <v>0</v>
          </cell>
          <cell r="Z448">
            <v>351700</v>
          </cell>
          <cell r="AA448">
            <v>0</v>
          </cell>
          <cell r="AB448">
            <v>43764</v>
          </cell>
          <cell r="AC448">
            <v>13000</v>
          </cell>
          <cell r="AD448">
            <v>0</v>
          </cell>
          <cell r="AE448">
            <v>0</v>
          </cell>
          <cell r="AF448">
            <v>17681</v>
          </cell>
          <cell r="AG448">
            <v>18368</v>
          </cell>
          <cell r="AH448">
            <v>6103</v>
          </cell>
          <cell r="AI448">
            <v>5927</v>
          </cell>
          <cell r="AJ448">
            <v>0</v>
          </cell>
          <cell r="AK448">
            <v>16154</v>
          </cell>
          <cell r="AL448">
            <v>2255</v>
          </cell>
          <cell r="AM448">
            <v>35822.400000000001</v>
          </cell>
          <cell r="AN448">
            <v>615</v>
          </cell>
          <cell r="AO448">
            <v>0</v>
          </cell>
          <cell r="AP448">
            <v>0</v>
          </cell>
          <cell r="AQ448">
            <v>456543</v>
          </cell>
          <cell r="AR448">
            <v>0</v>
          </cell>
          <cell r="AS448">
            <v>0</v>
          </cell>
          <cell r="AT448">
            <v>0</v>
          </cell>
          <cell r="AU448">
            <v>0</v>
          </cell>
          <cell r="AV448">
            <v>2282</v>
          </cell>
          <cell r="AW448">
            <v>3881.3305</v>
          </cell>
          <cell r="AX448">
            <v>931.34770000000003</v>
          </cell>
        </row>
        <row r="449">
          <cell r="D449" t="str">
            <v>山下　夏子</v>
          </cell>
          <cell r="E449">
            <v>1001</v>
          </cell>
          <cell r="F449" t="str">
            <v>産業推進部</v>
          </cell>
          <cell r="G449">
            <v>100102</v>
          </cell>
          <cell r="H449" t="str">
            <v>ＥＰＡＧ</v>
          </cell>
          <cell r="I449">
            <v>1</v>
          </cell>
          <cell r="J449" t="str">
            <v>部門1</v>
          </cell>
          <cell r="K449">
            <v>1001</v>
          </cell>
          <cell r="L449" t="str">
            <v>部門1-1</v>
          </cell>
          <cell r="M449">
            <v>100102</v>
          </cell>
          <cell r="N449" t="str">
            <v>一般職員</v>
          </cell>
          <cell r="O449">
            <v>500</v>
          </cell>
          <cell r="P449">
            <v>315600</v>
          </cell>
          <cell r="Q449">
            <v>315600</v>
          </cell>
          <cell r="R449">
            <v>0</v>
          </cell>
          <cell r="S449">
            <v>0</v>
          </cell>
          <cell r="T449">
            <v>0</v>
          </cell>
          <cell r="U449">
            <v>0</v>
          </cell>
          <cell r="V449">
            <v>0</v>
          </cell>
          <cell r="W449">
            <v>0</v>
          </cell>
          <cell r="X449">
            <v>0</v>
          </cell>
          <cell r="Y449">
            <v>0</v>
          </cell>
          <cell r="Z449">
            <v>315600</v>
          </cell>
          <cell r="AA449">
            <v>0</v>
          </cell>
          <cell r="AB449">
            <v>37872</v>
          </cell>
          <cell r="AC449">
            <v>0</v>
          </cell>
          <cell r="AD449">
            <v>0</v>
          </cell>
          <cell r="AE449">
            <v>0</v>
          </cell>
          <cell r="AF449">
            <v>8900</v>
          </cell>
          <cell r="AG449">
            <v>0</v>
          </cell>
          <cell r="AH449">
            <v>0</v>
          </cell>
          <cell r="AI449">
            <v>0</v>
          </cell>
          <cell r="AJ449">
            <v>0</v>
          </cell>
          <cell r="AK449">
            <v>0</v>
          </cell>
          <cell r="AL449">
            <v>0</v>
          </cell>
          <cell r="AM449">
            <v>0</v>
          </cell>
          <cell r="AN449">
            <v>0</v>
          </cell>
          <cell r="AO449">
            <v>0</v>
          </cell>
          <cell r="AP449">
            <v>0</v>
          </cell>
          <cell r="AQ449">
            <v>362372</v>
          </cell>
          <cell r="AR449">
            <v>0</v>
          </cell>
          <cell r="AS449">
            <v>0</v>
          </cell>
          <cell r="AT449">
            <v>0</v>
          </cell>
          <cell r="AU449">
            <v>0</v>
          </cell>
          <cell r="AV449">
            <v>1811</v>
          </cell>
          <cell r="AW449">
            <v>3081.0219999999999</v>
          </cell>
          <cell r="AX449">
            <v>739.23879999999997</v>
          </cell>
        </row>
        <row r="450">
          <cell r="D450" t="str">
            <v>小柴　基弘</v>
          </cell>
          <cell r="E450">
            <v>1007</v>
          </cell>
          <cell r="F450" t="str">
            <v>関西研修センター</v>
          </cell>
          <cell r="G450">
            <v>100701</v>
          </cell>
          <cell r="H450" t="str">
            <v>ＫＫＣＧ</v>
          </cell>
          <cell r="I450">
            <v>1</v>
          </cell>
          <cell r="J450" t="str">
            <v>部門1</v>
          </cell>
          <cell r="K450">
            <v>1001</v>
          </cell>
          <cell r="L450" t="str">
            <v>部門1-1</v>
          </cell>
          <cell r="M450">
            <v>100102</v>
          </cell>
          <cell r="N450" t="str">
            <v>一般職員</v>
          </cell>
          <cell r="O450">
            <v>300</v>
          </cell>
          <cell r="P450">
            <v>413300</v>
          </cell>
          <cell r="Q450">
            <v>413300</v>
          </cell>
          <cell r="R450">
            <v>0</v>
          </cell>
          <cell r="S450">
            <v>0</v>
          </cell>
          <cell r="T450">
            <v>0</v>
          </cell>
          <cell r="U450">
            <v>0</v>
          </cell>
          <cell r="V450">
            <v>0</v>
          </cell>
          <cell r="W450">
            <v>0</v>
          </cell>
          <cell r="X450">
            <v>0</v>
          </cell>
          <cell r="Y450">
            <v>0</v>
          </cell>
          <cell r="Z450">
            <v>413300</v>
          </cell>
          <cell r="AA450">
            <v>75000</v>
          </cell>
          <cell r="AB450">
            <v>62316</v>
          </cell>
          <cell r="AC450">
            <v>31000</v>
          </cell>
          <cell r="AD450">
            <v>27000</v>
          </cell>
          <cell r="AE450">
            <v>0</v>
          </cell>
          <cell r="AF450">
            <v>15383</v>
          </cell>
          <cell r="AG450">
            <v>17248</v>
          </cell>
          <cell r="AH450">
            <v>4000</v>
          </cell>
          <cell r="AI450">
            <v>0</v>
          </cell>
          <cell r="AJ450">
            <v>0</v>
          </cell>
          <cell r="AK450">
            <v>24428</v>
          </cell>
          <cell r="AL450">
            <v>3410</v>
          </cell>
          <cell r="AM450">
            <v>54169.8</v>
          </cell>
          <cell r="AN450">
            <v>930</v>
          </cell>
          <cell r="AO450">
            <v>0</v>
          </cell>
          <cell r="AP450">
            <v>0</v>
          </cell>
          <cell r="AQ450">
            <v>645247</v>
          </cell>
          <cell r="AR450">
            <v>0</v>
          </cell>
          <cell r="AS450">
            <v>0</v>
          </cell>
          <cell r="AT450">
            <v>0</v>
          </cell>
          <cell r="AU450">
            <v>0</v>
          </cell>
          <cell r="AV450">
            <v>3226</v>
          </cell>
          <cell r="AW450">
            <v>5484.8344999999999</v>
          </cell>
          <cell r="AX450">
            <v>1316.3037999999999</v>
          </cell>
        </row>
        <row r="451">
          <cell r="D451" t="str">
            <v>南谷　剛</v>
          </cell>
          <cell r="E451">
            <v>1002</v>
          </cell>
          <cell r="F451" t="str">
            <v>政策推進部</v>
          </cell>
          <cell r="G451">
            <v>100202</v>
          </cell>
          <cell r="H451" t="str">
            <v>政策受託Ｇ</v>
          </cell>
          <cell r="I451">
            <v>1</v>
          </cell>
          <cell r="J451" t="str">
            <v>部門1</v>
          </cell>
          <cell r="K451">
            <v>1001</v>
          </cell>
          <cell r="L451" t="str">
            <v>部門1-1</v>
          </cell>
          <cell r="M451">
            <v>100102</v>
          </cell>
          <cell r="N451" t="str">
            <v>一般職員</v>
          </cell>
          <cell r="O451">
            <v>500</v>
          </cell>
          <cell r="P451">
            <v>349000</v>
          </cell>
          <cell r="Q451">
            <v>349000</v>
          </cell>
          <cell r="R451">
            <v>0</v>
          </cell>
          <cell r="S451">
            <v>0</v>
          </cell>
          <cell r="T451">
            <v>0</v>
          </cell>
          <cell r="U451">
            <v>0</v>
          </cell>
          <cell r="V451">
            <v>0</v>
          </cell>
          <cell r="W451">
            <v>0</v>
          </cell>
          <cell r="X451">
            <v>0</v>
          </cell>
          <cell r="Y451">
            <v>0</v>
          </cell>
          <cell r="Z451">
            <v>349000</v>
          </cell>
          <cell r="AA451">
            <v>0</v>
          </cell>
          <cell r="AB451">
            <v>45000</v>
          </cell>
          <cell r="AC451">
            <v>26000</v>
          </cell>
          <cell r="AD451">
            <v>0</v>
          </cell>
          <cell r="AE451">
            <v>0</v>
          </cell>
          <cell r="AF451">
            <v>13663</v>
          </cell>
          <cell r="AG451">
            <v>18592</v>
          </cell>
          <cell r="AH451">
            <v>11050</v>
          </cell>
          <cell r="AI451">
            <v>0</v>
          </cell>
          <cell r="AJ451">
            <v>0</v>
          </cell>
          <cell r="AK451">
            <v>22064</v>
          </cell>
          <cell r="AL451">
            <v>3080</v>
          </cell>
          <cell r="AM451">
            <v>48927.4</v>
          </cell>
          <cell r="AN451">
            <v>840</v>
          </cell>
          <cell r="AO451">
            <v>0</v>
          </cell>
          <cell r="AP451">
            <v>0</v>
          </cell>
          <cell r="AQ451">
            <v>463305</v>
          </cell>
          <cell r="AR451">
            <v>0</v>
          </cell>
          <cell r="AS451">
            <v>0</v>
          </cell>
          <cell r="AT451">
            <v>0</v>
          </cell>
          <cell r="AU451">
            <v>0</v>
          </cell>
          <cell r="AV451">
            <v>2316</v>
          </cell>
          <cell r="AW451">
            <v>3938.6174999999998</v>
          </cell>
          <cell r="AX451">
            <v>945.1422</v>
          </cell>
        </row>
        <row r="452">
          <cell r="D452" t="str">
            <v>栗山　明</v>
          </cell>
          <cell r="E452">
            <v>1002</v>
          </cell>
          <cell r="F452" t="str">
            <v>派遣業務部</v>
          </cell>
          <cell r="G452">
            <v>100201</v>
          </cell>
          <cell r="H452" t="str">
            <v>派遣業務Ｇ</v>
          </cell>
          <cell r="I452">
            <v>1</v>
          </cell>
          <cell r="J452" t="str">
            <v>部門1</v>
          </cell>
          <cell r="K452">
            <v>1001</v>
          </cell>
          <cell r="L452" t="str">
            <v>部門1-1</v>
          </cell>
          <cell r="M452">
            <v>100102</v>
          </cell>
          <cell r="N452" t="str">
            <v>一般職員</v>
          </cell>
          <cell r="O452">
            <v>300</v>
          </cell>
          <cell r="P452">
            <v>365100</v>
          </cell>
          <cell r="Q452">
            <v>365100</v>
          </cell>
          <cell r="R452">
            <v>0</v>
          </cell>
          <cell r="S452">
            <v>0</v>
          </cell>
          <cell r="T452">
            <v>0</v>
          </cell>
          <cell r="U452">
            <v>0</v>
          </cell>
          <cell r="V452">
            <v>0</v>
          </cell>
          <cell r="W452">
            <v>0</v>
          </cell>
          <cell r="X452">
            <v>0</v>
          </cell>
          <cell r="Y452">
            <v>0</v>
          </cell>
          <cell r="Z452">
            <v>365100</v>
          </cell>
          <cell r="AA452">
            <v>75000</v>
          </cell>
          <cell r="AB452">
            <v>55932</v>
          </cell>
          <cell r="AC452">
            <v>26000</v>
          </cell>
          <cell r="AD452">
            <v>0</v>
          </cell>
          <cell r="AE452">
            <v>0</v>
          </cell>
          <cell r="AF452">
            <v>27443</v>
          </cell>
          <cell r="AG452">
            <v>23968</v>
          </cell>
          <cell r="AH452">
            <v>16400</v>
          </cell>
          <cell r="AI452">
            <v>0</v>
          </cell>
          <cell r="AJ452">
            <v>0</v>
          </cell>
          <cell r="AK452">
            <v>22064</v>
          </cell>
          <cell r="AL452">
            <v>3080</v>
          </cell>
          <cell r="AM452">
            <v>48927.4</v>
          </cell>
          <cell r="AN452">
            <v>840</v>
          </cell>
          <cell r="AO452">
            <v>0</v>
          </cell>
          <cell r="AP452">
            <v>0</v>
          </cell>
          <cell r="AQ452">
            <v>589843</v>
          </cell>
          <cell r="AR452">
            <v>0</v>
          </cell>
          <cell r="AS452">
            <v>0</v>
          </cell>
          <cell r="AT452">
            <v>0</v>
          </cell>
          <cell r="AU452">
            <v>0</v>
          </cell>
          <cell r="AV452">
            <v>2949</v>
          </cell>
          <cell r="AW452">
            <v>5013.8805000000002</v>
          </cell>
          <cell r="AX452">
            <v>1203.2797</v>
          </cell>
        </row>
        <row r="453">
          <cell r="D453" t="str">
            <v>戸田　英信</v>
          </cell>
          <cell r="E453">
            <v>1005</v>
          </cell>
          <cell r="F453" t="str">
            <v>総務企画部</v>
          </cell>
          <cell r="G453">
            <v>100504</v>
          </cell>
          <cell r="H453" t="str">
            <v>会計Ｇ</v>
          </cell>
          <cell r="I453">
            <v>1</v>
          </cell>
          <cell r="J453" t="str">
            <v>部門1</v>
          </cell>
          <cell r="K453">
            <v>1001</v>
          </cell>
          <cell r="L453" t="str">
            <v>部門1-1</v>
          </cell>
          <cell r="M453">
            <v>100102</v>
          </cell>
          <cell r="N453" t="str">
            <v>一般職員</v>
          </cell>
          <cell r="O453">
            <v>300</v>
          </cell>
          <cell r="P453">
            <v>376500</v>
          </cell>
          <cell r="Q453">
            <v>376500</v>
          </cell>
          <cell r="R453">
            <v>0</v>
          </cell>
          <cell r="S453">
            <v>0</v>
          </cell>
          <cell r="T453">
            <v>0</v>
          </cell>
          <cell r="U453">
            <v>0</v>
          </cell>
          <cell r="V453">
            <v>0</v>
          </cell>
          <cell r="W453">
            <v>0</v>
          </cell>
          <cell r="X453">
            <v>0</v>
          </cell>
          <cell r="Y453">
            <v>0</v>
          </cell>
          <cell r="Z453">
            <v>376500</v>
          </cell>
          <cell r="AA453">
            <v>75000</v>
          </cell>
          <cell r="AB453">
            <v>54180</v>
          </cell>
          <cell r="AC453">
            <v>0</v>
          </cell>
          <cell r="AD453">
            <v>27000</v>
          </cell>
          <cell r="AE453">
            <v>0</v>
          </cell>
          <cell r="AF453">
            <v>7983</v>
          </cell>
          <cell r="AG453">
            <v>16576</v>
          </cell>
          <cell r="AH453">
            <v>1500</v>
          </cell>
          <cell r="AI453">
            <v>0</v>
          </cell>
          <cell r="AJ453">
            <v>0</v>
          </cell>
          <cell r="AK453">
            <v>20882</v>
          </cell>
          <cell r="AL453">
            <v>2915</v>
          </cell>
          <cell r="AM453">
            <v>46306.2</v>
          </cell>
          <cell r="AN453">
            <v>795</v>
          </cell>
          <cell r="AO453">
            <v>0</v>
          </cell>
          <cell r="AP453">
            <v>0</v>
          </cell>
          <cell r="AQ453">
            <v>558739</v>
          </cell>
          <cell r="AR453">
            <v>0</v>
          </cell>
          <cell r="AS453">
            <v>0</v>
          </cell>
          <cell r="AT453">
            <v>0</v>
          </cell>
          <cell r="AU453">
            <v>0</v>
          </cell>
          <cell r="AV453">
            <v>2793</v>
          </cell>
          <cell r="AW453">
            <v>4749.9764999999998</v>
          </cell>
          <cell r="AX453">
            <v>1139.8275000000001</v>
          </cell>
        </row>
        <row r="454">
          <cell r="D454" t="str">
            <v>山辺　孝</v>
          </cell>
          <cell r="E454">
            <v>1005</v>
          </cell>
          <cell r="F454" t="str">
            <v>総務企画部</v>
          </cell>
          <cell r="G454">
            <v>100501</v>
          </cell>
          <cell r="H454" t="str">
            <v>経営戦略Ｇ</v>
          </cell>
          <cell r="I454">
            <v>1</v>
          </cell>
          <cell r="J454" t="str">
            <v>部門1</v>
          </cell>
          <cell r="K454">
            <v>1001</v>
          </cell>
          <cell r="L454" t="str">
            <v>部門1-1</v>
          </cell>
          <cell r="M454">
            <v>100102</v>
          </cell>
          <cell r="N454" t="str">
            <v>一般職員</v>
          </cell>
          <cell r="O454">
            <v>300</v>
          </cell>
          <cell r="P454">
            <v>381300</v>
          </cell>
          <cell r="Q454">
            <v>381300</v>
          </cell>
          <cell r="R454">
            <v>0</v>
          </cell>
          <cell r="S454">
            <v>0</v>
          </cell>
          <cell r="T454">
            <v>0</v>
          </cell>
          <cell r="U454">
            <v>0</v>
          </cell>
          <cell r="V454">
            <v>0</v>
          </cell>
          <cell r="W454">
            <v>0</v>
          </cell>
          <cell r="X454">
            <v>0</v>
          </cell>
          <cell r="Y454">
            <v>0</v>
          </cell>
          <cell r="Z454">
            <v>381300</v>
          </cell>
          <cell r="AA454">
            <v>85000</v>
          </cell>
          <cell r="AB454">
            <v>57516</v>
          </cell>
          <cell r="AC454">
            <v>13000</v>
          </cell>
          <cell r="AD454">
            <v>27000</v>
          </cell>
          <cell r="AE454">
            <v>0</v>
          </cell>
          <cell r="AF454">
            <v>0</v>
          </cell>
          <cell r="AG454">
            <v>15904</v>
          </cell>
          <cell r="AH454">
            <v>7500</v>
          </cell>
          <cell r="AI454">
            <v>0</v>
          </cell>
          <cell r="AJ454">
            <v>0</v>
          </cell>
          <cell r="AK454">
            <v>22064</v>
          </cell>
          <cell r="AL454">
            <v>3080</v>
          </cell>
          <cell r="AM454">
            <v>48927.4</v>
          </cell>
          <cell r="AN454">
            <v>840</v>
          </cell>
          <cell r="AO454">
            <v>0</v>
          </cell>
          <cell r="AP454">
            <v>0</v>
          </cell>
          <cell r="AQ454">
            <v>587220</v>
          </cell>
          <cell r="AR454">
            <v>0</v>
          </cell>
          <cell r="AS454">
            <v>0</v>
          </cell>
          <cell r="AT454">
            <v>0</v>
          </cell>
          <cell r="AU454">
            <v>0</v>
          </cell>
          <cell r="AV454">
            <v>2936</v>
          </cell>
          <cell r="AW454">
            <v>4991.47</v>
          </cell>
          <cell r="AX454">
            <v>1197.9287999999999</v>
          </cell>
        </row>
        <row r="455">
          <cell r="D455" t="str">
            <v>蔵口　葉子</v>
          </cell>
          <cell r="E455">
            <v>1004</v>
          </cell>
          <cell r="F455" t="str">
            <v>事業統括部</v>
          </cell>
          <cell r="G455">
            <v>100401</v>
          </cell>
          <cell r="H455" t="str">
            <v>事業統括Ｇ</v>
          </cell>
          <cell r="I455">
            <v>1</v>
          </cell>
          <cell r="J455" t="str">
            <v>部門1</v>
          </cell>
          <cell r="K455">
            <v>1001</v>
          </cell>
          <cell r="L455" t="str">
            <v>部門1-1</v>
          </cell>
          <cell r="M455">
            <v>100102</v>
          </cell>
          <cell r="N455" t="str">
            <v>一般職員</v>
          </cell>
          <cell r="O455">
            <v>500</v>
          </cell>
          <cell r="P455">
            <v>318500</v>
          </cell>
          <cell r="Q455">
            <v>318500</v>
          </cell>
          <cell r="R455">
            <v>0</v>
          </cell>
          <cell r="S455">
            <v>0</v>
          </cell>
          <cell r="T455">
            <v>0</v>
          </cell>
          <cell r="U455">
            <v>0</v>
          </cell>
          <cell r="V455">
            <v>0</v>
          </cell>
          <cell r="W455">
            <v>0</v>
          </cell>
          <cell r="X455">
            <v>0</v>
          </cell>
          <cell r="Y455">
            <v>0</v>
          </cell>
          <cell r="Z455">
            <v>318500</v>
          </cell>
          <cell r="AA455">
            <v>0</v>
          </cell>
          <cell r="AB455">
            <v>38220</v>
          </cell>
          <cell r="AC455">
            <v>0</v>
          </cell>
          <cell r="AD455">
            <v>0</v>
          </cell>
          <cell r="AE455">
            <v>0</v>
          </cell>
          <cell r="AF455">
            <v>5050</v>
          </cell>
          <cell r="AG455">
            <v>19389</v>
          </cell>
          <cell r="AH455">
            <v>5501</v>
          </cell>
          <cell r="AI455">
            <v>22378</v>
          </cell>
          <cell r="AJ455">
            <v>0</v>
          </cell>
          <cell r="AK455">
            <v>14972</v>
          </cell>
          <cell r="AL455">
            <v>2090</v>
          </cell>
          <cell r="AM455">
            <v>33201.199999999997</v>
          </cell>
          <cell r="AN455">
            <v>570</v>
          </cell>
          <cell r="AO455">
            <v>0</v>
          </cell>
          <cell r="AP455">
            <v>0</v>
          </cell>
          <cell r="AQ455">
            <v>409038</v>
          </cell>
          <cell r="AR455">
            <v>0</v>
          </cell>
          <cell r="AS455">
            <v>0</v>
          </cell>
          <cell r="AT455">
            <v>0</v>
          </cell>
          <cell r="AU455">
            <v>0</v>
          </cell>
          <cell r="AV455">
            <v>2045</v>
          </cell>
          <cell r="AW455">
            <v>3477.0129999999999</v>
          </cell>
          <cell r="AX455">
            <v>834.4375</v>
          </cell>
        </row>
        <row r="456">
          <cell r="D456" t="str">
            <v>濃野　承次</v>
          </cell>
          <cell r="E456">
            <v>1003</v>
          </cell>
          <cell r="F456" t="str">
            <v>新国際協力事業部</v>
          </cell>
          <cell r="G456">
            <v>100301</v>
          </cell>
          <cell r="H456" t="str">
            <v>新国際協力事業Ｇ</v>
          </cell>
          <cell r="I456">
            <v>1</v>
          </cell>
          <cell r="J456" t="str">
            <v>部門1</v>
          </cell>
          <cell r="K456">
            <v>1001</v>
          </cell>
          <cell r="L456" t="str">
            <v>部門1-1</v>
          </cell>
          <cell r="M456">
            <v>100102</v>
          </cell>
          <cell r="N456" t="str">
            <v>一般職員</v>
          </cell>
          <cell r="O456">
            <v>300</v>
          </cell>
          <cell r="P456">
            <v>376500</v>
          </cell>
          <cell r="Q456">
            <v>376500</v>
          </cell>
          <cell r="R456">
            <v>0</v>
          </cell>
          <cell r="S456">
            <v>0</v>
          </cell>
          <cell r="T456">
            <v>0</v>
          </cell>
          <cell r="U456">
            <v>0</v>
          </cell>
          <cell r="V456">
            <v>0</v>
          </cell>
          <cell r="W456">
            <v>0</v>
          </cell>
          <cell r="X456">
            <v>0</v>
          </cell>
          <cell r="Y456">
            <v>0</v>
          </cell>
          <cell r="Z456">
            <v>376500</v>
          </cell>
          <cell r="AA456">
            <v>75000</v>
          </cell>
          <cell r="AB456">
            <v>54180</v>
          </cell>
          <cell r="AC456">
            <v>0</v>
          </cell>
          <cell r="AD456">
            <v>27000</v>
          </cell>
          <cell r="AE456">
            <v>0</v>
          </cell>
          <cell r="AF456">
            <v>6958</v>
          </cell>
          <cell r="AG456">
            <v>16576</v>
          </cell>
          <cell r="AH456">
            <v>0</v>
          </cell>
          <cell r="AI456">
            <v>0</v>
          </cell>
          <cell r="AJ456">
            <v>0</v>
          </cell>
          <cell r="AK456">
            <v>20882</v>
          </cell>
          <cell r="AL456">
            <v>2915</v>
          </cell>
          <cell r="AM456">
            <v>46306.2</v>
          </cell>
          <cell r="AN456">
            <v>795</v>
          </cell>
          <cell r="AO456">
            <v>0</v>
          </cell>
          <cell r="AP456">
            <v>0</v>
          </cell>
          <cell r="AQ456">
            <v>556214</v>
          </cell>
          <cell r="AR456">
            <v>0</v>
          </cell>
          <cell r="AS456">
            <v>0</v>
          </cell>
          <cell r="AT456">
            <v>0</v>
          </cell>
          <cell r="AU456">
            <v>0</v>
          </cell>
          <cell r="AV456">
            <v>2781</v>
          </cell>
          <cell r="AW456">
            <v>4727.8890000000001</v>
          </cell>
          <cell r="AX456">
            <v>1134.6765</v>
          </cell>
        </row>
        <row r="457">
          <cell r="D457" t="str">
            <v>小平　真巳</v>
          </cell>
          <cell r="E457">
            <v>1003</v>
          </cell>
          <cell r="F457" t="str">
            <v>研修業務部</v>
          </cell>
          <cell r="G457">
            <v>100303</v>
          </cell>
          <cell r="H457" t="str">
            <v>招聘業務Ｇ</v>
          </cell>
          <cell r="I457">
            <v>1</v>
          </cell>
          <cell r="J457" t="str">
            <v>部門1</v>
          </cell>
          <cell r="K457">
            <v>1001</v>
          </cell>
          <cell r="L457" t="str">
            <v>部門1-1</v>
          </cell>
          <cell r="M457">
            <v>100102</v>
          </cell>
          <cell r="N457" t="str">
            <v>一般職員</v>
          </cell>
          <cell r="O457">
            <v>300</v>
          </cell>
          <cell r="P457">
            <v>369100</v>
          </cell>
          <cell r="Q457">
            <v>369100</v>
          </cell>
          <cell r="R457">
            <v>0</v>
          </cell>
          <cell r="S457">
            <v>0</v>
          </cell>
          <cell r="T457">
            <v>0</v>
          </cell>
          <cell r="U457">
            <v>0</v>
          </cell>
          <cell r="V457">
            <v>0</v>
          </cell>
          <cell r="W457">
            <v>0</v>
          </cell>
          <cell r="X457">
            <v>0</v>
          </cell>
          <cell r="Y457">
            <v>0</v>
          </cell>
          <cell r="Z457">
            <v>369100</v>
          </cell>
          <cell r="AA457">
            <v>75000</v>
          </cell>
          <cell r="AB457">
            <v>57012</v>
          </cell>
          <cell r="AC457">
            <v>31000</v>
          </cell>
          <cell r="AD457">
            <v>0</v>
          </cell>
          <cell r="AE457">
            <v>0</v>
          </cell>
          <cell r="AF457">
            <v>21178</v>
          </cell>
          <cell r="AG457">
            <v>15008</v>
          </cell>
          <cell r="AH457">
            <v>13900</v>
          </cell>
          <cell r="AI457">
            <v>0</v>
          </cell>
          <cell r="AJ457">
            <v>0</v>
          </cell>
          <cell r="AK457">
            <v>22064</v>
          </cell>
          <cell r="AL457">
            <v>3080</v>
          </cell>
          <cell r="AM457">
            <v>48927.4</v>
          </cell>
          <cell r="AN457">
            <v>840</v>
          </cell>
          <cell r="AO457">
            <v>0</v>
          </cell>
          <cell r="AP457">
            <v>0</v>
          </cell>
          <cell r="AQ457">
            <v>582198</v>
          </cell>
          <cell r="AR457">
            <v>0</v>
          </cell>
          <cell r="AS457">
            <v>0</v>
          </cell>
          <cell r="AT457">
            <v>0</v>
          </cell>
          <cell r="AU457">
            <v>0</v>
          </cell>
          <cell r="AV457">
            <v>2910</v>
          </cell>
          <cell r="AW457">
            <v>4949.6729999999998</v>
          </cell>
          <cell r="AX457">
            <v>1187.6839</v>
          </cell>
        </row>
        <row r="458">
          <cell r="D458" t="str">
            <v>佐藤　裕之</v>
          </cell>
          <cell r="E458">
            <v>1005</v>
          </cell>
          <cell r="F458" t="str">
            <v>総務企画部</v>
          </cell>
          <cell r="G458">
            <v>100503</v>
          </cell>
          <cell r="H458" t="str">
            <v>人事Ｇ</v>
          </cell>
          <cell r="I458">
            <v>1</v>
          </cell>
          <cell r="J458" t="str">
            <v>部門1</v>
          </cell>
          <cell r="K458">
            <v>1001</v>
          </cell>
          <cell r="L458" t="str">
            <v>部門1-1</v>
          </cell>
          <cell r="M458">
            <v>100102</v>
          </cell>
          <cell r="N458" t="str">
            <v>一般職員</v>
          </cell>
          <cell r="O458">
            <v>300</v>
          </cell>
          <cell r="P458">
            <v>374200</v>
          </cell>
          <cell r="Q458">
            <v>374200</v>
          </cell>
          <cell r="R458">
            <v>0</v>
          </cell>
          <cell r="S458">
            <v>0</v>
          </cell>
          <cell r="T458">
            <v>0</v>
          </cell>
          <cell r="U458">
            <v>0</v>
          </cell>
          <cell r="V458">
            <v>0</v>
          </cell>
          <cell r="W458">
            <v>0</v>
          </cell>
          <cell r="X458">
            <v>0</v>
          </cell>
          <cell r="Y458">
            <v>0</v>
          </cell>
          <cell r="Z458">
            <v>374200</v>
          </cell>
          <cell r="AA458">
            <v>75000</v>
          </cell>
          <cell r="AB458">
            <v>53904</v>
          </cell>
          <cell r="AC458">
            <v>0</v>
          </cell>
          <cell r="AD458">
            <v>0</v>
          </cell>
          <cell r="AE458">
            <v>0</v>
          </cell>
          <cell r="AF458">
            <v>18298</v>
          </cell>
          <cell r="AG458">
            <v>17024</v>
          </cell>
          <cell r="AH458">
            <v>9900</v>
          </cell>
          <cell r="AI458">
            <v>0</v>
          </cell>
          <cell r="AJ458">
            <v>0</v>
          </cell>
          <cell r="AK458">
            <v>20882</v>
          </cell>
          <cell r="AL458">
            <v>2915</v>
          </cell>
          <cell r="AM458">
            <v>46306.2</v>
          </cell>
          <cell r="AN458">
            <v>795</v>
          </cell>
          <cell r="AO458">
            <v>0</v>
          </cell>
          <cell r="AP458">
            <v>0</v>
          </cell>
          <cell r="AQ458">
            <v>548326</v>
          </cell>
          <cell r="AR458">
            <v>0</v>
          </cell>
          <cell r="AS458">
            <v>0</v>
          </cell>
          <cell r="AT458">
            <v>0</v>
          </cell>
          <cell r="AU458">
            <v>0</v>
          </cell>
          <cell r="AV458">
            <v>2741</v>
          </cell>
          <cell r="AW458">
            <v>4661.4009999999998</v>
          </cell>
          <cell r="AX458">
            <v>1118.585</v>
          </cell>
        </row>
        <row r="459">
          <cell r="D459" t="str">
            <v>窪田　真也</v>
          </cell>
          <cell r="E459">
            <v>1004</v>
          </cell>
          <cell r="F459" t="str">
            <v>事業統括部</v>
          </cell>
          <cell r="G459">
            <v>100404</v>
          </cell>
          <cell r="H459" t="str">
            <v>バンコク事務所</v>
          </cell>
          <cell r="I459">
            <v>1</v>
          </cell>
          <cell r="J459" t="str">
            <v>部門1</v>
          </cell>
          <cell r="K459">
            <v>1001</v>
          </cell>
          <cell r="L459" t="str">
            <v>部門1-1</v>
          </cell>
          <cell r="M459">
            <v>100102</v>
          </cell>
          <cell r="N459" t="str">
            <v>一般職員</v>
          </cell>
          <cell r="O459">
            <v>400</v>
          </cell>
          <cell r="P459">
            <v>290394</v>
          </cell>
          <cell r="Q459">
            <v>290394</v>
          </cell>
          <cell r="R459">
            <v>0</v>
          </cell>
          <cell r="S459">
            <v>0</v>
          </cell>
          <cell r="T459">
            <v>0</v>
          </cell>
          <cell r="U459">
            <v>0</v>
          </cell>
          <cell r="V459">
            <v>0</v>
          </cell>
          <cell r="W459">
            <v>0</v>
          </cell>
          <cell r="X459">
            <v>0</v>
          </cell>
          <cell r="Y459">
            <v>0</v>
          </cell>
          <cell r="Z459">
            <v>290394</v>
          </cell>
          <cell r="AA459">
            <v>0</v>
          </cell>
          <cell r="AB459">
            <v>0</v>
          </cell>
          <cell r="AC459">
            <v>0</v>
          </cell>
          <cell r="AD459">
            <v>0</v>
          </cell>
          <cell r="AE459">
            <v>0</v>
          </cell>
          <cell r="AF459">
            <v>0</v>
          </cell>
          <cell r="AG459">
            <v>0</v>
          </cell>
          <cell r="AH459">
            <v>0</v>
          </cell>
          <cell r="AI459">
            <v>0</v>
          </cell>
          <cell r="AJ459">
            <v>0</v>
          </cell>
          <cell r="AK459">
            <v>25610</v>
          </cell>
          <cell r="AL459">
            <v>0</v>
          </cell>
          <cell r="AM459">
            <v>54169.8</v>
          </cell>
          <cell r="AN459">
            <v>930</v>
          </cell>
          <cell r="AO459">
            <v>0</v>
          </cell>
          <cell r="AP459">
            <v>0</v>
          </cell>
          <cell r="AQ459">
            <v>305448</v>
          </cell>
          <cell r="AR459">
            <v>0</v>
          </cell>
          <cell r="AS459">
            <v>0</v>
          </cell>
          <cell r="AT459">
            <v>0</v>
          </cell>
          <cell r="AU459">
            <v>0</v>
          </cell>
          <cell r="AV459">
            <v>1527</v>
          </cell>
          <cell r="AW459">
            <v>2596.5479999999998</v>
          </cell>
          <cell r="AX459">
            <v>0</v>
          </cell>
        </row>
        <row r="460">
          <cell r="D460" t="str">
            <v>浜本　馨</v>
          </cell>
          <cell r="E460">
            <v>1002</v>
          </cell>
          <cell r="F460" t="str">
            <v>政策推進部</v>
          </cell>
          <cell r="G460">
            <v>100202</v>
          </cell>
          <cell r="H460" t="str">
            <v>政策受託Ｇ</v>
          </cell>
          <cell r="I460">
            <v>1</v>
          </cell>
          <cell r="J460" t="str">
            <v>部門1</v>
          </cell>
          <cell r="K460">
            <v>1001</v>
          </cell>
          <cell r="L460" t="str">
            <v>部門1-1</v>
          </cell>
          <cell r="M460">
            <v>100102</v>
          </cell>
          <cell r="N460" t="str">
            <v>一般職員</v>
          </cell>
          <cell r="O460">
            <v>500</v>
          </cell>
          <cell r="P460">
            <v>357100</v>
          </cell>
          <cell r="Q460">
            <v>357100</v>
          </cell>
          <cell r="R460">
            <v>0</v>
          </cell>
          <cell r="S460">
            <v>0</v>
          </cell>
          <cell r="T460">
            <v>0</v>
          </cell>
          <cell r="U460">
            <v>0</v>
          </cell>
          <cell r="V460">
            <v>0</v>
          </cell>
          <cell r="W460">
            <v>0</v>
          </cell>
          <cell r="X460">
            <v>0</v>
          </cell>
          <cell r="Y460">
            <v>0</v>
          </cell>
          <cell r="Z460">
            <v>357100</v>
          </cell>
          <cell r="AA460">
            <v>0</v>
          </cell>
          <cell r="AB460">
            <v>45192</v>
          </cell>
          <cell r="AC460">
            <v>19500</v>
          </cell>
          <cell r="AD460">
            <v>27000</v>
          </cell>
          <cell r="AE460">
            <v>0</v>
          </cell>
          <cell r="AF460">
            <v>10610</v>
          </cell>
          <cell r="AG460">
            <v>18968</v>
          </cell>
          <cell r="AH460">
            <v>18811</v>
          </cell>
          <cell r="AI460">
            <v>0</v>
          </cell>
          <cell r="AJ460">
            <v>0</v>
          </cell>
          <cell r="AK460">
            <v>24428</v>
          </cell>
          <cell r="AL460">
            <v>3410</v>
          </cell>
          <cell r="AM460">
            <v>54169.8</v>
          </cell>
          <cell r="AN460">
            <v>930</v>
          </cell>
          <cell r="AO460">
            <v>0</v>
          </cell>
          <cell r="AP460">
            <v>0</v>
          </cell>
          <cell r="AQ460">
            <v>497181</v>
          </cell>
          <cell r="AR460">
            <v>0</v>
          </cell>
          <cell r="AS460">
            <v>0</v>
          </cell>
          <cell r="AT460">
            <v>0</v>
          </cell>
          <cell r="AU460">
            <v>0</v>
          </cell>
          <cell r="AV460">
            <v>2485</v>
          </cell>
          <cell r="AW460">
            <v>4226.9435000000003</v>
          </cell>
          <cell r="AX460">
            <v>1014.2492</v>
          </cell>
        </row>
        <row r="461">
          <cell r="D461" t="str">
            <v>牧野　幾太郎</v>
          </cell>
          <cell r="E461">
            <v>1006</v>
          </cell>
          <cell r="F461" t="str">
            <v>東京研修センター</v>
          </cell>
          <cell r="G461">
            <v>100601</v>
          </cell>
          <cell r="H461" t="str">
            <v>ＴＫＣＧ</v>
          </cell>
          <cell r="I461">
            <v>1</v>
          </cell>
          <cell r="J461" t="str">
            <v>部門1</v>
          </cell>
          <cell r="K461">
            <v>1001</v>
          </cell>
          <cell r="L461" t="str">
            <v>部門1-1</v>
          </cell>
          <cell r="M461">
            <v>100102</v>
          </cell>
          <cell r="N461" t="str">
            <v>一般職員</v>
          </cell>
          <cell r="O461">
            <v>300</v>
          </cell>
          <cell r="P461">
            <v>374200</v>
          </cell>
          <cell r="Q461">
            <v>374200</v>
          </cell>
          <cell r="R461">
            <v>0</v>
          </cell>
          <cell r="S461">
            <v>0</v>
          </cell>
          <cell r="T461">
            <v>0</v>
          </cell>
          <cell r="U461">
            <v>0</v>
          </cell>
          <cell r="V461">
            <v>0</v>
          </cell>
          <cell r="W461">
            <v>0</v>
          </cell>
          <cell r="X461">
            <v>0</v>
          </cell>
          <cell r="Y461">
            <v>0</v>
          </cell>
          <cell r="Z461">
            <v>374200</v>
          </cell>
          <cell r="AA461">
            <v>75000</v>
          </cell>
          <cell r="AB461">
            <v>54684</v>
          </cell>
          <cell r="AC461">
            <v>6500</v>
          </cell>
          <cell r="AD461">
            <v>0</v>
          </cell>
          <cell r="AE461">
            <v>0</v>
          </cell>
          <cell r="AF461">
            <v>28101</v>
          </cell>
          <cell r="AG461">
            <v>17024</v>
          </cell>
          <cell r="AH461">
            <v>11400</v>
          </cell>
          <cell r="AI461">
            <v>0</v>
          </cell>
          <cell r="AJ461">
            <v>0</v>
          </cell>
          <cell r="AK461">
            <v>22064</v>
          </cell>
          <cell r="AL461">
            <v>3080</v>
          </cell>
          <cell r="AM461">
            <v>48927.4</v>
          </cell>
          <cell r="AN461">
            <v>840</v>
          </cell>
          <cell r="AO461">
            <v>0</v>
          </cell>
          <cell r="AP461">
            <v>0</v>
          </cell>
          <cell r="AQ461">
            <v>566909</v>
          </cell>
          <cell r="AR461">
            <v>0</v>
          </cell>
          <cell r="AS461">
            <v>0</v>
          </cell>
          <cell r="AT461">
            <v>0</v>
          </cell>
          <cell r="AU461">
            <v>0</v>
          </cell>
          <cell r="AV461">
            <v>2834</v>
          </cell>
          <cell r="AW461">
            <v>4819.2714999999998</v>
          </cell>
          <cell r="AX461">
            <v>1156.4943000000001</v>
          </cell>
        </row>
        <row r="462">
          <cell r="D462" t="str">
            <v>竹本　優子</v>
          </cell>
          <cell r="E462">
            <v>1001</v>
          </cell>
          <cell r="F462" t="str">
            <v>産業推進部</v>
          </cell>
          <cell r="G462">
            <v>100102</v>
          </cell>
          <cell r="H462" t="str">
            <v>ＥＰＡＧ</v>
          </cell>
          <cell r="I462">
            <v>1</v>
          </cell>
          <cell r="J462" t="str">
            <v>部門1</v>
          </cell>
          <cell r="K462">
            <v>1001</v>
          </cell>
          <cell r="L462" t="str">
            <v>部門1-1</v>
          </cell>
          <cell r="M462">
            <v>100102</v>
          </cell>
          <cell r="N462" t="str">
            <v>一般職員</v>
          </cell>
          <cell r="O462">
            <v>300</v>
          </cell>
          <cell r="P462">
            <v>343500</v>
          </cell>
          <cell r="Q462">
            <v>343500</v>
          </cell>
          <cell r="R462">
            <v>0</v>
          </cell>
          <cell r="S462">
            <v>0</v>
          </cell>
          <cell r="T462">
            <v>0</v>
          </cell>
          <cell r="U462">
            <v>0</v>
          </cell>
          <cell r="V462">
            <v>0</v>
          </cell>
          <cell r="W462">
            <v>0</v>
          </cell>
          <cell r="X462">
            <v>0</v>
          </cell>
          <cell r="Y462">
            <v>0</v>
          </cell>
          <cell r="Z462">
            <v>343500</v>
          </cell>
          <cell r="AA462">
            <v>45000</v>
          </cell>
          <cell r="AB462">
            <v>46620</v>
          </cell>
          <cell r="AC462">
            <v>0</v>
          </cell>
          <cell r="AD462">
            <v>27000</v>
          </cell>
          <cell r="AE462">
            <v>0</v>
          </cell>
          <cell r="AF462">
            <v>3876</v>
          </cell>
          <cell r="AG462">
            <v>18368</v>
          </cell>
          <cell r="AH462">
            <v>1500</v>
          </cell>
          <cell r="AI462">
            <v>0</v>
          </cell>
          <cell r="AJ462">
            <v>0</v>
          </cell>
          <cell r="AK462">
            <v>18518</v>
          </cell>
          <cell r="AL462">
            <v>2585</v>
          </cell>
          <cell r="AM462">
            <v>41064.800000000003</v>
          </cell>
          <cell r="AN462">
            <v>705</v>
          </cell>
          <cell r="AO462">
            <v>0</v>
          </cell>
          <cell r="AP462">
            <v>0</v>
          </cell>
          <cell r="AQ462">
            <v>485864</v>
          </cell>
          <cell r="AR462">
            <v>0</v>
          </cell>
          <cell r="AS462">
            <v>0</v>
          </cell>
          <cell r="AT462">
            <v>0</v>
          </cell>
          <cell r="AU462">
            <v>0</v>
          </cell>
          <cell r="AV462">
            <v>2429</v>
          </cell>
          <cell r="AW462">
            <v>4130.1639999999998</v>
          </cell>
          <cell r="AX462">
            <v>991.16250000000002</v>
          </cell>
        </row>
        <row r="463">
          <cell r="D463" t="str">
            <v>木村　奈苗</v>
          </cell>
          <cell r="E463">
            <v>1003</v>
          </cell>
          <cell r="F463" t="str">
            <v>研修業務部</v>
          </cell>
          <cell r="G463">
            <v>100301</v>
          </cell>
          <cell r="H463" t="str">
            <v>受入業務Ｇ</v>
          </cell>
          <cell r="I463">
            <v>1</v>
          </cell>
          <cell r="J463" t="str">
            <v>部門1</v>
          </cell>
          <cell r="K463">
            <v>1001</v>
          </cell>
          <cell r="L463" t="str">
            <v>部門1-1</v>
          </cell>
          <cell r="M463">
            <v>100102</v>
          </cell>
          <cell r="N463" t="str">
            <v>一般職員</v>
          </cell>
          <cell r="O463">
            <v>500</v>
          </cell>
          <cell r="P463">
            <v>351700</v>
          </cell>
          <cell r="Q463">
            <v>351700</v>
          </cell>
          <cell r="R463">
            <v>0</v>
          </cell>
          <cell r="S463">
            <v>0</v>
          </cell>
          <cell r="T463">
            <v>0</v>
          </cell>
          <cell r="U463">
            <v>0</v>
          </cell>
          <cell r="V463">
            <v>0</v>
          </cell>
          <cell r="W463">
            <v>0</v>
          </cell>
          <cell r="X463">
            <v>0</v>
          </cell>
          <cell r="Y463">
            <v>0</v>
          </cell>
          <cell r="Z463">
            <v>351700</v>
          </cell>
          <cell r="AA463">
            <v>0</v>
          </cell>
          <cell r="AB463">
            <v>42204</v>
          </cell>
          <cell r="AC463">
            <v>0</v>
          </cell>
          <cell r="AD463">
            <v>0</v>
          </cell>
          <cell r="AE463">
            <v>0</v>
          </cell>
          <cell r="AF463">
            <v>12835</v>
          </cell>
          <cell r="AG463">
            <v>18368</v>
          </cell>
          <cell r="AH463">
            <v>6103</v>
          </cell>
          <cell r="AI463">
            <v>0</v>
          </cell>
          <cell r="AJ463">
            <v>0</v>
          </cell>
          <cell r="AK463">
            <v>16154</v>
          </cell>
          <cell r="AL463">
            <v>2255</v>
          </cell>
          <cell r="AM463">
            <v>35822.400000000001</v>
          </cell>
          <cell r="AN463">
            <v>615</v>
          </cell>
          <cell r="AO463">
            <v>0</v>
          </cell>
          <cell r="AP463">
            <v>0</v>
          </cell>
          <cell r="AQ463">
            <v>431210</v>
          </cell>
          <cell r="AR463">
            <v>0</v>
          </cell>
          <cell r="AS463">
            <v>0</v>
          </cell>
          <cell r="AT463">
            <v>0</v>
          </cell>
          <cell r="AU463">
            <v>0</v>
          </cell>
          <cell r="AV463">
            <v>2156</v>
          </cell>
          <cell r="AW463">
            <v>3665.335</v>
          </cell>
          <cell r="AX463">
            <v>879.66840000000002</v>
          </cell>
        </row>
        <row r="464">
          <cell r="D464" t="str">
            <v>蔵口　達也</v>
          </cell>
          <cell r="E464">
            <v>1002</v>
          </cell>
          <cell r="F464" t="str">
            <v>派遣業務部</v>
          </cell>
          <cell r="G464">
            <v>100201</v>
          </cell>
          <cell r="H464" t="str">
            <v>派遣業務Ｇ</v>
          </cell>
          <cell r="I464">
            <v>1</v>
          </cell>
          <cell r="J464" t="str">
            <v>部門1</v>
          </cell>
          <cell r="K464">
            <v>1001</v>
          </cell>
          <cell r="L464" t="str">
            <v>部門1-1</v>
          </cell>
          <cell r="M464">
            <v>100102</v>
          </cell>
          <cell r="N464" t="str">
            <v>一般職員</v>
          </cell>
          <cell r="O464">
            <v>300</v>
          </cell>
          <cell r="P464">
            <v>315700</v>
          </cell>
          <cell r="Q464">
            <v>315700</v>
          </cell>
          <cell r="R464">
            <v>0</v>
          </cell>
          <cell r="S464">
            <v>0</v>
          </cell>
          <cell r="T464">
            <v>0</v>
          </cell>
          <cell r="U464">
            <v>0</v>
          </cell>
          <cell r="V464">
            <v>0</v>
          </cell>
          <cell r="W464">
            <v>0</v>
          </cell>
          <cell r="X464">
            <v>0</v>
          </cell>
          <cell r="Y464">
            <v>0</v>
          </cell>
          <cell r="Z464">
            <v>315700</v>
          </cell>
          <cell r="AA464">
            <v>45000</v>
          </cell>
          <cell r="AB464">
            <v>44844</v>
          </cell>
          <cell r="AC464">
            <v>13000</v>
          </cell>
          <cell r="AD464">
            <v>0</v>
          </cell>
          <cell r="AE464">
            <v>0</v>
          </cell>
          <cell r="AF464">
            <v>12376</v>
          </cell>
          <cell r="AG464">
            <v>0</v>
          </cell>
          <cell r="AH464">
            <v>3000</v>
          </cell>
          <cell r="AI464">
            <v>0</v>
          </cell>
          <cell r="AJ464">
            <v>0</v>
          </cell>
          <cell r="AK464">
            <v>14972</v>
          </cell>
          <cell r="AL464">
            <v>2090</v>
          </cell>
          <cell r="AM464">
            <v>33201.199999999997</v>
          </cell>
          <cell r="AN464">
            <v>570</v>
          </cell>
          <cell r="AO464">
            <v>0</v>
          </cell>
          <cell r="AP464">
            <v>0</v>
          </cell>
          <cell r="AQ464">
            <v>433920</v>
          </cell>
          <cell r="AR464">
            <v>0</v>
          </cell>
          <cell r="AS464">
            <v>0</v>
          </cell>
          <cell r="AT464">
            <v>0</v>
          </cell>
          <cell r="AU464">
            <v>0</v>
          </cell>
          <cell r="AV464">
            <v>2169</v>
          </cell>
          <cell r="AW464">
            <v>3688.92</v>
          </cell>
          <cell r="AX464">
            <v>885.19680000000005</v>
          </cell>
        </row>
        <row r="465">
          <cell r="D465" t="str">
            <v>三谷　知</v>
          </cell>
          <cell r="E465">
            <v>1004</v>
          </cell>
          <cell r="F465" t="str">
            <v>事業統括部</v>
          </cell>
          <cell r="G465">
            <v>100406</v>
          </cell>
          <cell r="H465" t="str">
            <v>ニューデリー事務所</v>
          </cell>
          <cell r="I465">
            <v>1</v>
          </cell>
          <cell r="J465" t="str">
            <v>部門1</v>
          </cell>
          <cell r="K465">
            <v>1001</v>
          </cell>
          <cell r="L465" t="str">
            <v>部門1-1</v>
          </cell>
          <cell r="M465">
            <v>100102</v>
          </cell>
          <cell r="N465" t="str">
            <v>一般職員</v>
          </cell>
          <cell r="O465">
            <v>400</v>
          </cell>
          <cell r="P465">
            <v>272560</v>
          </cell>
          <cell r="Q465">
            <v>272560</v>
          </cell>
          <cell r="R465">
            <v>0</v>
          </cell>
          <cell r="S465">
            <v>0</v>
          </cell>
          <cell r="T465">
            <v>0</v>
          </cell>
          <cell r="U465">
            <v>0</v>
          </cell>
          <cell r="V465">
            <v>0</v>
          </cell>
          <cell r="W465">
            <v>0</v>
          </cell>
          <cell r="X465">
            <v>0</v>
          </cell>
          <cell r="Y465">
            <v>0</v>
          </cell>
          <cell r="Z465">
            <v>272560</v>
          </cell>
          <cell r="AA465">
            <v>0</v>
          </cell>
          <cell r="AB465">
            <v>0</v>
          </cell>
          <cell r="AC465">
            <v>13000</v>
          </cell>
          <cell r="AD465">
            <v>0</v>
          </cell>
          <cell r="AE465">
            <v>0</v>
          </cell>
          <cell r="AF465">
            <v>0</v>
          </cell>
          <cell r="AG465">
            <v>0</v>
          </cell>
          <cell r="AH465">
            <v>3000</v>
          </cell>
          <cell r="AI465">
            <v>0</v>
          </cell>
          <cell r="AJ465">
            <v>0</v>
          </cell>
          <cell r="AK465">
            <v>29550</v>
          </cell>
          <cell r="AL465">
            <v>0</v>
          </cell>
          <cell r="AM465">
            <v>54169.8</v>
          </cell>
          <cell r="AN465">
            <v>930</v>
          </cell>
          <cell r="AO465">
            <v>0</v>
          </cell>
          <cell r="AP465">
            <v>0</v>
          </cell>
          <cell r="AQ465">
            <v>301680</v>
          </cell>
          <cell r="AR465">
            <v>0</v>
          </cell>
          <cell r="AS465">
            <v>0</v>
          </cell>
          <cell r="AT465">
            <v>0</v>
          </cell>
          <cell r="AU465">
            <v>0</v>
          </cell>
          <cell r="AV465">
            <v>1508</v>
          </cell>
          <cell r="AW465">
            <v>2564.6799999999998</v>
          </cell>
          <cell r="AX465">
            <v>0</v>
          </cell>
        </row>
        <row r="466">
          <cell r="D466" t="str">
            <v>鮎合　健一郎</v>
          </cell>
          <cell r="E466">
            <v>1002</v>
          </cell>
          <cell r="F466" t="str">
            <v>政策推進部</v>
          </cell>
          <cell r="G466">
            <v>100201</v>
          </cell>
          <cell r="H466" t="str">
            <v>国際人材Ｇ</v>
          </cell>
          <cell r="I466">
            <v>1</v>
          </cell>
          <cell r="J466" t="str">
            <v>部門1</v>
          </cell>
          <cell r="K466">
            <v>1001</v>
          </cell>
          <cell r="L466" t="str">
            <v>部門1-1</v>
          </cell>
          <cell r="M466">
            <v>100102</v>
          </cell>
          <cell r="N466" t="str">
            <v>一般職員</v>
          </cell>
          <cell r="O466">
            <v>300</v>
          </cell>
          <cell r="P466">
            <v>365100</v>
          </cell>
          <cell r="Q466">
            <v>365100</v>
          </cell>
          <cell r="R466">
            <v>0</v>
          </cell>
          <cell r="S466">
            <v>0</v>
          </cell>
          <cell r="T466">
            <v>0</v>
          </cell>
          <cell r="U466">
            <v>0</v>
          </cell>
          <cell r="V466">
            <v>0</v>
          </cell>
          <cell r="W466">
            <v>0</v>
          </cell>
          <cell r="X466">
            <v>0</v>
          </cell>
          <cell r="Y466">
            <v>0</v>
          </cell>
          <cell r="Z466">
            <v>365100</v>
          </cell>
          <cell r="AA466">
            <v>75000</v>
          </cell>
          <cell r="AB466">
            <v>55932</v>
          </cell>
          <cell r="AC466">
            <v>26000</v>
          </cell>
          <cell r="AD466">
            <v>27000</v>
          </cell>
          <cell r="AE466">
            <v>0</v>
          </cell>
          <cell r="AF466">
            <v>0</v>
          </cell>
          <cell r="AG466">
            <v>23968</v>
          </cell>
          <cell r="AH466">
            <v>14000</v>
          </cell>
          <cell r="AI466">
            <v>0</v>
          </cell>
          <cell r="AJ466">
            <v>0</v>
          </cell>
          <cell r="AK466">
            <v>22064</v>
          </cell>
          <cell r="AL466">
            <v>3080</v>
          </cell>
          <cell r="AM466">
            <v>48927.4</v>
          </cell>
          <cell r="AN466">
            <v>840</v>
          </cell>
          <cell r="AO466">
            <v>0</v>
          </cell>
          <cell r="AP466">
            <v>0</v>
          </cell>
          <cell r="AQ466">
            <v>587000</v>
          </cell>
          <cell r="AR466">
            <v>0</v>
          </cell>
          <cell r="AS466">
            <v>0</v>
          </cell>
          <cell r="AT466">
            <v>0</v>
          </cell>
          <cell r="AU466">
            <v>0</v>
          </cell>
          <cell r="AV466">
            <v>2935</v>
          </cell>
          <cell r="AW466">
            <v>4989.5</v>
          </cell>
          <cell r="AX466">
            <v>1197.48</v>
          </cell>
        </row>
        <row r="467">
          <cell r="D467" t="str">
            <v>馬場　宏和</v>
          </cell>
          <cell r="E467">
            <v>1005</v>
          </cell>
          <cell r="F467" t="str">
            <v>総務企画部</v>
          </cell>
          <cell r="G467">
            <v>100501</v>
          </cell>
          <cell r="H467" t="str">
            <v>経営戦略Ｇ</v>
          </cell>
          <cell r="I467">
            <v>1</v>
          </cell>
          <cell r="J467" t="str">
            <v>部門1</v>
          </cell>
          <cell r="K467">
            <v>1001</v>
          </cell>
          <cell r="L467" t="str">
            <v>部門1-1</v>
          </cell>
          <cell r="M467">
            <v>100102</v>
          </cell>
          <cell r="N467" t="str">
            <v>一般職員</v>
          </cell>
          <cell r="O467">
            <v>500</v>
          </cell>
          <cell r="P467">
            <v>292000</v>
          </cell>
          <cell r="Q467">
            <v>292000</v>
          </cell>
          <cell r="R467">
            <v>0</v>
          </cell>
          <cell r="S467">
            <v>0</v>
          </cell>
          <cell r="T467">
            <v>0</v>
          </cell>
          <cell r="U467">
            <v>0</v>
          </cell>
          <cell r="V467">
            <v>0</v>
          </cell>
          <cell r="W467">
            <v>0</v>
          </cell>
          <cell r="X467">
            <v>0</v>
          </cell>
          <cell r="Y467">
            <v>0</v>
          </cell>
          <cell r="Z467">
            <v>292000</v>
          </cell>
          <cell r="AA467">
            <v>0</v>
          </cell>
          <cell r="AB467">
            <v>37380</v>
          </cell>
          <cell r="AC467">
            <v>19500</v>
          </cell>
          <cell r="AD467">
            <v>0</v>
          </cell>
          <cell r="AE467">
            <v>0</v>
          </cell>
          <cell r="AF467">
            <v>9306</v>
          </cell>
          <cell r="AG467">
            <v>23463</v>
          </cell>
          <cell r="AH467">
            <v>14902</v>
          </cell>
          <cell r="AI467">
            <v>109671</v>
          </cell>
          <cell r="AJ467">
            <v>0</v>
          </cell>
          <cell r="AK467">
            <v>18518</v>
          </cell>
          <cell r="AL467">
            <v>2585</v>
          </cell>
          <cell r="AM467">
            <v>41064.800000000003</v>
          </cell>
          <cell r="AN467">
            <v>705</v>
          </cell>
          <cell r="AO467">
            <v>0</v>
          </cell>
          <cell r="AP467">
            <v>0</v>
          </cell>
          <cell r="AQ467">
            <v>506222</v>
          </cell>
          <cell r="AR467">
            <v>0</v>
          </cell>
          <cell r="AS467">
            <v>0</v>
          </cell>
          <cell r="AT467">
            <v>253</v>
          </cell>
          <cell r="AU467">
            <v>0</v>
          </cell>
          <cell r="AV467">
            <v>2531</v>
          </cell>
          <cell r="AW467">
            <v>4302.9970000000003</v>
          </cell>
          <cell r="AX467">
            <v>1032.6928</v>
          </cell>
        </row>
        <row r="468">
          <cell r="D468" t="str">
            <v>手島　真子</v>
          </cell>
          <cell r="E468">
            <v>1003</v>
          </cell>
          <cell r="F468" t="str">
            <v>研修業務部</v>
          </cell>
          <cell r="G468">
            <v>100304</v>
          </cell>
          <cell r="H468" t="str">
            <v>受入経理Ｇ</v>
          </cell>
          <cell r="I468">
            <v>1</v>
          </cell>
          <cell r="J468" t="str">
            <v>部門1</v>
          </cell>
          <cell r="K468">
            <v>1001</v>
          </cell>
          <cell r="L468" t="str">
            <v>部門1-1</v>
          </cell>
          <cell r="M468">
            <v>100102</v>
          </cell>
          <cell r="N468" t="str">
            <v>一般職員</v>
          </cell>
          <cell r="O468">
            <v>500</v>
          </cell>
          <cell r="P468">
            <v>273300</v>
          </cell>
          <cell r="Q468">
            <v>273300</v>
          </cell>
          <cell r="R468">
            <v>0</v>
          </cell>
          <cell r="S468">
            <v>0</v>
          </cell>
          <cell r="T468">
            <v>0</v>
          </cell>
          <cell r="U468">
            <v>0</v>
          </cell>
          <cell r="V468">
            <v>0</v>
          </cell>
          <cell r="W468">
            <v>0</v>
          </cell>
          <cell r="X468">
            <v>0</v>
          </cell>
          <cell r="Y468">
            <v>0</v>
          </cell>
          <cell r="Z468">
            <v>273300</v>
          </cell>
          <cell r="AA468">
            <v>0</v>
          </cell>
          <cell r="AB468">
            <v>32796</v>
          </cell>
          <cell r="AC468">
            <v>0</v>
          </cell>
          <cell r="AD468">
            <v>0</v>
          </cell>
          <cell r="AE468">
            <v>0</v>
          </cell>
          <cell r="AF468">
            <v>12816</v>
          </cell>
          <cell r="AG468">
            <v>22788</v>
          </cell>
          <cell r="AH468">
            <v>4643</v>
          </cell>
          <cell r="AI468">
            <v>25061</v>
          </cell>
          <cell r="AJ468">
            <v>0</v>
          </cell>
          <cell r="AK468">
            <v>14972</v>
          </cell>
          <cell r="AL468">
            <v>0</v>
          </cell>
          <cell r="AM468">
            <v>33201.199999999997</v>
          </cell>
          <cell r="AN468">
            <v>570</v>
          </cell>
          <cell r="AO468">
            <v>0</v>
          </cell>
          <cell r="AP468">
            <v>0</v>
          </cell>
          <cell r="AQ468">
            <v>371404</v>
          </cell>
          <cell r="AR468">
            <v>0</v>
          </cell>
          <cell r="AS468">
            <v>0</v>
          </cell>
          <cell r="AT468">
            <v>0</v>
          </cell>
          <cell r="AU468">
            <v>0</v>
          </cell>
          <cell r="AV468">
            <v>1857</v>
          </cell>
          <cell r="AW468">
            <v>3156.9540000000002</v>
          </cell>
          <cell r="AX468">
            <v>757.66409999999996</v>
          </cell>
        </row>
        <row r="469">
          <cell r="D469" t="str">
            <v>田中　雅聡</v>
          </cell>
          <cell r="E469">
            <v>1004</v>
          </cell>
          <cell r="F469" t="str">
            <v>事業統括部</v>
          </cell>
          <cell r="G469">
            <v>100401</v>
          </cell>
          <cell r="H469" t="str">
            <v>事業統括Ｇ</v>
          </cell>
          <cell r="I469">
            <v>1</v>
          </cell>
          <cell r="J469" t="str">
            <v>部門1</v>
          </cell>
          <cell r="K469">
            <v>1001</v>
          </cell>
          <cell r="L469" t="str">
            <v>部門1-1</v>
          </cell>
          <cell r="M469">
            <v>100102</v>
          </cell>
          <cell r="N469" t="str">
            <v>一般職員</v>
          </cell>
          <cell r="O469">
            <v>300</v>
          </cell>
          <cell r="P469">
            <v>366600</v>
          </cell>
          <cell r="Q469">
            <v>366600</v>
          </cell>
          <cell r="R469">
            <v>0</v>
          </cell>
          <cell r="S469">
            <v>0</v>
          </cell>
          <cell r="T469">
            <v>0</v>
          </cell>
          <cell r="U469">
            <v>0</v>
          </cell>
          <cell r="V469">
            <v>0</v>
          </cell>
          <cell r="W469">
            <v>0</v>
          </cell>
          <cell r="X469">
            <v>0</v>
          </cell>
          <cell r="Y469">
            <v>0</v>
          </cell>
          <cell r="Z469">
            <v>366600</v>
          </cell>
          <cell r="AA469">
            <v>75000</v>
          </cell>
          <cell r="AB469">
            <v>54552</v>
          </cell>
          <cell r="AC469">
            <v>13000</v>
          </cell>
          <cell r="AD469">
            <v>27000</v>
          </cell>
          <cell r="AE469">
            <v>0</v>
          </cell>
          <cell r="AF469">
            <v>10006</v>
          </cell>
          <cell r="AG469">
            <v>15232</v>
          </cell>
          <cell r="AH469">
            <v>9000</v>
          </cell>
          <cell r="AI469">
            <v>0</v>
          </cell>
          <cell r="AJ469">
            <v>0</v>
          </cell>
          <cell r="AK469">
            <v>22064</v>
          </cell>
          <cell r="AL469">
            <v>3080</v>
          </cell>
          <cell r="AM469">
            <v>48927.4</v>
          </cell>
          <cell r="AN469">
            <v>840</v>
          </cell>
          <cell r="AO469">
            <v>0</v>
          </cell>
          <cell r="AP469">
            <v>0</v>
          </cell>
          <cell r="AQ469">
            <v>570390</v>
          </cell>
          <cell r="AR469">
            <v>0</v>
          </cell>
          <cell r="AS469">
            <v>0</v>
          </cell>
          <cell r="AT469">
            <v>0</v>
          </cell>
          <cell r="AU469">
            <v>0</v>
          </cell>
          <cell r="AV469">
            <v>2851</v>
          </cell>
          <cell r="AW469">
            <v>4849.2650000000003</v>
          </cell>
          <cell r="AX469">
            <v>1163.5956000000001</v>
          </cell>
        </row>
        <row r="470">
          <cell r="D470" t="str">
            <v>林　真理子</v>
          </cell>
          <cell r="E470">
            <v>1002</v>
          </cell>
          <cell r="F470" t="str">
            <v>政策推進部</v>
          </cell>
          <cell r="G470">
            <v>100201</v>
          </cell>
          <cell r="H470" t="str">
            <v>国際人材Ｇ</v>
          </cell>
          <cell r="I470">
            <v>1</v>
          </cell>
          <cell r="J470" t="str">
            <v>部門1</v>
          </cell>
          <cell r="K470">
            <v>1001</v>
          </cell>
          <cell r="L470" t="str">
            <v>部門1-1</v>
          </cell>
          <cell r="M470">
            <v>100102</v>
          </cell>
          <cell r="N470" t="str">
            <v>一般職員</v>
          </cell>
          <cell r="O470">
            <v>500</v>
          </cell>
          <cell r="P470">
            <v>302400</v>
          </cell>
          <cell r="Q470">
            <v>302400</v>
          </cell>
          <cell r="R470">
            <v>0</v>
          </cell>
          <cell r="S470">
            <v>0</v>
          </cell>
          <cell r="T470">
            <v>0</v>
          </cell>
          <cell r="U470">
            <v>0</v>
          </cell>
          <cell r="V470">
            <v>0</v>
          </cell>
          <cell r="W470">
            <v>0</v>
          </cell>
          <cell r="X470">
            <v>0</v>
          </cell>
          <cell r="Y470">
            <v>0</v>
          </cell>
          <cell r="Z470">
            <v>302400</v>
          </cell>
          <cell r="AA470">
            <v>0</v>
          </cell>
          <cell r="AB470">
            <v>36288</v>
          </cell>
          <cell r="AC470">
            <v>0</v>
          </cell>
          <cell r="AD470">
            <v>27000</v>
          </cell>
          <cell r="AE470">
            <v>0</v>
          </cell>
          <cell r="AF470">
            <v>7238</v>
          </cell>
          <cell r="AG470">
            <v>20772</v>
          </cell>
          <cell r="AH470">
            <v>6702</v>
          </cell>
          <cell r="AI470">
            <v>56525</v>
          </cell>
          <cell r="AJ470">
            <v>-16868</v>
          </cell>
          <cell r="AK470">
            <v>19700</v>
          </cell>
          <cell r="AL470">
            <v>2750</v>
          </cell>
          <cell r="AM470">
            <v>43685</v>
          </cell>
          <cell r="AN470">
            <v>750</v>
          </cell>
          <cell r="AO470">
            <v>0</v>
          </cell>
          <cell r="AP470">
            <v>0</v>
          </cell>
          <cell r="AQ470">
            <v>440057</v>
          </cell>
          <cell r="AR470">
            <v>0</v>
          </cell>
          <cell r="AS470">
            <v>0</v>
          </cell>
          <cell r="AT470">
            <v>0</v>
          </cell>
          <cell r="AU470">
            <v>0</v>
          </cell>
          <cell r="AV470">
            <v>2200</v>
          </cell>
          <cell r="AW470">
            <v>3740.7694999999999</v>
          </cell>
          <cell r="AX470">
            <v>897.71619999999996</v>
          </cell>
        </row>
        <row r="471">
          <cell r="D471" t="str">
            <v>谷口　幹治</v>
          </cell>
          <cell r="E471">
            <v>1003</v>
          </cell>
          <cell r="F471" t="str">
            <v>研修業務部</v>
          </cell>
          <cell r="G471">
            <v>100301</v>
          </cell>
          <cell r="H471" t="str">
            <v>受入業務Ｇ</v>
          </cell>
          <cell r="I471">
            <v>1</v>
          </cell>
          <cell r="J471" t="str">
            <v>部門1</v>
          </cell>
          <cell r="K471">
            <v>1001</v>
          </cell>
          <cell r="L471" t="str">
            <v>部門1-1</v>
          </cell>
          <cell r="M471">
            <v>100102</v>
          </cell>
          <cell r="N471" t="str">
            <v>一般職員</v>
          </cell>
          <cell r="O471">
            <v>500</v>
          </cell>
          <cell r="P471">
            <v>395000</v>
          </cell>
          <cell r="Q471">
            <v>395000</v>
          </cell>
          <cell r="R471">
            <v>0</v>
          </cell>
          <cell r="S471">
            <v>0</v>
          </cell>
          <cell r="T471">
            <v>0</v>
          </cell>
          <cell r="U471">
            <v>0</v>
          </cell>
          <cell r="V471">
            <v>0</v>
          </cell>
          <cell r="W471">
            <v>0</v>
          </cell>
          <cell r="X471">
            <v>0</v>
          </cell>
          <cell r="Y471">
            <v>0</v>
          </cell>
          <cell r="Z471">
            <v>395000</v>
          </cell>
          <cell r="AA471">
            <v>0</v>
          </cell>
          <cell r="AB471">
            <v>51120</v>
          </cell>
          <cell r="AC471">
            <v>31000</v>
          </cell>
          <cell r="AD471">
            <v>27000</v>
          </cell>
          <cell r="AE471">
            <v>0</v>
          </cell>
          <cell r="AF471">
            <v>18155</v>
          </cell>
          <cell r="AG471">
            <v>17307</v>
          </cell>
          <cell r="AH471">
            <v>18459</v>
          </cell>
          <cell r="AI471">
            <v>105340</v>
          </cell>
          <cell r="AJ471">
            <v>0</v>
          </cell>
          <cell r="AK471">
            <v>24428</v>
          </cell>
          <cell r="AL471">
            <v>3410</v>
          </cell>
          <cell r="AM471">
            <v>54169.8</v>
          </cell>
          <cell r="AN471">
            <v>930</v>
          </cell>
          <cell r="AO471">
            <v>0</v>
          </cell>
          <cell r="AP471">
            <v>0</v>
          </cell>
          <cell r="AQ471">
            <v>663381</v>
          </cell>
          <cell r="AR471">
            <v>0</v>
          </cell>
          <cell r="AS471">
            <v>0</v>
          </cell>
          <cell r="AT471">
            <v>1223</v>
          </cell>
          <cell r="AU471">
            <v>0</v>
          </cell>
          <cell r="AV471">
            <v>3316</v>
          </cell>
          <cell r="AW471">
            <v>5639.6435000000001</v>
          </cell>
          <cell r="AX471">
            <v>1353.2972</v>
          </cell>
        </row>
        <row r="472">
          <cell r="D472" t="str">
            <v>神田　久史</v>
          </cell>
          <cell r="E472">
            <v>1008</v>
          </cell>
          <cell r="F472" t="str">
            <v>HIDA総合研究所</v>
          </cell>
          <cell r="G472">
            <v>100801</v>
          </cell>
          <cell r="H472" t="str">
            <v>調査企画Ｇ</v>
          </cell>
          <cell r="I472">
            <v>1</v>
          </cell>
          <cell r="J472" t="str">
            <v>部門1</v>
          </cell>
          <cell r="K472">
            <v>1001</v>
          </cell>
          <cell r="L472" t="str">
            <v>部門1-1</v>
          </cell>
          <cell r="M472">
            <v>100102</v>
          </cell>
          <cell r="N472" t="str">
            <v>一般職員</v>
          </cell>
          <cell r="O472">
            <v>300</v>
          </cell>
          <cell r="P472">
            <v>343500</v>
          </cell>
          <cell r="Q472">
            <v>343500</v>
          </cell>
          <cell r="R472">
            <v>0</v>
          </cell>
          <cell r="S472">
            <v>0</v>
          </cell>
          <cell r="T472">
            <v>0</v>
          </cell>
          <cell r="U472">
            <v>0</v>
          </cell>
          <cell r="V472">
            <v>0</v>
          </cell>
          <cell r="W472">
            <v>0</v>
          </cell>
          <cell r="X472">
            <v>0</v>
          </cell>
          <cell r="Y472">
            <v>0</v>
          </cell>
          <cell r="Z472">
            <v>343500</v>
          </cell>
          <cell r="AA472">
            <v>45000</v>
          </cell>
          <cell r="AB472">
            <v>47400</v>
          </cell>
          <cell r="AC472">
            <v>6500</v>
          </cell>
          <cell r="AD472">
            <v>0</v>
          </cell>
          <cell r="AE472">
            <v>0</v>
          </cell>
          <cell r="AF472">
            <v>11373</v>
          </cell>
          <cell r="AG472">
            <v>18368</v>
          </cell>
          <cell r="AH472">
            <v>11400</v>
          </cell>
          <cell r="AI472">
            <v>0</v>
          </cell>
          <cell r="AJ472">
            <v>0</v>
          </cell>
          <cell r="AK472">
            <v>18518</v>
          </cell>
          <cell r="AL472">
            <v>2585</v>
          </cell>
          <cell r="AM472">
            <v>41064.800000000003</v>
          </cell>
          <cell r="AN472">
            <v>705</v>
          </cell>
          <cell r="AO472">
            <v>0</v>
          </cell>
          <cell r="AP472">
            <v>0</v>
          </cell>
          <cell r="AQ472">
            <v>483541</v>
          </cell>
          <cell r="AR472">
            <v>0</v>
          </cell>
          <cell r="AS472">
            <v>0</v>
          </cell>
          <cell r="AT472">
            <v>0</v>
          </cell>
          <cell r="AU472">
            <v>0</v>
          </cell>
          <cell r="AV472">
            <v>2417</v>
          </cell>
          <cell r="AW472">
            <v>4110.8035</v>
          </cell>
          <cell r="AX472">
            <v>986.42359999999996</v>
          </cell>
        </row>
        <row r="473">
          <cell r="D473" t="str">
            <v>梶原　翼</v>
          </cell>
          <cell r="E473">
            <v>1007</v>
          </cell>
          <cell r="F473" t="str">
            <v>関西研修センター</v>
          </cell>
          <cell r="G473">
            <v>100701</v>
          </cell>
          <cell r="H473" t="str">
            <v>ＫＫＣＧ</v>
          </cell>
          <cell r="I473">
            <v>1</v>
          </cell>
          <cell r="J473" t="str">
            <v>部門1</v>
          </cell>
          <cell r="K473">
            <v>1001</v>
          </cell>
          <cell r="L473" t="str">
            <v>部門1-1</v>
          </cell>
          <cell r="M473">
            <v>100104</v>
          </cell>
          <cell r="N473" t="str">
            <v>臨時職員（共通）</v>
          </cell>
          <cell r="O473">
            <v>600</v>
          </cell>
          <cell r="P473">
            <v>0</v>
          </cell>
          <cell r="Q473">
            <v>0</v>
          </cell>
          <cell r="R473">
            <v>0</v>
          </cell>
          <cell r="S473">
            <v>0</v>
          </cell>
          <cell r="T473">
            <v>0</v>
          </cell>
          <cell r="U473">
            <v>0</v>
          </cell>
          <cell r="V473">
            <v>0</v>
          </cell>
          <cell r="W473">
            <v>0</v>
          </cell>
          <cell r="X473">
            <v>0</v>
          </cell>
          <cell r="Y473">
            <v>0</v>
          </cell>
          <cell r="Z473">
            <v>80150</v>
          </cell>
          <cell r="AA473">
            <v>0</v>
          </cell>
          <cell r="AB473">
            <v>0</v>
          </cell>
          <cell r="AC473">
            <v>0</v>
          </cell>
          <cell r="AD473">
            <v>0</v>
          </cell>
          <cell r="AE473">
            <v>0</v>
          </cell>
          <cell r="AF473">
            <v>0</v>
          </cell>
          <cell r="AG473">
            <v>0</v>
          </cell>
          <cell r="AH473">
            <v>0</v>
          </cell>
          <cell r="AI473">
            <v>0</v>
          </cell>
          <cell r="AJ473">
            <v>0</v>
          </cell>
          <cell r="AK473">
            <v>3467</v>
          </cell>
          <cell r="AL473">
            <v>0</v>
          </cell>
          <cell r="AM473">
            <v>8562.52</v>
          </cell>
          <cell r="AN473">
            <v>147</v>
          </cell>
          <cell r="AO473">
            <v>0</v>
          </cell>
          <cell r="AP473">
            <v>0</v>
          </cell>
          <cell r="AQ473">
            <v>80150</v>
          </cell>
          <cell r="AR473">
            <v>0</v>
          </cell>
          <cell r="AS473">
            <v>0</v>
          </cell>
          <cell r="AT473">
            <v>0</v>
          </cell>
          <cell r="AU473">
            <v>0</v>
          </cell>
          <cell r="AV473">
            <v>400</v>
          </cell>
          <cell r="AW473">
            <v>682.02499999999998</v>
          </cell>
          <cell r="AX473">
            <v>163.506</v>
          </cell>
        </row>
        <row r="474">
          <cell r="D474" t="str">
            <v>梶原　亜依子</v>
          </cell>
          <cell r="E474">
            <v>1007</v>
          </cell>
          <cell r="F474" t="str">
            <v>関西研修センター</v>
          </cell>
          <cell r="G474">
            <v>100701</v>
          </cell>
          <cell r="H474" t="str">
            <v>ＫＫＣＧ</v>
          </cell>
          <cell r="I474">
            <v>1</v>
          </cell>
          <cell r="J474" t="str">
            <v>部門1</v>
          </cell>
          <cell r="K474">
            <v>1001</v>
          </cell>
          <cell r="L474" t="str">
            <v>部門1-1</v>
          </cell>
          <cell r="M474">
            <v>100102</v>
          </cell>
          <cell r="N474" t="str">
            <v>一般職員</v>
          </cell>
          <cell r="O474">
            <v>500</v>
          </cell>
          <cell r="P474">
            <v>278700</v>
          </cell>
          <cell r="Q474">
            <v>278700</v>
          </cell>
          <cell r="R474">
            <v>0</v>
          </cell>
          <cell r="S474">
            <v>0</v>
          </cell>
          <cell r="T474">
            <v>0</v>
          </cell>
          <cell r="U474">
            <v>0</v>
          </cell>
          <cell r="V474">
            <v>0</v>
          </cell>
          <cell r="W474">
            <v>0</v>
          </cell>
          <cell r="X474">
            <v>0</v>
          </cell>
          <cell r="Y474">
            <v>0</v>
          </cell>
          <cell r="Z474">
            <v>278700</v>
          </cell>
          <cell r="AA474">
            <v>0</v>
          </cell>
          <cell r="AB474">
            <v>34764</v>
          </cell>
          <cell r="AC474">
            <v>11000</v>
          </cell>
          <cell r="AD474">
            <v>0</v>
          </cell>
          <cell r="AE474">
            <v>0</v>
          </cell>
          <cell r="AF474">
            <v>2000</v>
          </cell>
          <cell r="AG474">
            <v>18144</v>
          </cell>
          <cell r="AH474">
            <v>4746</v>
          </cell>
          <cell r="AI474">
            <v>0</v>
          </cell>
          <cell r="AJ474">
            <v>0</v>
          </cell>
          <cell r="AK474">
            <v>13396</v>
          </cell>
          <cell r="AL474">
            <v>0</v>
          </cell>
          <cell r="AM474">
            <v>29706.6</v>
          </cell>
          <cell r="AN474">
            <v>510</v>
          </cell>
          <cell r="AO474">
            <v>0</v>
          </cell>
          <cell r="AP474">
            <v>0</v>
          </cell>
          <cell r="AQ474">
            <v>349354</v>
          </cell>
          <cell r="AR474">
            <v>0</v>
          </cell>
          <cell r="AS474">
            <v>0</v>
          </cell>
          <cell r="AT474">
            <v>0</v>
          </cell>
          <cell r="AU474">
            <v>0</v>
          </cell>
          <cell r="AV474">
            <v>1746</v>
          </cell>
          <cell r="AW474">
            <v>2970.279</v>
          </cell>
          <cell r="AX474">
            <v>712.68209999999999</v>
          </cell>
        </row>
        <row r="475">
          <cell r="D475" t="str">
            <v>手島　かれん</v>
          </cell>
          <cell r="E475">
            <v>1003</v>
          </cell>
          <cell r="F475" t="str">
            <v>研修業務部</v>
          </cell>
          <cell r="G475">
            <v>100304</v>
          </cell>
          <cell r="H475" t="str">
            <v>受入経理Ｇ</v>
          </cell>
          <cell r="I475">
            <v>1</v>
          </cell>
          <cell r="J475" t="str">
            <v>部門1</v>
          </cell>
          <cell r="K475">
            <v>1001</v>
          </cell>
          <cell r="L475" t="str">
            <v>部門1-1</v>
          </cell>
          <cell r="M475">
            <v>100102</v>
          </cell>
          <cell r="N475" t="str">
            <v>一般職員</v>
          </cell>
          <cell r="O475">
            <v>500</v>
          </cell>
          <cell r="P475">
            <v>302400</v>
          </cell>
          <cell r="Q475">
            <v>302400</v>
          </cell>
          <cell r="R475">
            <v>0</v>
          </cell>
          <cell r="S475">
            <v>0</v>
          </cell>
          <cell r="T475">
            <v>0</v>
          </cell>
          <cell r="U475">
            <v>0</v>
          </cell>
          <cell r="V475">
            <v>0</v>
          </cell>
          <cell r="W475">
            <v>0</v>
          </cell>
          <cell r="X475">
            <v>0</v>
          </cell>
          <cell r="Y475">
            <v>0</v>
          </cell>
          <cell r="Z475">
            <v>302400</v>
          </cell>
          <cell r="AA475">
            <v>0</v>
          </cell>
          <cell r="AB475">
            <v>36288</v>
          </cell>
          <cell r="AC475">
            <v>0</v>
          </cell>
          <cell r="AD475">
            <v>27000</v>
          </cell>
          <cell r="AE475">
            <v>0</v>
          </cell>
          <cell r="AF475">
            <v>12361</v>
          </cell>
          <cell r="AG475">
            <v>20339</v>
          </cell>
          <cell r="AH475">
            <v>12702</v>
          </cell>
          <cell r="AI475">
            <v>262</v>
          </cell>
          <cell r="AJ475">
            <v>0</v>
          </cell>
          <cell r="AK475">
            <v>16154</v>
          </cell>
          <cell r="AL475">
            <v>2255</v>
          </cell>
          <cell r="AM475">
            <v>35822.400000000001</v>
          </cell>
          <cell r="AN475">
            <v>615</v>
          </cell>
          <cell r="AO475">
            <v>0</v>
          </cell>
          <cell r="AP475">
            <v>0</v>
          </cell>
          <cell r="AQ475">
            <v>411352</v>
          </cell>
          <cell r="AR475">
            <v>0</v>
          </cell>
          <cell r="AS475">
            <v>0</v>
          </cell>
          <cell r="AT475">
            <v>0</v>
          </cell>
          <cell r="AU475">
            <v>0</v>
          </cell>
          <cell r="AV475">
            <v>2056</v>
          </cell>
          <cell r="AW475">
            <v>3497.252</v>
          </cell>
          <cell r="AX475">
            <v>839.15800000000002</v>
          </cell>
        </row>
        <row r="476">
          <cell r="D476" t="str">
            <v>手島　栄慈</v>
          </cell>
          <cell r="E476">
            <v>1005</v>
          </cell>
          <cell r="F476" t="str">
            <v>総務企画部</v>
          </cell>
          <cell r="G476">
            <v>100504</v>
          </cell>
          <cell r="H476" t="str">
            <v>会計Ｇ</v>
          </cell>
          <cell r="I476">
            <v>1</v>
          </cell>
          <cell r="J476" t="str">
            <v>部門1</v>
          </cell>
          <cell r="K476">
            <v>1001</v>
          </cell>
          <cell r="L476" t="str">
            <v>部門1-1</v>
          </cell>
          <cell r="M476">
            <v>100102</v>
          </cell>
          <cell r="N476" t="str">
            <v>一般職員</v>
          </cell>
          <cell r="O476">
            <v>500</v>
          </cell>
          <cell r="P476">
            <v>281400</v>
          </cell>
          <cell r="Q476">
            <v>281400</v>
          </cell>
          <cell r="R476">
            <v>0</v>
          </cell>
          <cell r="S476">
            <v>0</v>
          </cell>
          <cell r="T476">
            <v>0</v>
          </cell>
          <cell r="U476">
            <v>0</v>
          </cell>
          <cell r="V476">
            <v>0</v>
          </cell>
          <cell r="W476">
            <v>0</v>
          </cell>
          <cell r="X476">
            <v>0</v>
          </cell>
          <cell r="Y476">
            <v>0</v>
          </cell>
          <cell r="Z476">
            <v>281400</v>
          </cell>
          <cell r="AA476">
            <v>0</v>
          </cell>
          <cell r="AB476">
            <v>34548</v>
          </cell>
          <cell r="AC476">
            <v>6500</v>
          </cell>
          <cell r="AD476">
            <v>27000</v>
          </cell>
          <cell r="AE476">
            <v>0</v>
          </cell>
          <cell r="AF476">
            <v>4100</v>
          </cell>
          <cell r="AG476">
            <v>24241</v>
          </cell>
          <cell r="AH476">
            <v>13800</v>
          </cell>
          <cell r="AI476">
            <v>171187</v>
          </cell>
          <cell r="AJ476">
            <v>0</v>
          </cell>
          <cell r="AK476">
            <v>18518</v>
          </cell>
          <cell r="AL476">
            <v>0</v>
          </cell>
          <cell r="AM476">
            <v>41064.800000000003</v>
          </cell>
          <cell r="AN476">
            <v>705</v>
          </cell>
          <cell r="AO476">
            <v>0</v>
          </cell>
          <cell r="AP476">
            <v>0</v>
          </cell>
          <cell r="AQ476">
            <v>562776</v>
          </cell>
          <cell r="AR476">
            <v>14557</v>
          </cell>
          <cell r="AS476">
            <v>0</v>
          </cell>
          <cell r="AT476">
            <v>10329</v>
          </cell>
          <cell r="AU476">
            <v>0</v>
          </cell>
          <cell r="AV476">
            <v>2813</v>
          </cell>
          <cell r="AW476">
            <v>4784.4759999999997</v>
          </cell>
          <cell r="AX476">
            <v>1148.0630000000001</v>
          </cell>
        </row>
        <row r="477">
          <cell r="D477" t="str">
            <v>横田　英彦</v>
          </cell>
          <cell r="E477">
            <v>1002</v>
          </cell>
          <cell r="F477" t="str">
            <v>政策推進部</v>
          </cell>
          <cell r="G477">
            <v>100201</v>
          </cell>
          <cell r="H477" t="str">
            <v>国際人材Ｇ</v>
          </cell>
          <cell r="I477">
            <v>1</v>
          </cell>
          <cell r="J477" t="str">
            <v>部門1</v>
          </cell>
          <cell r="K477">
            <v>1001</v>
          </cell>
          <cell r="L477" t="str">
            <v>部門1-1</v>
          </cell>
          <cell r="M477">
            <v>100102</v>
          </cell>
          <cell r="N477" t="str">
            <v>一般職員</v>
          </cell>
          <cell r="O477">
            <v>500</v>
          </cell>
          <cell r="P477">
            <v>343500</v>
          </cell>
          <cell r="Q477">
            <v>343500</v>
          </cell>
          <cell r="R477">
            <v>0</v>
          </cell>
          <cell r="S477">
            <v>0</v>
          </cell>
          <cell r="T477">
            <v>0</v>
          </cell>
          <cell r="U477">
            <v>0</v>
          </cell>
          <cell r="V477">
            <v>0</v>
          </cell>
          <cell r="W477">
            <v>0</v>
          </cell>
          <cell r="X477">
            <v>0</v>
          </cell>
          <cell r="Y477">
            <v>0</v>
          </cell>
          <cell r="Z477">
            <v>343500</v>
          </cell>
          <cell r="AA477">
            <v>0</v>
          </cell>
          <cell r="AB477">
            <v>43560</v>
          </cell>
          <cell r="AC477">
            <v>19500</v>
          </cell>
          <cell r="AD477">
            <v>27000</v>
          </cell>
          <cell r="AE477">
            <v>0</v>
          </cell>
          <cell r="AF477">
            <v>14878</v>
          </cell>
          <cell r="AG477">
            <v>18368</v>
          </cell>
          <cell r="AH477">
            <v>17154</v>
          </cell>
          <cell r="AI477">
            <v>0</v>
          </cell>
          <cell r="AJ477">
            <v>0</v>
          </cell>
          <cell r="AK477">
            <v>19700</v>
          </cell>
          <cell r="AL477">
            <v>2750</v>
          </cell>
          <cell r="AM477">
            <v>43685</v>
          </cell>
          <cell r="AN477">
            <v>750</v>
          </cell>
          <cell r="AO477">
            <v>0</v>
          </cell>
          <cell r="AP477">
            <v>0</v>
          </cell>
          <cell r="AQ477">
            <v>483960</v>
          </cell>
          <cell r="AR477">
            <v>0</v>
          </cell>
          <cell r="AS477">
            <v>0</v>
          </cell>
          <cell r="AT477">
            <v>0</v>
          </cell>
          <cell r="AU477">
            <v>0</v>
          </cell>
          <cell r="AV477">
            <v>2419</v>
          </cell>
          <cell r="AW477">
            <v>4114.46</v>
          </cell>
          <cell r="AX477">
            <v>987.27840000000003</v>
          </cell>
        </row>
        <row r="478">
          <cell r="D478" t="str">
            <v>増田　和子</v>
          </cell>
          <cell r="E478">
            <v>1003</v>
          </cell>
          <cell r="F478" t="str">
            <v>研修業務部</v>
          </cell>
          <cell r="G478">
            <v>100301</v>
          </cell>
          <cell r="H478" t="str">
            <v>受入業務Ｇ</v>
          </cell>
          <cell r="I478">
            <v>1</v>
          </cell>
          <cell r="J478" t="str">
            <v>部門1</v>
          </cell>
          <cell r="K478">
            <v>1001</v>
          </cell>
          <cell r="L478" t="str">
            <v>部門1-1</v>
          </cell>
          <cell r="M478">
            <v>100102</v>
          </cell>
          <cell r="N478" t="str">
            <v>一般職員</v>
          </cell>
          <cell r="O478">
            <v>500</v>
          </cell>
          <cell r="P478">
            <v>302400</v>
          </cell>
          <cell r="Q478">
            <v>302400</v>
          </cell>
          <cell r="R478">
            <v>0</v>
          </cell>
          <cell r="S478">
            <v>0</v>
          </cell>
          <cell r="T478">
            <v>0</v>
          </cell>
          <cell r="U478">
            <v>0</v>
          </cell>
          <cell r="V478">
            <v>0</v>
          </cell>
          <cell r="W478">
            <v>0</v>
          </cell>
          <cell r="X478">
            <v>0</v>
          </cell>
          <cell r="Y478">
            <v>0</v>
          </cell>
          <cell r="Z478">
            <v>302400</v>
          </cell>
          <cell r="AA478">
            <v>0</v>
          </cell>
          <cell r="AB478">
            <v>36288</v>
          </cell>
          <cell r="AC478">
            <v>0</v>
          </cell>
          <cell r="AD478">
            <v>0</v>
          </cell>
          <cell r="AE478">
            <v>0</v>
          </cell>
          <cell r="AF478">
            <v>0</v>
          </cell>
          <cell r="AG478">
            <v>17472</v>
          </cell>
          <cell r="AH478">
            <v>5202</v>
          </cell>
          <cell r="AI478">
            <v>0</v>
          </cell>
          <cell r="AJ478">
            <v>0</v>
          </cell>
          <cell r="AK478">
            <v>0</v>
          </cell>
          <cell r="AL478">
            <v>0</v>
          </cell>
          <cell r="AM478">
            <v>0</v>
          </cell>
          <cell r="AN478">
            <v>0</v>
          </cell>
          <cell r="AO478">
            <v>0</v>
          </cell>
          <cell r="AP478">
            <v>0</v>
          </cell>
          <cell r="AQ478">
            <v>361362</v>
          </cell>
          <cell r="AR478">
            <v>0</v>
          </cell>
          <cell r="AS478">
            <v>0</v>
          </cell>
          <cell r="AT478">
            <v>0</v>
          </cell>
          <cell r="AU478">
            <v>0</v>
          </cell>
          <cell r="AV478">
            <v>1806</v>
          </cell>
          <cell r="AW478">
            <v>3072.3870000000002</v>
          </cell>
          <cell r="AX478">
            <v>737.17840000000001</v>
          </cell>
        </row>
        <row r="479">
          <cell r="D479" t="str">
            <v>飯泉　亜土</v>
          </cell>
          <cell r="E479">
            <v>1004</v>
          </cell>
          <cell r="F479" t="str">
            <v>事業統括部</v>
          </cell>
          <cell r="G479">
            <v>100401</v>
          </cell>
          <cell r="H479" t="str">
            <v>事業統括Ｇ</v>
          </cell>
          <cell r="I479">
            <v>1</v>
          </cell>
          <cell r="J479" t="str">
            <v>部門1</v>
          </cell>
          <cell r="K479">
            <v>1001</v>
          </cell>
          <cell r="L479" t="str">
            <v>部門1-1</v>
          </cell>
          <cell r="M479">
            <v>100102</v>
          </cell>
          <cell r="N479" t="str">
            <v>一般職員</v>
          </cell>
          <cell r="O479">
            <v>500</v>
          </cell>
          <cell r="P479">
            <v>278700</v>
          </cell>
          <cell r="Q479">
            <v>278700</v>
          </cell>
          <cell r="R479">
            <v>0</v>
          </cell>
          <cell r="S479">
            <v>0</v>
          </cell>
          <cell r="T479">
            <v>0</v>
          </cell>
          <cell r="U479">
            <v>0</v>
          </cell>
          <cell r="V479">
            <v>0</v>
          </cell>
          <cell r="W479">
            <v>0</v>
          </cell>
          <cell r="X479">
            <v>0</v>
          </cell>
          <cell r="Y479">
            <v>0</v>
          </cell>
          <cell r="Z479">
            <v>228027</v>
          </cell>
          <cell r="AA479">
            <v>0</v>
          </cell>
          <cell r="AB479">
            <v>27363</v>
          </cell>
          <cell r="AC479">
            <v>0</v>
          </cell>
          <cell r="AD479">
            <v>0</v>
          </cell>
          <cell r="AE479">
            <v>0</v>
          </cell>
          <cell r="AF479">
            <v>0</v>
          </cell>
          <cell r="AG479">
            <v>6048</v>
          </cell>
          <cell r="AH479">
            <v>3968</v>
          </cell>
          <cell r="AI479">
            <v>0</v>
          </cell>
          <cell r="AJ479">
            <v>0</v>
          </cell>
          <cell r="AK479">
            <v>0</v>
          </cell>
          <cell r="AL479">
            <v>0</v>
          </cell>
          <cell r="AM479">
            <v>0</v>
          </cell>
          <cell r="AN479">
            <v>0</v>
          </cell>
          <cell r="AO479">
            <v>0</v>
          </cell>
          <cell r="AP479">
            <v>0</v>
          </cell>
          <cell r="AQ479">
            <v>265406</v>
          </cell>
          <cell r="AR479">
            <v>0</v>
          </cell>
          <cell r="AS479">
            <v>0</v>
          </cell>
          <cell r="AT479">
            <v>0</v>
          </cell>
          <cell r="AU479">
            <v>0</v>
          </cell>
          <cell r="AV479">
            <v>1327</v>
          </cell>
          <cell r="AW479">
            <v>2255.9810000000002</v>
          </cell>
          <cell r="AX479">
            <v>541.42819999999995</v>
          </cell>
        </row>
        <row r="480">
          <cell r="D480" t="str">
            <v>今井　美名子</v>
          </cell>
          <cell r="E480">
            <v>1007</v>
          </cell>
          <cell r="F480" t="str">
            <v>関西研修センター</v>
          </cell>
          <cell r="G480">
            <v>100701</v>
          </cell>
          <cell r="H480" t="str">
            <v>ＫＫＣＧ</v>
          </cell>
          <cell r="I480">
            <v>1</v>
          </cell>
          <cell r="J480" t="str">
            <v>部門1</v>
          </cell>
          <cell r="K480">
            <v>1001</v>
          </cell>
          <cell r="L480" t="str">
            <v>部門1-1</v>
          </cell>
          <cell r="M480">
            <v>100102</v>
          </cell>
          <cell r="N480" t="str">
            <v>一般職員</v>
          </cell>
          <cell r="O480">
            <v>300</v>
          </cell>
          <cell r="P480">
            <v>315700</v>
          </cell>
          <cell r="Q480">
            <v>315700</v>
          </cell>
          <cell r="R480">
            <v>0</v>
          </cell>
          <cell r="S480">
            <v>0</v>
          </cell>
          <cell r="T480">
            <v>0</v>
          </cell>
          <cell r="U480">
            <v>0</v>
          </cell>
          <cell r="V480">
            <v>0</v>
          </cell>
          <cell r="W480">
            <v>0</v>
          </cell>
          <cell r="X480">
            <v>0</v>
          </cell>
          <cell r="Y480">
            <v>0</v>
          </cell>
          <cell r="Z480">
            <v>315700</v>
          </cell>
          <cell r="AA480">
            <v>45000</v>
          </cell>
          <cell r="AB480">
            <v>44064</v>
          </cell>
          <cell r="AC480">
            <v>6500</v>
          </cell>
          <cell r="AD480">
            <v>0</v>
          </cell>
          <cell r="AE480">
            <v>0</v>
          </cell>
          <cell r="AF480">
            <v>9405</v>
          </cell>
          <cell r="AG480">
            <v>0</v>
          </cell>
          <cell r="AH480">
            <v>0</v>
          </cell>
          <cell r="AI480">
            <v>0</v>
          </cell>
          <cell r="AJ480">
            <v>0</v>
          </cell>
          <cell r="AK480">
            <v>14184</v>
          </cell>
          <cell r="AL480">
            <v>0</v>
          </cell>
          <cell r="AM480">
            <v>31453.4</v>
          </cell>
          <cell r="AN480">
            <v>540</v>
          </cell>
          <cell r="AO480">
            <v>0</v>
          </cell>
          <cell r="AP480">
            <v>0</v>
          </cell>
          <cell r="AQ480">
            <v>420669</v>
          </cell>
          <cell r="AR480">
            <v>0</v>
          </cell>
          <cell r="AS480">
            <v>0</v>
          </cell>
          <cell r="AT480">
            <v>0</v>
          </cell>
          <cell r="AU480">
            <v>0</v>
          </cell>
          <cell r="AV480">
            <v>2103</v>
          </cell>
          <cell r="AW480">
            <v>3576.0315000000001</v>
          </cell>
          <cell r="AX480">
            <v>858.16470000000004</v>
          </cell>
        </row>
        <row r="481">
          <cell r="D481" t="str">
            <v>古屋　浩</v>
          </cell>
          <cell r="E481">
            <v>1002</v>
          </cell>
          <cell r="F481" t="str">
            <v>政策推進部</v>
          </cell>
          <cell r="G481">
            <v>100202</v>
          </cell>
          <cell r="H481" t="str">
            <v>政策受託Ｇ</v>
          </cell>
          <cell r="I481">
            <v>1</v>
          </cell>
          <cell r="J481" t="str">
            <v>部門1</v>
          </cell>
          <cell r="K481">
            <v>1001</v>
          </cell>
          <cell r="L481" t="str">
            <v>部門1-1</v>
          </cell>
          <cell r="M481">
            <v>100102</v>
          </cell>
          <cell r="N481" t="str">
            <v>一般職員</v>
          </cell>
          <cell r="O481">
            <v>500</v>
          </cell>
          <cell r="P481">
            <v>307600</v>
          </cell>
          <cell r="Q481">
            <v>307600</v>
          </cell>
          <cell r="R481">
            <v>0</v>
          </cell>
          <cell r="S481">
            <v>0</v>
          </cell>
          <cell r="T481">
            <v>0</v>
          </cell>
          <cell r="U481">
            <v>0</v>
          </cell>
          <cell r="V481">
            <v>0</v>
          </cell>
          <cell r="W481">
            <v>0</v>
          </cell>
          <cell r="X481">
            <v>0</v>
          </cell>
          <cell r="Y481">
            <v>0</v>
          </cell>
          <cell r="Z481">
            <v>307600</v>
          </cell>
          <cell r="AA481">
            <v>0</v>
          </cell>
          <cell r="AB481">
            <v>36912</v>
          </cell>
          <cell r="AC481">
            <v>0</v>
          </cell>
          <cell r="AD481">
            <v>27000</v>
          </cell>
          <cell r="AE481">
            <v>0</v>
          </cell>
          <cell r="AF481">
            <v>4690</v>
          </cell>
          <cell r="AG481">
            <v>18118</v>
          </cell>
          <cell r="AH481">
            <v>6803</v>
          </cell>
          <cell r="AI481">
            <v>30036</v>
          </cell>
          <cell r="AJ481">
            <v>0</v>
          </cell>
          <cell r="AK481">
            <v>19700</v>
          </cell>
          <cell r="AL481">
            <v>2750</v>
          </cell>
          <cell r="AM481">
            <v>43685</v>
          </cell>
          <cell r="AN481">
            <v>750</v>
          </cell>
          <cell r="AO481">
            <v>0</v>
          </cell>
          <cell r="AP481">
            <v>0</v>
          </cell>
          <cell r="AQ481">
            <v>431159</v>
          </cell>
          <cell r="AR481">
            <v>0</v>
          </cell>
          <cell r="AS481">
            <v>0</v>
          </cell>
          <cell r="AT481">
            <v>0</v>
          </cell>
          <cell r="AU481">
            <v>0</v>
          </cell>
          <cell r="AV481">
            <v>2155</v>
          </cell>
          <cell r="AW481">
            <v>3665.6464999999998</v>
          </cell>
          <cell r="AX481">
            <v>879.5643</v>
          </cell>
        </row>
        <row r="482">
          <cell r="D482" t="str">
            <v>飯田　真弓</v>
          </cell>
          <cell r="E482">
            <v>1006</v>
          </cell>
          <cell r="F482" t="str">
            <v>東京研修センター</v>
          </cell>
          <cell r="G482">
            <v>100601</v>
          </cell>
          <cell r="H482" t="str">
            <v>ＴＫＣＧ</v>
          </cell>
          <cell r="I482">
            <v>1</v>
          </cell>
          <cell r="J482" t="str">
            <v>部門1</v>
          </cell>
          <cell r="K482">
            <v>1001</v>
          </cell>
          <cell r="L482" t="str">
            <v>部門1-1</v>
          </cell>
          <cell r="M482">
            <v>100102</v>
          </cell>
          <cell r="N482" t="str">
            <v>一般職員</v>
          </cell>
          <cell r="O482">
            <v>500</v>
          </cell>
          <cell r="P482">
            <v>270600</v>
          </cell>
          <cell r="Q482">
            <v>270600</v>
          </cell>
          <cell r="R482">
            <v>0</v>
          </cell>
          <cell r="S482">
            <v>0</v>
          </cell>
          <cell r="T482">
            <v>0</v>
          </cell>
          <cell r="U482">
            <v>0</v>
          </cell>
          <cell r="V482">
            <v>0</v>
          </cell>
          <cell r="W482">
            <v>0</v>
          </cell>
          <cell r="X482">
            <v>0</v>
          </cell>
          <cell r="Y482">
            <v>0</v>
          </cell>
          <cell r="Z482">
            <v>270600</v>
          </cell>
          <cell r="AA482">
            <v>0</v>
          </cell>
          <cell r="AB482">
            <v>32472</v>
          </cell>
          <cell r="AC482">
            <v>0</v>
          </cell>
          <cell r="AD482">
            <v>27000</v>
          </cell>
          <cell r="AE482">
            <v>0</v>
          </cell>
          <cell r="AF482">
            <v>9233</v>
          </cell>
          <cell r="AG482">
            <v>18923</v>
          </cell>
          <cell r="AH482">
            <v>4589</v>
          </cell>
          <cell r="AI482">
            <v>4762</v>
          </cell>
          <cell r="AJ482">
            <v>0</v>
          </cell>
          <cell r="AK482">
            <v>16154</v>
          </cell>
          <cell r="AL482">
            <v>0</v>
          </cell>
          <cell r="AM482">
            <v>35822.400000000001</v>
          </cell>
          <cell r="AN482">
            <v>615</v>
          </cell>
          <cell r="AO482">
            <v>0</v>
          </cell>
          <cell r="AP482">
            <v>0</v>
          </cell>
          <cell r="AQ482">
            <v>367579</v>
          </cell>
          <cell r="AR482">
            <v>0</v>
          </cell>
          <cell r="AS482">
            <v>0</v>
          </cell>
          <cell r="AT482">
            <v>0</v>
          </cell>
          <cell r="AU482">
            <v>0</v>
          </cell>
          <cell r="AV482">
            <v>1837</v>
          </cell>
          <cell r="AW482">
            <v>3125.3164999999999</v>
          </cell>
          <cell r="AX482">
            <v>749.86109999999996</v>
          </cell>
        </row>
        <row r="483">
          <cell r="D483" t="str">
            <v>弥富　理佳</v>
          </cell>
          <cell r="E483">
            <v>1004</v>
          </cell>
          <cell r="F483" t="str">
            <v>事業統括部</v>
          </cell>
          <cell r="G483">
            <v>100403</v>
          </cell>
          <cell r="H483" t="str">
            <v>管理システムＧ</v>
          </cell>
          <cell r="I483">
            <v>1</v>
          </cell>
          <cell r="J483" t="str">
            <v>部門1</v>
          </cell>
          <cell r="K483">
            <v>1001</v>
          </cell>
          <cell r="L483" t="str">
            <v>部門1-1</v>
          </cell>
          <cell r="M483">
            <v>100102</v>
          </cell>
          <cell r="N483" t="str">
            <v>一般職員</v>
          </cell>
          <cell r="O483">
            <v>500</v>
          </cell>
          <cell r="P483">
            <v>276000</v>
          </cell>
          <cell r="Q483">
            <v>276000</v>
          </cell>
          <cell r="R483">
            <v>0</v>
          </cell>
          <cell r="S483">
            <v>0</v>
          </cell>
          <cell r="T483">
            <v>0</v>
          </cell>
          <cell r="U483">
            <v>0</v>
          </cell>
          <cell r="V483">
            <v>0</v>
          </cell>
          <cell r="W483">
            <v>0</v>
          </cell>
          <cell r="X483">
            <v>0</v>
          </cell>
          <cell r="Y483">
            <v>0</v>
          </cell>
          <cell r="Z483">
            <v>276000</v>
          </cell>
          <cell r="AA483">
            <v>0</v>
          </cell>
          <cell r="AB483">
            <v>33120</v>
          </cell>
          <cell r="AC483">
            <v>0</v>
          </cell>
          <cell r="AD483">
            <v>27000</v>
          </cell>
          <cell r="AE483">
            <v>0</v>
          </cell>
          <cell r="AF483">
            <v>5170</v>
          </cell>
          <cell r="AG483">
            <v>19611</v>
          </cell>
          <cell r="AH483">
            <v>6196</v>
          </cell>
          <cell r="AI483">
            <v>32729</v>
          </cell>
          <cell r="AJ483">
            <v>0</v>
          </cell>
          <cell r="AK483">
            <v>17336</v>
          </cell>
          <cell r="AL483">
            <v>0</v>
          </cell>
          <cell r="AM483">
            <v>38443.599999999999</v>
          </cell>
          <cell r="AN483">
            <v>660</v>
          </cell>
          <cell r="AO483">
            <v>0</v>
          </cell>
          <cell r="AP483">
            <v>0</v>
          </cell>
          <cell r="AQ483">
            <v>399826</v>
          </cell>
          <cell r="AR483">
            <v>0</v>
          </cell>
          <cell r="AS483">
            <v>0</v>
          </cell>
          <cell r="AT483">
            <v>0</v>
          </cell>
          <cell r="AU483">
            <v>0</v>
          </cell>
          <cell r="AV483">
            <v>1999</v>
          </cell>
          <cell r="AW483">
            <v>3398.6509999999998</v>
          </cell>
          <cell r="AX483">
            <v>815.64499999999998</v>
          </cell>
        </row>
        <row r="484">
          <cell r="D484" t="str">
            <v>北　雅士</v>
          </cell>
          <cell r="E484">
            <v>1004</v>
          </cell>
          <cell r="F484" t="str">
            <v>事業統括部</v>
          </cell>
          <cell r="G484">
            <v>100402</v>
          </cell>
          <cell r="H484" t="str">
            <v>事業統括Ｇ地方創生支援ユニット</v>
          </cell>
          <cell r="I484">
            <v>1</v>
          </cell>
          <cell r="J484" t="str">
            <v>部門1</v>
          </cell>
          <cell r="K484">
            <v>1001</v>
          </cell>
          <cell r="L484" t="str">
            <v>部門1-1</v>
          </cell>
          <cell r="M484">
            <v>100102</v>
          </cell>
          <cell r="N484" t="str">
            <v>一般職員</v>
          </cell>
          <cell r="O484">
            <v>500</v>
          </cell>
          <cell r="P484">
            <v>276000</v>
          </cell>
          <cell r="Q484">
            <v>276000</v>
          </cell>
          <cell r="R484">
            <v>0</v>
          </cell>
          <cell r="S484">
            <v>0</v>
          </cell>
          <cell r="T484">
            <v>0</v>
          </cell>
          <cell r="U484">
            <v>0</v>
          </cell>
          <cell r="V484">
            <v>0</v>
          </cell>
          <cell r="W484">
            <v>0</v>
          </cell>
          <cell r="X484">
            <v>0</v>
          </cell>
          <cell r="Y484">
            <v>0</v>
          </cell>
          <cell r="Z484">
            <v>276000</v>
          </cell>
          <cell r="AA484">
            <v>0</v>
          </cell>
          <cell r="AB484">
            <v>36240</v>
          </cell>
          <cell r="AC484">
            <v>26000</v>
          </cell>
          <cell r="AD484">
            <v>0</v>
          </cell>
          <cell r="AE484">
            <v>0</v>
          </cell>
          <cell r="AF484">
            <v>17968</v>
          </cell>
          <cell r="AG484">
            <v>22660</v>
          </cell>
          <cell r="AH484">
            <v>11196</v>
          </cell>
          <cell r="AI484">
            <v>129994</v>
          </cell>
          <cell r="AJ484">
            <v>0</v>
          </cell>
          <cell r="AK484">
            <v>19700</v>
          </cell>
          <cell r="AL484">
            <v>0</v>
          </cell>
          <cell r="AM484">
            <v>43685</v>
          </cell>
          <cell r="AN484">
            <v>750</v>
          </cell>
          <cell r="AO484">
            <v>0</v>
          </cell>
          <cell r="AP484">
            <v>0</v>
          </cell>
          <cell r="AQ484">
            <v>520058</v>
          </cell>
          <cell r="AR484">
            <v>8618</v>
          </cell>
          <cell r="AS484">
            <v>0</v>
          </cell>
          <cell r="AT484">
            <v>513</v>
          </cell>
          <cell r="AU484">
            <v>0</v>
          </cell>
          <cell r="AV484">
            <v>2600</v>
          </cell>
          <cell r="AW484">
            <v>4420.7830000000004</v>
          </cell>
          <cell r="AX484">
            <v>1060.9183</v>
          </cell>
        </row>
        <row r="485">
          <cell r="D485" t="str">
            <v>神田　美帆</v>
          </cell>
          <cell r="E485">
            <v>1004</v>
          </cell>
          <cell r="F485" t="str">
            <v>事業統括部</v>
          </cell>
          <cell r="G485">
            <v>100401</v>
          </cell>
          <cell r="H485" t="str">
            <v>事業統括Ｇ</v>
          </cell>
          <cell r="I485">
            <v>1</v>
          </cell>
          <cell r="J485" t="str">
            <v>部門1</v>
          </cell>
          <cell r="K485">
            <v>1001</v>
          </cell>
          <cell r="L485" t="str">
            <v>部門1-1</v>
          </cell>
          <cell r="M485">
            <v>100102</v>
          </cell>
          <cell r="N485" t="str">
            <v>一般職員</v>
          </cell>
          <cell r="O485">
            <v>500</v>
          </cell>
          <cell r="P485">
            <v>231520</v>
          </cell>
          <cell r="Q485">
            <v>231520</v>
          </cell>
          <cell r="R485">
            <v>0</v>
          </cell>
          <cell r="S485">
            <v>0</v>
          </cell>
          <cell r="T485">
            <v>0</v>
          </cell>
          <cell r="U485">
            <v>0</v>
          </cell>
          <cell r="V485">
            <v>0</v>
          </cell>
          <cell r="W485">
            <v>0</v>
          </cell>
          <cell r="X485">
            <v>0</v>
          </cell>
          <cell r="Y485">
            <v>0</v>
          </cell>
          <cell r="Z485">
            <v>231520</v>
          </cell>
          <cell r="AA485">
            <v>0</v>
          </cell>
          <cell r="AB485">
            <v>27782</v>
          </cell>
          <cell r="AC485">
            <v>0</v>
          </cell>
          <cell r="AD485">
            <v>0</v>
          </cell>
          <cell r="AE485">
            <v>0</v>
          </cell>
          <cell r="AF485">
            <v>11373</v>
          </cell>
          <cell r="AG485">
            <v>14588</v>
          </cell>
          <cell r="AH485">
            <v>3961</v>
          </cell>
          <cell r="AI485">
            <v>5308</v>
          </cell>
          <cell r="AJ485">
            <v>0</v>
          </cell>
          <cell r="AK485">
            <v>11820</v>
          </cell>
          <cell r="AL485">
            <v>1650</v>
          </cell>
          <cell r="AM485">
            <v>26211</v>
          </cell>
          <cell r="AN485">
            <v>450</v>
          </cell>
          <cell r="AO485">
            <v>0</v>
          </cell>
          <cell r="AP485">
            <v>0</v>
          </cell>
          <cell r="AQ485">
            <v>294532</v>
          </cell>
          <cell r="AR485">
            <v>0</v>
          </cell>
          <cell r="AS485">
            <v>0</v>
          </cell>
          <cell r="AT485">
            <v>0</v>
          </cell>
          <cell r="AU485">
            <v>0</v>
          </cell>
          <cell r="AV485">
            <v>1472</v>
          </cell>
          <cell r="AW485">
            <v>2504.1819999999998</v>
          </cell>
          <cell r="AX485">
            <v>600.84519999999998</v>
          </cell>
        </row>
        <row r="486">
          <cell r="D486" t="str">
            <v>吉田　ひとみ</v>
          </cell>
          <cell r="E486">
            <v>1003</v>
          </cell>
          <cell r="F486" t="str">
            <v>研修業務部</v>
          </cell>
          <cell r="G486">
            <v>100302</v>
          </cell>
          <cell r="H486" t="str">
            <v>低炭素化支援Ｇ</v>
          </cell>
          <cell r="I486">
            <v>1</v>
          </cell>
          <cell r="J486" t="str">
            <v>部門1</v>
          </cell>
          <cell r="K486">
            <v>1001</v>
          </cell>
          <cell r="L486" t="str">
            <v>部門1-1</v>
          </cell>
          <cell r="M486">
            <v>100102</v>
          </cell>
          <cell r="N486" t="str">
            <v>一般職員</v>
          </cell>
          <cell r="O486">
            <v>500</v>
          </cell>
          <cell r="P486">
            <v>267900</v>
          </cell>
          <cell r="Q486">
            <v>267900</v>
          </cell>
          <cell r="R486">
            <v>0</v>
          </cell>
          <cell r="S486">
            <v>0</v>
          </cell>
          <cell r="T486">
            <v>0</v>
          </cell>
          <cell r="U486">
            <v>0</v>
          </cell>
          <cell r="V486">
            <v>0</v>
          </cell>
          <cell r="W486">
            <v>0</v>
          </cell>
          <cell r="X486">
            <v>0</v>
          </cell>
          <cell r="Y486">
            <v>0</v>
          </cell>
          <cell r="Z486">
            <v>267900</v>
          </cell>
          <cell r="AA486">
            <v>0</v>
          </cell>
          <cell r="AB486">
            <v>32148</v>
          </cell>
          <cell r="AC486">
            <v>0</v>
          </cell>
          <cell r="AD486">
            <v>27000</v>
          </cell>
          <cell r="AE486">
            <v>0</v>
          </cell>
          <cell r="AF486">
            <v>13311</v>
          </cell>
          <cell r="AG486">
            <v>21548</v>
          </cell>
          <cell r="AH486">
            <v>6039</v>
          </cell>
          <cell r="AI486">
            <v>83166</v>
          </cell>
          <cell r="AJ486">
            <v>0</v>
          </cell>
          <cell r="AK486">
            <v>16154</v>
          </cell>
          <cell r="AL486">
            <v>2255</v>
          </cell>
          <cell r="AM486">
            <v>35822.400000000001</v>
          </cell>
          <cell r="AN486">
            <v>615</v>
          </cell>
          <cell r="AO486">
            <v>0</v>
          </cell>
          <cell r="AP486">
            <v>0</v>
          </cell>
          <cell r="AQ486">
            <v>451112</v>
          </cell>
          <cell r="AR486">
            <v>0</v>
          </cell>
          <cell r="AS486">
            <v>0</v>
          </cell>
          <cell r="AT486">
            <v>930</v>
          </cell>
          <cell r="AU486">
            <v>0</v>
          </cell>
          <cell r="AV486">
            <v>2255</v>
          </cell>
          <cell r="AW486">
            <v>3835.0120000000002</v>
          </cell>
          <cell r="AX486">
            <v>920.26840000000004</v>
          </cell>
        </row>
        <row r="487">
          <cell r="D487" t="str">
            <v>志村　拓也</v>
          </cell>
          <cell r="E487">
            <v>1004</v>
          </cell>
          <cell r="F487" t="str">
            <v>事業統括部</v>
          </cell>
          <cell r="G487">
            <v>100405</v>
          </cell>
          <cell r="H487" t="str">
            <v>ジャカルタ事務所</v>
          </cell>
          <cell r="I487">
            <v>1</v>
          </cell>
          <cell r="J487" t="str">
            <v>部門1</v>
          </cell>
          <cell r="K487">
            <v>1001</v>
          </cell>
          <cell r="L487" t="str">
            <v>部門1-1</v>
          </cell>
          <cell r="M487">
            <v>100102</v>
          </cell>
          <cell r="N487" t="str">
            <v>一般職員</v>
          </cell>
          <cell r="O487">
            <v>400</v>
          </cell>
          <cell r="P487">
            <v>292080</v>
          </cell>
          <cell r="Q487">
            <v>292080</v>
          </cell>
          <cell r="R487">
            <v>0</v>
          </cell>
          <cell r="S487">
            <v>0</v>
          </cell>
          <cell r="T487">
            <v>0</v>
          </cell>
          <cell r="U487">
            <v>0</v>
          </cell>
          <cell r="V487">
            <v>0</v>
          </cell>
          <cell r="W487">
            <v>0</v>
          </cell>
          <cell r="X487">
            <v>0</v>
          </cell>
          <cell r="Y487">
            <v>0</v>
          </cell>
          <cell r="Z487">
            <v>292080</v>
          </cell>
          <cell r="AA487">
            <v>0</v>
          </cell>
          <cell r="AB487">
            <v>0</v>
          </cell>
          <cell r="AC487">
            <v>6500</v>
          </cell>
          <cell r="AD487">
            <v>0</v>
          </cell>
          <cell r="AE487">
            <v>0</v>
          </cell>
          <cell r="AF487">
            <v>0</v>
          </cell>
          <cell r="AG487">
            <v>0</v>
          </cell>
          <cell r="AH487">
            <v>0</v>
          </cell>
          <cell r="AI487">
            <v>0</v>
          </cell>
          <cell r="AJ487">
            <v>0</v>
          </cell>
          <cell r="AK487">
            <v>26792</v>
          </cell>
          <cell r="AL487">
            <v>0</v>
          </cell>
          <cell r="AM487">
            <v>54169.8</v>
          </cell>
          <cell r="AN487">
            <v>930</v>
          </cell>
          <cell r="AO487">
            <v>0</v>
          </cell>
          <cell r="AP487">
            <v>0</v>
          </cell>
          <cell r="AQ487">
            <v>315700</v>
          </cell>
          <cell r="AR487">
            <v>0</v>
          </cell>
          <cell r="AS487">
            <v>0</v>
          </cell>
          <cell r="AT487">
            <v>0</v>
          </cell>
          <cell r="AU487">
            <v>0</v>
          </cell>
          <cell r="AV487">
            <v>1578</v>
          </cell>
          <cell r="AW487">
            <v>2683.95</v>
          </cell>
          <cell r="AX487">
            <v>0</v>
          </cell>
        </row>
        <row r="488">
          <cell r="D488" t="str">
            <v>山下　哲志</v>
          </cell>
          <cell r="E488">
            <v>1006</v>
          </cell>
          <cell r="F488" t="str">
            <v>東京研修センター</v>
          </cell>
          <cell r="G488">
            <v>100601</v>
          </cell>
          <cell r="H488" t="str">
            <v>ＴＫＣＧ</v>
          </cell>
          <cell r="I488">
            <v>1</v>
          </cell>
          <cell r="J488" t="str">
            <v>部門1</v>
          </cell>
          <cell r="K488">
            <v>1001</v>
          </cell>
          <cell r="L488" t="str">
            <v>部門1-1</v>
          </cell>
          <cell r="M488">
            <v>100102</v>
          </cell>
          <cell r="N488" t="str">
            <v>一般職員</v>
          </cell>
          <cell r="O488">
            <v>500</v>
          </cell>
          <cell r="P488">
            <v>310200</v>
          </cell>
          <cell r="Q488">
            <v>310200</v>
          </cell>
          <cell r="R488">
            <v>0</v>
          </cell>
          <cell r="S488">
            <v>0</v>
          </cell>
          <cell r="T488">
            <v>0</v>
          </cell>
          <cell r="U488">
            <v>0</v>
          </cell>
          <cell r="V488">
            <v>0</v>
          </cell>
          <cell r="W488">
            <v>0</v>
          </cell>
          <cell r="X488">
            <v>0</v>
          </cell>
          <cell r="Y488">
            <v>0</v>
          </cell>
          <cell r="Z488">
            <v>310200</v>
          </cell>
          <cell r="AA488">
            <v>0</v>
          </cell>
          <cell r="AB488">
            <v>38784</v>
          </cell>
          <cell r="AC488">
            <v>13000</v>
          </cell>
          <cell r="AD488">
            <v>27000</v>
          </cell>
          <cell r="AE488">
            <v>0</v>
          </cell>
          <cell r="AF488">
            <v>6840</v>
          </cell>
          <cell r="AG488">
            <v>17498</v>
          </cell>
          <cell r="AH488">
            <v>6854</v>
          </cell>
          <cell r="AI488">
            <v>22609</v>
          </cell>
          <cell r="AJ488">
            <v>0</v>
          </cell>
          <cell r="AK488">
            <v>20882</v>
          </cell>
          <cell r="AL488">
            <v>2915</v>
          </cell>
          <cell r="AM488">
            <v>46306.2</v>
          </cell>
          <cell r="AN488">
            <v>795</v>
          </cell>
          <cell r="AO488">
            <v>0</v>
          </cell>
          <cell r="AP488">
            <v>0</v>
          </cell>
          <cell r="AQ488">
            <v>442785</v>
          </cell>
          <cell r="AR488">
            <v>0</v>
          </cell>
          <cell r="AS488">
            <v>0</v>
          </cell>
          <cell r="AT488">
            <v>0</v>
          </cell>
          <cell r="AU488">
            <v>0</v>
          </cell>
          <cell r="AV488">
            <v>2213</v>
          </cell>
          <cell r="AW488">
            <v>3764.5974999999999</v>
          </cell>
          <cell r="AX488">
            <v>903.28139999999996</v>
          </cell>
        </row>
        <row r="489">
          <cell r="D489" t="str">
            <v>山本　出</v>
          </cell>
          <cell r="E489">
            <v>1006</v>
          </cell>
          <cell r="F489" t="str">
            <v>東京研修センター</v>
          </cell>
          <cell r="G489">
            <v>100601</v>
          </cell>
          <cell r="H489" t="str">
            <v>ＴＫＣＧ</v>
          </cell>
          <cell r="I489">
            <v>1</v>
          </cell>
          <cell r="J489" t="str">
            <v>部門1</v>
          </cell>
          <cell r="K489">
            <v>1001</v>
          </cell>
          <cell r="L489" t="str">
            <v>部門1-1</v>
          </cell>
          <cell r="M489">
            <v>100102</v>
          </cell>
          <cell r="N489" t="str">
            <v>一般職員</v>
          </cell>
          <cell r="O489">
            <v>300</v>
          </cell>
          <cell r="P489">
            <v>385300</v>
          </cell>
          <cell r="Q489">
            <v>385300</v>
          </cell>
          <cell r="R489">
            <v>0</v>
          </cell>
          <cell r="S489">
            <v>0</v>
          </cell>
          <cell r="T489">
            <v>0</v>
          </cell>
          <cell r="U489">
            <v>0</v>
          </cell>
          <cell r="V489">
            <v>0</v>
          </cell>
          <cell r="W489">
            <v>0</v>
          </cell>
          <cell r="X489">
            <v>0</v>
          </cell>
          <cell r="Y489">
            <v>0</v>
          </cell>
          <cell r="Z489">
            <v>385300</v>
          </cell>
          <cell r="AA489">
            <v>45000</v>
          </cell>
          <cell r="AB489">
            <v>54576</v>
          </cell>
          <cell r="AC489">
            <v>24500</v>
          </cell>
          <cell r="AD489">
            <v>0</v>
          </cell>
          <cell r="AE489">
            <v>0</v>
          </cell>
          <cell r="AF489">
            <v>37091</v>
          </cell>
          <cell r="AG489">
            <v>5600</v>
          </cell>
          <cell r="AH489">
            <v>6700</v>
          </cell>
          <cell r="AI489">
            <v>0</v>
          </cell>
          <cell r="AJ489">
            <v>0</v>
          </cell>
          <cell r="AK489">
            <v>22064</v>
          </cell>
          <cell r="AL489">
            <v>3080</v>
          </cell>
          <cell r="AM489">
            <v>48927.4</v>
          </cell>
          <cell r="AN489">
            <v>840</v>
          </cell>
          <cell r="AO489">
            <v>0</v>
          </cell>
          <cell r="AP489">
            <v>0</v>
          </cell>
          <cell r="AQ489">
            <v>558767</v>
          </cell>
          <cell r="AR489">
            <v>0</v>
          </cell>
          <cell r="AS489">
            <v>0</v>
          </cell>
          <cell r="AT489">
            <v>0</v>
          </cell>
          <cell r="AU489">
            <v>0</v>
          </cell>
          <cell r="AV489">
            <v>2793</v>
          </cell>
          <cell r="AW489">
            <v>4750.3545000000004</v>
          </cell>
          <cell r="AX489">
            <v>1139.8846000000001</v>
          </cell>
        </row>
        <row r="490">
          <cell r="D490" t="str">
            <v>首藤　尚治</v>
          </cell>
          <cell r="E490">
            <v>1001</v>
          </cell>
          <cell r="F490" t="str">
            <v>産業推進部</v>
          </cell>
          <cell r="G490">
            <v>100101</v>
          </cell>
          <cell r="H490" t="str">
            <v>産業国際化・インフラＧ</v>
          </cell>
          <cell r="I490">
            <v>1</v>
          </cell>
          <cell r="J490" t="str">
            <v>部門1</v>
          </cell>
          <cell r="K490">
            <v>1001</v>
          </cell>
          <cell r="L490" t="str">
            <v>部門1-1</v>
          </cell>
          <cell r="M490">
            <v>100102</v>
          </cell>
          <cell r="N490" t="str">
            <v>一般職員</v>
          </cell>
          <cell r="O490">
            <v>300</v>
          </cell>
          <cell r="P490">
            <v>315700</v>
          </cell>
          <cell r="Q490">
            <v>315700</v>
          </cell>
          <cell r="R490">
            <v>0</v>
          </cell>
          <cell r="S490">
            <v>0</v>
          </cell>
          <cell r="T490">
            <v>0</v>
          </cell>
          <cell r="U490">
            <v>0</v>
          </cell>
          <cell r="V490">
            <v>0</v>
          </cell>
          <cell r="W490">
            <v>0</v>
          </cell>
          <cell r="X490">
            <v>0</v>
          </cell>
          <cell r="Y490">
            <v>0</v>
          </cell>
          <cell r="Z490">
            <v>315700</v>
          </cell>
          <cell r="AA490">
            <v>45000</v>
          </cell>
          <cell r="AB490">
            <v>43284</v>
          </cell>
          <cell r="AC490">
            <v>0</v>
          </cell>
          <cell r="AD490">
            <v>0</v>
          </cell>
          <cell r="AE490">
            <v>0</v>
          </cell>
          <cell r="AF490">
            <v>14446</v>
          </cell>
          <cell r="AG490">
            <v>0</v>
          </cell>
          <cell r="AH490">
            <v>0</v>
          </cell>
          <cell r="AI490">
            <v>0</v>
          </cell>
          <cell r="AJ490">
            <v>0</v>
          </cell>
          <cell r="AK490">
            <v>20882</v>
          </cell>
          <cell r="AL490">
            <v>2915</v>
          </cell>
          <cell r="AM490">
            <v>46306.2</v>
          </cell>
          <cell r="AN490">
            <v>795</v>
          </cell>
          <cell r="AO490">
            <v>0</v>
          </cell>
          <cell r="AP490">
            <v>0</v>
          </cell>
          <cell r="AQ490">
            <v>418430</v>
          </cell>
          <cell r="AR490">
            <v>0</v>
          </cell>
          <cell r="AS490">
            <v>0</v>
          </cell>
          <cell r="AT490">
            <v>0</v>
          </cell>
          <cell r="AU490">
            <v>0</v>
          </cell>
          <cell r="AV490">
            <v>2092</v>
          </cell>
          <cell r="AW490">
            <v>3556.8049999999998</v>
          </cell>
          <cell r="AX490">
            <v>853.59720000000004</v>
          </cell>
        </row>
        <row r="491">
          <cell r="D491" t="str">
            <v>下村　真理</v>
          </cell>
          <cell r="E491">
            <v>1005</v>
          </cell>
          <cell r="F491" t="str">
            <v>総務企画部</v>
          </cell>
          <cell r="G491">
            <v>100503</v>
          </cell>
          <cell r="H491" t="str">
            <v>人事Ｇ</v>
          </cell>
          <cell r="I491">
            <v>1</v>
          </cell>
          <cell r="J491" t="str">
            <v>部門1</v>
          </cell>
          <cell r="K491">
            <v>1001</v>
          </cell>
          <cell r="L491" t="str">
            <v>部門1-1</v>
          </cell>
          <cell r="M491">
            <v>100102</v>
          </cell>
          <cell r="N491" t="str">
            <v>一般職員</v>
          </cell>
          <cell r="O491">
            <v>500</v>
          </cell>
          <cell r="P491">
            <v>276000</v>
          </cell>
          <cell r="Q491">
            <v>276000</v>
          </cell>
          <cell r="R491">
            <v>0</v>
          </cell>
          <cell r="S491">
            <v>0</v>
          </cell>
          <cell r="T491">
            <v>0</v>
          </cell>
          <cell r="U491">
            <v>0</v>
          </cell>
          <cell r="V491">
            <v>0</v>
          </cell>
          <cell r="W491">
            <v>0</v>
          </cell>
          <cell r="X491">
            <v>0</v>
          </cell>
          <cell r="Y491">
            <v>0</v>
          </cell>
          <cell r="Z491">
            <v>276000</v>
          </cell>
          <cell r="AA491">
            <v>0</v>
          </cell>
          <cell r="AB491">
            <v>33120</v>
          </cell>
          <cell r="AC491">
            <v>0</v>
          </cell>
          <cell r="AD491">
            <v>0</v>
          </cell>
          <cell r="AE491">
            <v>0</v>
          </cell>
          <cell r="AF491">
            <v>6500</v>
          </cell>
          <cell r="AG491">
            <v>19205</v>
          </cell>
          <cell r="AH491">
            <v>14596</v>
          </cell>
          <cell r="AI491">
            <v>40322</v>
          </cell>
          <cell r="AJ491">
            <v>0</v>
          </cell>
          <cell r="AK491">
            <v>14972</v>
          </cell>
          <cell r="AL491">
            <v>0</v>
          </cell>
          <cell r="AM491">
            <v>33201.199999999997</v>
          </cell>
          <cell r="AN491">
            <v>570</v>
          </cell>
          <cell r="AO491">
            <v>0</v>
          </cell>
          <cell r="AP491">
            <v>0</v>
          </cell>
          <cell r="AQ491">
            <v>389743</v>
          </cell>
          <cell r="AR491">
            <v>0</v>
          </cell>
          <cell r="AS491">
            <v>0</v>
          </cell>
          <cell r="AT491">
            <v>0</v>
          </cell>
          <cell r="AU491">
            <v>0</v>
          </cell>
          <cell r="AV491">
            <v>1948</v>
          </cell>
          <cell r="AW491">
            <v>3313.5304999999998</v>
          </cell>
          <cell r="AX491">
            <v>795.07569999999998</v>
          </cell>
        </row>
        <row r="492">
          <cell r="D492" t="str">
            <v>齋藤　香</v>
          </cell>
          <cell r="E492">
            <v>1002</v>
          </cell>
          <cell r="F492" t="str">
            <v>政策推進部</v>
          </cell>
          <cell r="G492">
            <v>100202</v>
          </cell>
          <cell r="H492" t="str">
            <v>政策受託Ｇ</v>
          </cell>
          <cell r="I492">
            <v>1</v>
          </cell>
          <cell r="J492" t="str">
            <v>部門1</v>
          </cell>
          <cell r="K492">
            <v>1001</v>
          </cell>
          <cell r="L492" t="str">
            <v>部門1-1</v>
          </cell>
          <cell r="M492">
            <v>100102</v>
          </cell>
          <cell r="N492" t="str">
            <v>一般職員</v>
          </cell>
          <cell r="O492">
            <v>500</v>
          </cell>
          <cell r="P492">
            <v>270600</v>
          </cell>
          <cell r="Q492">
            <v>270600</v>
          </cell>
          <cell r="R492">
            <v>0</v>
          </cell>
          <cell r="S492">
            <v>0</v>
          </cell>
          <cell r="T492">
            <v>0</v>
          </cell>
          <cell r="U492">
            <v>0</v>
          </cell>
          <cell r="V492">
            <v>0</v>
          </cell>
          <cell r="W492">
            <v>0</v>
          </cell>
          <cell r="X492">
            <v>0</v>
          </cell>
          <cell r="Y492">
            <v>0</v>
          </cell>
          <cell r="Z492">
            <v>270600</v>
          </cell>
          <cell r="AA492">
            <v>0</v>
          </cell>
          <cell r="AB492">
            <v>32472</v>
          </cell>
          <cell r="AC492">
            <v>0</v>
          </cell>
          <cell r="AD492">
            <v>27000</v>
          </cell>
          <cell r="AE492">
            <v>0</v>
          </cell>
          <cell r="AF492">
            <v>6003</v>
          </cell>
          <cell r="AG492">
            <v>18939</v>
          </cell>
          <cell r="AH492">
            <v>6089</v>
          </cell>
          <cell r="AI492">
            <v>38530</v>
          </cell>
          <cell r="AJ492">
            <v>0</v>
          </cell>
          <cell r="AK492">
            <v>17336</v>
          </cell>
          <cell r="AL492">
            <v>0</v>
          </cell>
          <cell r="AM492">
            <v>38443.599999999999</v>
          </cell>
          <cell r="AN492">
            <v>660</v>
          </cell>
          <cell r="AO492">
            <v>0</v>
          </cell>
          <cell r="AP492">
            <v>0</v>
          </cell>
          <cell r="AQ492">
            <v>399633</v>
          </cell>
          <cell r="AR492">
            <v>0</v>
          </cell>
          <cell r="AS492">
            <v>0</v>
          </cell>
          <cell r="AT492">
            <v>0</v>
          </cell>
          <cell r="AU492">
            <v>0</v>
          </cell>
          <cell r="AV492">
            <v>1998</v>
          </cell>
          <cell r="AW492">
            <v>3397.0455000000002</v>
          </cell>
          <cell r="AX492">
            <v>815.25130000000001</v>
          </cell>
        </row>
        <row r="493">
          <cell r="D493" t="str">
            <v>宮寺　宏明</v>
          </cell>
          <cell r="E493">
            <v>1003</v>
          </cell>
          <cell r="F493" t="str">
            <v>新国際協力事業部</v>
          </cell>
          <cell r="G493">
            <v>100301</v>
          </cell>
          <cell r="H493" t="str">
            <v>新国際協力事業Ｇ</v>
          </cell>
          <cell r="I493">
            <v>1</v>
          </cell>
          <cell r="J493" t="str">
            <v>部門1</v>
          </cell>
          <cell r="K493">
            <v>1001</v>
          </cell>
          <cell r="L493" t="str">
            <v>部門1-1</v>
          </cell>
          <cell r="M493">
            <v>100102</v>
          </cell>
          <cell r="N493" t="str">
            <v>一般職員</v>
          </cell>
          <cell r="O493">
            <v>500</v>
          </cell>
          <cell r="P493">
            <v>278700</v>
          </cell>
          <cell r="Q493">
            <v>278700</v>
          </cell>
          <cell r="R493">
            <v>0</v>
          </cell>
          <cell r="S493">
            <v>0</v>
          </cell>
          <cell r="T493">
            <v>0</v>
          </cell>
          <cell r="U493">
            <v>0</v>
          </cell>
          <cell r="V493">
            <v>0</v>
          </cell>
          <cell r="W493">
            <v>0</v>
          </cell>
          <cell r="X493">
            <v>0</v>
          </cell>
          <cell r="Y493">
            <v>0</v>
          </cell>
          <cell r="Z493">
            <v>278700</v>
          </cell>
          <cell r="AA493">
            <v>0</v>
          </cell>
          <cell r="AB493">
            <v>33444</v>
          </cell>
          <cell r="AC493">
            <v>0</v>
          </cell>
          <cell r="AD493">
            <v>27000</v>
          </cell>
          <cell r="AE493">
            <v>0</v>
          </cell>
          <cell r="AF493">
            <v>11673</v>
          </cell>
          <cell r="AG493">
            <v>19623</v>
          </cell>
          <cell r="AH493">
            <v>6246</v>
          </cell>
          <cell r="AI493">
            <v>17681</v>
          </cell>
          <cell r="AJ493">
            <v>0</v>
          </cell>
          <cell r="AK493">
            <v>14972</v>
          </cell>
          <cell r="AL493">
            <v>0</v>
          </cell>
          <cell r="AM493">
            <v>33201.199999999997</v>
          </cell>
          <cell r="AN493">
            <v>570</v>
          </cell>
          <cell r="AO493">
            <v>0</v>
          </cell>
          <cell r="AP493">
            <v>0</v>
          </cell>
          <cell r="AQ493">
            <v>394367</v>
          </cell>
          <cell r="AR493">
            <v>0</v>
          </cell>
          <cell r="AS493">
            <v>0</v>
          </cell>
          <cell r="AT493">
            <v>0</v>
          </cell>
          <cell r="AU493">
            <v>0</v>
          </cell>
          <cell r="AV493">
            <v>1971</v>
          </cell>
          <cell r="AW493">
            <v>3352.9544999999998</v>
          </cell>
          <cell r="AX493">
            <v>804.5086</v>
          </cell>
        </row>
        <row r="494">
          <cell r="D494" t="str">
            <v>太田　絵美</v>
          </cell>
          <cell r="E494">
            <v>1006</v>
          </cell>
          <cell r="F494" t="str">
            <v>東京研修センター</v>
          </cell>
          <cell r="G494">
            <v>100601</v>
          </cell>
          <cell r="H494" t="str">
            <v>ＴＫＣＧ</v>
          </cell>
          <cell r="I494">
            <v>1</v>
          </cell>
          <cell r="J494" t="str">
            <v>部門1</v>
          </cell>
          <cell r="K494">
            <v>1001</v>
          </cell>
          <cell r="L494" t="str">
            <v>部門1-1</v>
          </cell>
          <cell r="M494">
            <v>100102</v>
          </cell>
          <cell r="N494" t="str">
            <v>一般職員</v>
          </cell>
          <cell r="O494">
            <v>500</v>
          </cell>
          <cell r="P494">
            <v>265200</v>
          </cell>
          <cell r="Q494">
            <v>265200</v>
          </cell>
          <cell r="R494">
            <v>0</v>
          </cell>
          <cell r="S494">
            <v>0</v>
          </cell>
          <cell r="T494">
            <v>0</v>
          </cell>
          <cell r="U494">
            <v>0</v>
          </cell>
          <cell r="V494">
            <v>0</v>
          </cell>
          <cell r="W494">
            <v>0</v>
          </cell>
          <cell r="X494">
            <v>0</v>
          </cell>
          <cell r="Y494">
            <v>0</v>
          </cell>
          <cell r="Z494">
            <v>265200</v>
          </cell>
          <cell r="AA494">
            <v>0</v>
          </cell>
          <cell r="AB494">
            <v>31824</v>
          </cell>
          <cell r="AC494">
            <v>0</v>
          </cell>
          <cell r="AD494">
            <v>27000</v>
          </cell>
          <cell r="AE494">
            <v>0</v>
          </cell>
          <cell r="AF494">
            <v>55000</v>
          </cell>
          <cell r="AG494">
            <v>19160</v>
          </cell>
          <cell r="AH494">
            <v>4486</v>
          </cell>
          <cell r="AI494">
            <v>58338</v>
          </cell>
          <cell r="AJ494">
            <v>0</v>
          </cell>
          <cell r="AK494">
            <v>16154</v>
          </cell>
          <cell r="AL494">
            <v>0</v>
          </cell>
          <cell r="AM494">
            <v>35822.400000000001</v>
          </cell>
          <cell r="AN494">
            <v>615</v>
          </cell>
          <cell r="AO494">
            <v>0</v>
          </cell>
          <cell r="AP494">
            <v>0</v>
          </cell>
          <cell r="AQ494">
            <v>492508</v>
          </cell>
          <cell r="AR494">
            <v>0</v>
          </cell>
          <cell r="AS494">
            <v>0</v>
          </cell>
          <cell r="AT494">
            <v>0</v>
          </cell>
          <cell r="AU494">
            <v>0</v>
          </cell>
          <cell r="AV494">
            <v>2305</v>
          </cell>
          <cell r="AW494">
            <v>3918.6080000000002</v>
          </cell>
          <cell r="AX494">
            <v>940.45630000000006</v>
          </cell>
        </row>
        <row r="495">
          <cell r="D495" t="str">
            <v>福田　美穂</v>
          </cell>
          <cell r="E495">
            <v>1008</v>
          </cell>
          <cell r="F495" t="str">
            <v>HIDA総合研究所</v>
          </cell>
          <cell r="G495">
            <v>100802</v>
          </cell>
          <cell r="H495" t="str">
            <v>海外戦略Ｇ</v>
          </cell>
          <cell r="I495">
            <v>1</v>
          </cell>
          <cell r="J495" t="str">
            <v>部門1</v>
          </cell>
          <cell r="K495">
            <v>1001</v>
          </cell>
          <cell r="L495" t="str">
            <v>部門1-1</v>
          </cell>
          <cell r="M495">
            <v>100102</v>
          </cell>
          <cell r="N495" t="str">
            <v>一般職員</v>
          </cell>
          <cell r="O495">
            <v>500</v>
          </cell>
          <cell r="P495">
            <v>270600</v>
          </cell>
          <cell r="Q495">
            <v>270600</v>
          </cell>
          <cell r="R495">
            <v>0</v>
          </cell>
          <cell r="S495">
            <v>0</v>
          </cell>
          <cell r="T495">
            <v>0</v>
          </cell>
          <cell r="U495">
            <v>0</v>
          </cell>
          <cell r="V495">
            <v>0</v>
          </cell>
          <cell r="W495">
            <v>0</v>
          </cell>
          <cell r="X495">
            <v>0</v>
          </cell>
          <cell r="Y495">
            <v>0</v>
          </cell>
          <cell r="Z495">
            <v>270600</v>
          </cell>
          <cell r="AA495">
            <v>0</v>
          </cell>
          <cell r="AB495">
            <v>32472</v>
          </cell>
          <cell r="AC495">
            <v>0</v>
          </cell>
          <cell r="AD495">
            <v>0</v>
          </cell>
          <cell r="AE495">
            <v>0</v>
          </cell>
          <cell r="AF495">
            <v>5050</v>
          </cell>
          <cell r="AG495">
            <v>18555</v>
          </cell>
          <cell r="AH495">
            <v>4589</v>
          </cell>
          <cell r="AI495">
            <v>8853</v>
          </cell>
          <cell r="AJ495">
            <v>0</v>
          </cell>
          <cell r="AK495">
            <v>14184</v>
          </cell>
          <cell r="AL495">
            <v>0</v>
          </cell>
          <cell r="AM495">
            <v>31453.4</v>
          </cell>
          <cell r="AN495">
            <v>540</v>
          </cell>
          <cell r="AO495">
            <v>0</v>
          </cell>
          <cell r="AP495">
            <v>0</v>
          </cell>
          <cell r="AQ495">
            <v>340119</v>
          </cell>
          <cell r="AR495">
            <v>0</v>
          </cell>
          <cell r="AS495">
            <v>0</v>
          </cell>
          <cell r="AT495">
            <v>0</v>
          </cell>
          <cell r="AU495">
            <v>0</v>
          </cell>
          <cell r="AV495">
            <v>1700</v>
          </cell>
          <cell r="AW495">
            <v>2891.6064999999999</v>
          </cell>
          <cell r="AX495">
            <v>693.84270000000004</v>
          </cell>
        </row>
        <row r="496">
          <cell r="D496" t="str">
            <v>江口　健一郎</v>
          </cell>
          <cell r="E496">
            <v>1008</v>
          </cell>
          <cell r="F496" t="str">
            <v>HIDA総合研究所</v>
          </cell>
          <cell r="G496">
            <v>100801</v>
          </cell>
          <cell r="H496" t="str">
            <v>調査企画Ｇ</v>
          </cell>
          <cell r="I496">
            <v>1</v>
          </cell>
          <cell r="J496" t="str">
            <v>部門1</v>
          </cell>
          <cell r="K496">
            <v>1001</v>
          </cell>
          <cell r="L496" t="str">
            <v>部門1-1</v>
          </cell>
          <cell r="M496">
            <v>100102</v>
          </cell>
          <cell r="N496" t="str">
            <v>一般職員</v>
          </cell>
          <cell r="O496">
            <v>500</v>
          </cell>
          <cell r="P496">
            <v>273300</v>
          </cell>
          <cell r="Q496">
            <v>273300</v>
          </cell>
          <cell r="R496">
            <v>0</v>
          </cell>
          <cell r="S496">
            <v>0</v>
          </cell>
          <cell r="T496">
            <v>0</v>
          </cell>
          <cell r="U496">
            <v>0</v>
          </cell>
          <cell r="V496">
            <v>0</v>
          </cell>
          <cell r="W496">
            <v>0</v>
          </cell>
          <cell r="X496">
            <v>0</v>
          </cell>
          <cell r="Y496">
            <v>0</v>
          </cell>
          <cell r="Z496">
            <v>273300</v>
          </cell>
          <cell r="AA496">
            <v>0</v>
          </cell>
          <cell r="AB496">
            <v>36696</v>
          </cell>
          <cell r="AC496">
            <v>32500</v>
          </cell>
          <cell r="AD496">
            <v>0</v>
          </cell>
          <cell r="AE496">
            <v>0</v>
          </cell>
          <cell r="AF496">
            <v>22516</v>
          </cell>
          <cell r="AG496">
            <v>20936</v>
          </cell>
          <cell r="AH496">
            <v>11143</v>
          </cell>
          <cell r="AI496">
            <v>92524</v>
          </cell>
          <cell r="AJ496">
            <v>0</v>
          </cell>
          <cell r="AK496">
            <v>19700</v>
          </cell>
          <cell r="AL496">
            <v>0</v>
          </cell>
          <cell r="AM496">
            <v>43685</v>
          </cell>
          <cell r="AN496">
            <v>750</v>
          </cell>
          <cell r="AO496">
            <v>0</v>
          </cell>
          <cell r="AP496">
            <v>0</v>
          </cell>
          <cell r="AQ496">
            <v>489615</v>
          </cell>
          <cell r="AR496">
            <v>0</v>
          </cell>
          <cell r="AS496">
            <v>0</v>
          </cell>
          <cell r="AT496">
            <v>0</v>
          </cell>
          <cell r="AU496">
            <v>0</v>
          </cell>
          <cell r="AV496">
            <v>2448</v>
          </cell>
          <cell r="AW496">
            <v>4161.8024999999998</v>
          </cell>
          <cell r="AX496">
            <v>998.81460000000004</v>
          </cell>
        </row>
        <row r="497">
          <cell r="D497" t="str">
            <v>田中　拓</v>
          </cell>
          <cell r="E497">
            <v>1001</v>
          </cell>
          <cell r="F497" t="str">
            <v>産業推進部</v>
          </cell>
          <cell r="G497">
            <v>100102</v>
          </cell>
          <cell r="H497" t="str">
            <v>ＥＰＡＧ</v>
          </cell>
          <cell r="I497">
            <v>1</v>
          </cell>
          <cell r="J497" t="str">
            <v>部門1</v>
          </cell>
          <cell r="K497">
            <v>1001</v>
          </cell>
          <cell r="L497" t="str">
            <v>部門1-1</v>
          </cell>
          <cell r="M497">
            <v>100102</v>
          </cell>
          <cell r="N497" t="str">
            <v>一般職員</v>
          </cell>
          <cell r="O497">
            <v>300</v>
          </cell>
          <cell r="P497">
            <v>365100</v>
          </cell>
          <cell r="Q497">
            <v>365100</v>
          </cell>
          <cell r="R497">
            <v>0</v>
          </cell>
          <cell r="S497">
            <v>0</v>
          </cell>
          <cell r="T497">
            <v>0</v>
          </cell>
          <cell r="U497">
            <v>0</v>
          </cell>
          <cell r="V497">
            <v>0</v>
          </cell>
          <cell r="W497">
            <v>0</v>
          </cell>
          <cell r="X497">
            <v>0</v>
          </cell>
          <cell r="Y497">
            <v>0</v>
          </cell>
          <cell r="Z497">
            <v>365100</v>
          </cell>
          <cell r="AA497">
            <v>75000</v>
          </cell>
          <cell r="AB497">
            <v>55152</v>
          </cell>
          <cell r="AC497">
            <v>19500</v>
          </cell>
          <cell r="AD497">
            <v>27000</v>
          </cell>
          <cell r="AE497">
            <v>0</v>
          </cell>
          <cell r="AF497">
            <v>18298</v>
          </cell>
          <cell r="AG497">
            <v>0</v>
          </cell>
          <cell r="AH497">
            <v>12500</v>
          </cell>
          <cell r="AI497">
            <v>0</v>
          </cell>
          <cell r="AJ497">
            <v>0</v>
          </cell>
          <cell r="AK497">
            <v>19700</v>
          </cell>
          <cell r="AL497">
            <v>2750</v>
          </cell>
          <cell r="AM497">
            <v>43685</v>
          </cell>
          <cell r="AN497">
            <v>750</v>
          </cell>
          <cell r="AO497">
            <v>0</v>
          </cell>
          <cell r="AP497">
            <v>0</v>
          </cell>
          <cell r="AQ497">
            <v>572550</v>
          </cell>
          <cell r="AR497">
            <v>0</v>
          </cell>
          <cell r="AS497">
            <v>0</v>
          </cell>
          <cell r="AT497">
            <v>0</v>
          </cell>
          <cell r="AU497">
            <v>0</v>
          </cell>
          <cell r="AV497">
            <v>2862</v>
          </cell>
          <cell r="AW497">
            <v>4867.4250000000002</v>
          </cell>
          <cell r="AX497">
            <v>1168.002</v>
          </cell>
        </row>
        <row r="498">
          <cell r="D498" t="str">
            <v>井上　修平</v>
          </cell>
          <cell r="E498">
            <v>1003</v>
          </cell>
          <cell r="F498" t="str">
            <v>研修業務部</v>
          </cell>
          <cell r="G498">
            <v>100301</v>
          </cell>
          <cell r="H498" t="str">
            <v>受入業務Ｇ</v>
          </cell>
          <cell r="I498">
            <v>1</v>
          </cell>
          <cell r="J498" t="str">
            <v>部門1</v>
          </cell>
          <cell r="K498">
            <v>1001</v>
          </cell>
          <cell r="L498" t="str">
            <v>部門1-1</v>
          </cell>
          <cell r="M498">
            <v>100102</v>
          </cell>
          <cell r="N498" t="str">
            <v>一般職員</v>
          </cell>
          <cell r="O498">
            <v>500</v>
          </cell>
          <cell r="P498">
            <v>299800</v>
          </cell>
          <cell r="Q498">
            <v>299800</v>
          </cell>
          <cell r="R498">
            <v>0</v>
          </cell>
          <cell r="S498">
            <v>0</v>
          </cell>
          <cell r="T498">
            <v>0</v>
          </cell>
          <cell r="U498">
            <v>0</v>
          </cell>
          <cell r="V498">
            <v>0</v>
          </cell>
          <cell r="W498">
            <v>0</v>
          </cell>
          <cell r="X498">
            <v>0</v>
          </cell>
          <cell r="Y498">
            <v>0</v>
          </cell>
          <cell r="Z498">
            <v>299800</v>
          </cell>
          <cell r="AA498">
            <v>0</v>
          </cell>
          <cell r="AB498">
            <v>35976</v>
          </cell>
          <cell r="AC498">
            <v>0</v>
          </cell>
          <cell r="AD498">
            <v>0</v>
          </cell>
          <cell r="AE498">
            <v>0</v>
          </cell>
          <cell r="AF498">
            <v>33643</v>
          </cell>
          <cell r="AG498">
            <v>24059</v>
          </cell>
          <cell r="AH498">
            <v>5151</v>
          </cell>
          <cell r="AI498">
            <v>144780</v>
          </cell>
          <cell r="AJ498">
            <v>0</v>
          </cell>
          <cell r="AK498">
            <v>19700</v>
          </cell>
          <cell r="AL498">
            <v>2750</v>
          </cell>
          <cell r="AM498">
            <v>43685</v>
          </cell>
          <cell r="AN498">
            <v>750</v>
          </cell>
          <cell r="AO498">
            <v>0</v>
          </cell>
          <cell r="AP498">
            <v>0</v>
          </cell>
          <cell r="AQ498">
            <v>543409</v>
          </cell>
          <cell r="AR498">
            <v>6842</v>
          </cell>
          <cell r="AS498">
            <v>0</v>
          </cell>
          <cell r="AT498">
            <v>0</v>
          </cell>
          <cell r="AU498">
            <v>0</v>
          </cell>
          <cell r="AV498">
            <v>2717</v>
          </cell>
          <cell r="AW498">
            <v>4619.0214999999998</v>
          </cell>
          <cell r="AX498">
            <v>1108.5543</v>
          </cell>
        </row>
        <row r="499">
          <cell r="D499" t="str">
            <v>木嵜　芙美乃</v>
          </cell>
          <cell r="E499">
            <v>1001</v>
          </cell>
          <cell r="F499" t="str">
            <v>産業推進部</v>
          </cell>
          <cell r="G499">
            <v>100102</v>
          </cell>
          <cell r="H499" t="str">
            <v>ＥＰＡＧ</v>
          </cell>
          <cell r="I499">
            <v>1</v>
          </cell>
          <cell r="J499" t="str">
            <v>部門1</v>
          </cell>
          <cell r="K499">
            <v>1001</v>
          </cell>
          <cell r="L499" t="str">
            <v>部門1-1</v>
          </cell>
          <cell r="M499">
            <v>100102</v>
          </cell>
          <cell r="N499" t="str">
            <v>一般職員</v>
          </cell>
          <cell r="O499">
            <v>500</v>
          </cell>
          <cell r="P499">
            <v>276000</v>
          </cell>
          <cell r="Q499">
            <v>276000</v>
          </cell>
          <cell r="R499">
            <v>0</v>
          </cell>
          <cell r="S499">
            <v>0</v>
          </cell>
          <cell r="T499">
            <v>0</v>
          </cell>
          <cell r="U499">
            <v>0</v>
          </cell>
          <cell r="V499">
            <v>0</v>
          </cell>
          <cell r="W499">
            <v>0</v>
          </cell>
          <cell r="X499">
            <v>0</v>
          </cell>
          <cell r="Y499">
            <v>0</v>
          </cell>
          <cell r="Z499">
            <v>276000</v>
          </cell>
          <cell r="AA499">
            <v>0</v>
          </cell>
          <cell r="AB499">
            <v>33120</v>
          </cell>
          <cell r="AC499">
            <v>0</v>
          </cell>
          <cell r="AD499">
            <v>13500</v>
          </cell>
          <cell r="AE499">
            <v>29000</v>
          </cell>
          <cell r="AF499">
            <v>0</v>
          </cell>
          <cell r="AG499">
            <v>18325</v>
          </cell>
          <cell r="AH499">
            <v>18946</v>
          </cell>
          <cell r="AI499">
            <v>3010</v>
          </cell>
          <cell r="AJ499">
            <v>0</v>
          </cell>
          <cell r="AK499">
            <v>14972</v>
          </cell>
          <cell r="AL499">
            <v>0</v>
          </cell>
          <cell r="AM499">
            <v>33201.199999999997</v>
          </cell>
          <cell r="AN499">
            <v>570</v>
          </cell>
          <cell r="AO499">
            <v>0</v>
          </cell>
          <cell r="AP499">
            <v>0</v>
          </cell>
          <cell r="AQ499">
            <v>391901</v>
          </cell>
          <cell r="AR499">
            <v>0</v>
          </cell>
          <cell r="AS499">
            <v>0</v>
          </cell>
          <cell r="AT499">
            <v>0</v>
          </cell>
          <cell r="AU499">
            <v>0</v>
          </cell>
          <cell r="AV499">
            <v>1959</v>
          </cell>
          <cell r="AW499">
            <v>3331.6635000000001</v>
          </cell>
          <cell r="AX499">
            <v>799.47799999999995</v>
          </cell>
        </row>
        <row r="500">
          <cell r="D500" t="str">
            <v>吉田　維子</v>
          </cell>
          <cell r="E500">
            <v>1001</v>
          </cell>
          <cell r="F500" t="str">
            <v>産業推進部</v>
          </cell>
          <cell r="G500">
            <v>100102</v>
          </cell>
          <cell r="H500" t="str">
            <v>ＥＰＡＧ</v>
          </cell>
          <cell r="I500">
            <v>1</v>
          </cell>
          <cell r="J500" t="str">
            <v>部門1</v>
          </cell>
          <cell r="K500">
            <v>1001</v>
          </cell>
          <cell r="L500" t="str">
            <v>部門1-1</v>
          </cell>
          <cell r="M500">
            <v>100102</v>
          </cell>
          <cell r="N500" t="str">
            <v>一般職員</v>
          </cell>
          <cell r="O500">
            <v>500</v>
          </cell>
          <cell r="P500">
            <v>286800</v>
          </cell>
          <cell r="Q500">
            <v>286800</v>
          </cell>
          <cell r="R500">
            <v>0</v>
          </cell>
          <cell r="S500">
            <v>0</v>
          </cell>
          <cell r="T500">
            <v>0</v>
          </cell>
          <cell r="U500">
            <v>0</v>
          </cell>
          <cell r="V500">
            <v>0</v>
          </cell>
          <cell r="W500">
            <v>0</v>
          </cell>
          <cell r="X500">
            <v>0</v>
          </cell>
          <cell r="Y500">
            <v>0</v>
          </cell>
          <cell r="Z500">
            <v>286800</v>
          </cell>
          <cell r="AA500">
            <v>0</v>
          </cell>
          <cell r="AB500">
            <v>34416</v>
          </cell>
          <cell r="AC500">
            <v>0</v>
          </cell>
          <cell r="AD500">
            <v>0</v>
          </cell>
          <cell r="AE500">
            <v>0</v>
          </cell>
          <cell r="AF500">
            <v>15113</v>
          </cell>
          <cell r="AG500">
            <v>20911</v>
          </cell>
          <cell r="AH500">
            <v>4901</v>
          </cell>
          <cell r="AI500">
            <v>146228</v>
          </cell>
          <cell r="AJ500">
            <v>0</v>
          </cell>
          <cell r="AK500">
            <v>18518</v>
          </cell>
          <cell r="AL500">
            <v>2585</v>
          </cell>
          <cell r="AM500">
            <v>41064.800000000003</v>
          </cell>
          <cell r="AN500">
            <v>705</v>
          </cell>
          <cell r="AO500">
            <v>0</v>
          </cell>
          <cell r="AP500">
            <v>0</v>
          </cell>
          <cell r="AQ500">
            <v>508369</v>
          </cell>
          <cell r="AR500">
            <v>10598</v>
          </cell>
          <cell r="AS500">
            <v>0</v>
          </cell>
          <cell r="AT500">
            <v>3420</v>
          </cell>
          <cell r="AU500">
            <v>0</v>
          </cell>
          <cell r="AV500">
            <v>2541</v>
          </cell>
          <cell r="AW500">
            <v>4321.9814999999999</v>
          </cell>
          <cell r="AX500">
            <v>1037.0726999999999</v>
          </cell>
        </row>
        <row r="501">
          <cell r="D501" t="str">
            <v>荒川　勝彦</v>
          </cell>
          <cell r="E501">
            <v>1005</v>
          </cell>
          <cell r="F501" t="str">
            <v>総務企画部</v>
          </cell>
          <cell r="G501">
            <v>100503</v>
          </cell>
          <cell r="H501" t="str">
            <v>人事Ｇ</v>
          </cell>
          <cell r="I501">
            <v>1</v>
          </cell>
          <cell r="J501" t="str">
            <v>部門1</v>
          </cell>
          <cell r="K501">
            <v>1001</v>
          </cell>
          <cell r="L501" t="str">
            <v>部門1-1</v>
          </cell>
          <cell r="M501">
            <v>100102</v>
          </cell>
          <cell r="N501" t="str">
            <v>一般職員</v>
          </cell>
          <cell r="O501">
            <v>500</v>
          </cell>
          <cell r="P501">
            <v>248700</v>
          </cell>
          <cell r="Q501">
            <v>248700</v>
          </cell>
          <cell r="R501">
            <v>0</v>
          </cell>
          <cell r="S501">
            <v>0</v>
          </cell>
          <cell r="T501">
            <v>0</v>
          </cell>
          <cell r="U501">
            <v>0</v>
          </cell>
          <cell r="V501">
            <v>0</v>
          </cell>
          <cell r="W501">
            <v>0</v>
          </cell>
          <cell r="X501">
            <v>0</v>
          </cell>
          <cell r="Y501">
            <v>0</v>
          </cell>
          <cell r="Z501">
            <v>248700</v>
          </cell>
          <cell r="AA501">
            <v>0</v>
          </cell>
          <cell r="AB501">
            <v>29844</v>
          </cell>
          <cell r="AC501">
            <v>0</v>
          </cell>
          <cell r="AD501">
            <v>26000</v>
          </cell>
          <cell r="AE501">
            <v>0</v>
          </cell>
          <cell r="AF501">
            <v>11323</v>
          </cell>
          <cell r="AG501">
            <v>22444</v>
          </cell>
          <cell r="AH501">
            <v>6172</v>
          </cell>
          <cell r="AI501">
            <v>71864</v>
          </cell>
          <cell r="AJ501">
            <v>0</v>
          </cell>
          <cell r="AK501">
            <v>14972</v>
          </cell>
          <cell r="AL501">
            <v>0</v>
          </cell>
          <cell r="AM501">
            <v>33201.199999999997</v>
          </cell>
          <cell r="AN501">
            <v>570</v>
          </cell>
          <cell r="AO501">
            <v>0</v>
          </cell>
          <cell r="AP501">
            <v>0</v>
          </cell>
          <cell r="AQ501">
            <v>416347</v>
          </cell>
          <cell r="AR501">
            <v>0</v>
          </cell>
          <cell r="AS501">
            <v>0</v>
          </cell>
          <cell r="AT501">
            <v>0</v>
          </cell>
          <cell r="AU501">
            <v>0</v>
          </cell>
          <cell r="AV501">
            <v>2081</v>
          </cell>
          <cell r="AW501">
            <v>3539.6844999999998</v>
          </cell>
          <cell r="AX501">
            <v>849.34780000000001</v>
          </cell>
        </row>
        <row r="502">
          <cell r="D502" t="str">
            <v>井手　遊</v>
          </cell>
          <cell r="E502">
            <v>1004</v>
          </cell>
          <cell r="F502" t="str">
            <v>事業統括部</v>
          </cell>
          <cell r="G502">
            <v>100404</v>
          </cell>
          <cell r="H502" t="str">
            <v>バンコク事務所</v>
          </cell>
          <cell r="I502">
            <v>1</v>
          </cell>
          <cell r="J502" t="str">
            <v>部門1</v>
          </cell>
          <cell r="K502">
            <v>1001</v>
          </cell>
          <cell r="L502" t="str">
            <v>部門1-1</v>
          </cell>
          <cell r="M502">
            <v>100102</v>
          </cell>
          <cell r="N502" t="str">
            <v>一般職員</v>
          </cell>
          <cell r="O502">
            <v>400</v>
          </cell>
          <cell r="P502">
            <v>216480</v>
          </cell>
          <cell r="Q502">
            <v>216480</v>
          </cell>
          <cell r="R502">
            <v>0</v>
          </cell>
          <cell r="S502">
            <v>0</v>
          </cell>
          <cell r="T502">
            <v>0</v>
          </cell>
          <cell r="U502">
            <v>0</v>
          </cell>
          <cell r="V502">
            <v>0</v>
          </cell>
          <cell r="W502">
            <v>0</v>
          </cell>
          <cell r="X502">
            <v>0</v>
          </cell>
          <cell r="Y502">
            <v>0</v>
          </cell>
          <cell r="Z502">
            <v>216480</v>
          </cell>
          <cell r="AA502">
            <v>0</v>
          </cell>
          <cell r="AB502">
            <v>0</v>
          </cell>
          <cell r="AC502">
            <v>0</v>
          </cell>
          <cell r="AD502">
            <v>0</v>
          </cell>
          <cell r="AE502">
            <v>0</v>
          </cell>
          <cell r="AF502">
            <v>0</v>
          </cell>
          <cell r="AG502">
            <v>0</v>
          </cell>
          <cell r="AH502">
            <v>0</v>
          </cell>
          <cell r="AI502">
            <v>0</v>
          </cell>
          <cell r="AJ502">
            <v>0</v>
          </cell>
          <cell r="AK502">
            <v>17336</v>
          </cell>
          <cell r="AL502">
            <v>0</v>
          </cell>
          <cell r="AM502">
            <v>38443.599999999999</v>
          </cell>
          <cell r="AN502">
            <v>660</v>
          </cell>
          <cell r="AO502">
            <v>0</v>
          </cell>
          <cell r="AP502">
            <v>0</v>
          </cell>
          <cell r="AQ502">
            <v>229440</v>
          </cell>
          <cell r="AR502">
            <v>0</v>
          </cell>
          <cell r="AS502">
            <v>0</v>
          </cell>
          <cell r="AT502">
            <v>0</v>
          </cell>
          <cell r="AU502">
            <v>0</v>
          </cell>
          <cell r="AV502">
            <v>1147</v>
          </cell>
          <cell r="AW502">
            <v>1950.44</v>
          </cell>
          <cell r="AX502">
            <v>0</v>
          </cell>
        </row>
        <row r="503">
          <cell r="D503" t="str">
            <v>小金丸　幸</v>
          </cell>
          <cell r="E503">
            <v>1005</v>
          </cell>
          <cell r="F503" t="str">
            <v>総務企画部</v>
          </cell>
          <cell r="G503">
            <v>100501</v>
          </cell>
          <cell r="H503" t="str">
            <v>経営戦略Ｇ</v>
          </cell>
          <cell r="I503">
            <v>1</v>
          </cell>
          <cell r="J503" t="str">
            <v>部門1</v>
          </cell>
          <cell r="K503">
            <v>1001</v>
          </cell>
          <cell r="L503" t="str">
            <v>部門1-1</v>
          </cell>
          <cell r="M503">
            <v>100102</v>
          </cell>
          <cell r="N503" t="str">
            <v>一般職員</v>
          </cell>
          <cell r="O503">
            <v>500</v>
          </cell>
          <cell r="P503">
            <v>257100</v>
          </cell>
          <cell r="Q503">
            <v>257100</v>
          </cell>
          <cell r="R503">
            <v>0</v>
          </cell>
          <cell r="S503">
            <v>0</v>
          </cell>
          <cell r="T503">
            <v>0</v>
          </cell>
          <cell r="U503">
            <v>0</v>
          </cell>
          <cell r="V503">
            <v>0</v>
          </cell>
          <cell r="W503">
            <v>0</v>
          </cell>
          <cell r="X503">
            <v>0</v>
          </cell>
          <cell r="Y503">
            <v>0</v>
          </cell>
          <cell r="Z503">
            <v>257100</v>
          </cell>
          <cell r="AA503">
            <v>0</v>
          </cell>
          <cell r="AB503">
            <v>30852</v>
          </cell>
          <cell r="AC503">
            <v>0</v>
          </cell>
          <cell r="AD503">
            <v>27000</v>
          </cell>
          <cell r="AE503">
            <v>0</v>
          </cell>
          <cell r="AF503">
            <v>0</v>
          </cell>
          <cell r="AG503">
            <v>19390</v>
          </cell>
          <cell r="AH503">
            <v>5829</v>
          </cell>
          <cell r="AI503">
            <v>24920</v>
          </cell>
          <cell r="AJ503">
            <v>0</v>
          </cell>
          <cell r="AK503">
            <v>13396</v>
          </cell>
          <cell r="AL503">
            <v>0</v>
          </cell>
          <cell r="AM503">
            <v>29706.6</v>
          </cell>
          <cell r="AN503">
            <v>510</v>
          </cell>
          <cell r="AO503">
            <v>0</v>
          </cell>
          <cell r="AP503">
            <v>0</v>
          </cell>
          <cell r="AQ503">
            <v>365091</v>
          </cell>
          <cell r="AR503">
            <v>0</v>
          </cell>
          <cell r="AS503">
            <v>0</v>
          </cell>
          <cell r="AT503">
            <v>0</v>
          </cell>
          <cell r="AU503">
            <v>0</v>
          </cell>
          <cell r="AV503">
            <v>1825</v>
          </cell>
          <cell r="AW503">
            <v>3103.7285000000002</v>
          </cell>
          <cell r="AX503">
            <v>744.78560000000004</v>
          </cell>
        </row>
        <row r="504">
          <cell r="D504" t="str">
            <v>三浦　綾子</v>
          </cell>
          <cell r="E504">
            <v>1005</v>
          </cell>
          <cell r="F504" t="str">
            <v>総務企画部</v>
          </cell>
          <cell r="G504">
            <v>100503</v>
          </cell>
          <cell r="H504" t="str">
            <v>人事Ｇ</v>
          </cell>
          <cell r="I504">
            <v>1</v>
          </cell>
          <cell r="J504" t="str">
            <v>部門1</v>
          </cell>
          <cell r="K504">
            <v>1001</v>
          </cell>
          <cell r="L504" t="str">
            <v>部門1-1</v>
          </cell>
          <cell r="M504">
            <v>100102</v>
          </cell>
          <cell r="N504" t="str">
            <v>一般職員</v>
          </cell>
          <cell r="O504">
            <v>500</v>
          </cell>
          <cell r="P504">
            <v>248700</v>
          </cell>
          <cell r="Q504">
            <v>248700</v>
          </cell>
          <cell r="R504">
            <v>0</v>
          </cell>
          <cell r="S504">
            <v>0</v>
          </cell>
          <cell r="T504">
            <v>0</v>
          </cell>
          <cell r="U504">
            <v>0</v>
          </cell>
          <cell r="V504">
            <v>0</v>
          </cell>
          <cell r="W504">
            <v>0</v>
          </cell>
          <cell r="X504">
            <v>0</v>
          </cell>
          <cell r="Y504">
            <v>0</v>
          </cell>
          <cell r="Z504">
            <v>248700</v>
          </cell>
          <cell r="AA504">
            <v>0</v>
          </cell>
          <cell r="AB504">
            <v>29844</v>
          </cell>
          <cell r="AC504">
            <v>0</v>
          </cell>
          <cell r="AD504">
            <v>27000</v>
          </cell>
          <cell r="AE504">
            <v>0</v>
          </cell>
          <cell r="AF504">
            <v>9233</v>
          </cell>
          <cell r="AG504">
            <v>23054</v>
          </cell>
          <cell r="AH504">
            <v>11672</v>
          </cell>
          <cell r="AI504">
            <v>41609</v>
          </cell>
          <cell r="AJ504">
            <v>0</v>
          </cell>
          <cell r="AK504">
            <v>14184</v>
          </cell>
          <cell r="AL504">
            <v>0</v>
          </cell>
          <cell r="AM504">
            <v>31453.4</v>
          </cell>
          <cell r="AN504">
            <v>540</v>
          </cell>
          <cell r="AO504">
            <v>0</v>
          </cell>
          <cell r="AP504">
            <v>0</v>
          </cell>
          <cell r="AQ504">
            <v>391112</v>
          </cell>
          <cell r="AR504">
            <v>0</v>
          </cell>
          <cell r="AS504">
            <v>0</v>
          </cell>
          <cell r="AT504">
            <v>1147</v>
          </cell>
          <cell r="AU504">
            <v>0</v>
          </cell>
          <cell r="AV504">
            <v>1955</v>
          </cell>
          <cell r="AW504">
            <v>3325.0120000000002</v>
          </cell>
          <cell r="AX504">
            <v>797.86839999999995</v>
          </cell>
        </row>
        <row r="505">
          <cell r="D505" t="str">
            <v>長谷　麻里子</v>
          </cell>
          <cell r="E505">
            <v>1003</v>
          </cell>
          <cell r="F505" t="str">
            <v>研修業務部</v>
          </cell>
          <cell r="G505">
            <v>100302</v>
          </cell>
          <cell r="H505" t="str">
            <v>低炭素化支援Ｇ</v>
          </cell>
          <cell r="I505">
            <v>1</v>
          </cell>
          <cell r="J505" t="str">
            <v>部門1</v>
          </cell>
          <cell r="K505">
            <v>1001</v>
          </cell>
          <cell r="L505" t="str">
            <v>部門1-1</v>
          </cell>
          <cell r="M505">
            <v>100102</v>
          </cell>
          <cell r="N505" t="str">
            <v>一般職員</v>
          </cell>
          <cell r="O505">
            <v>500</v>
          </cell>
          <cell r="P505">
            <v>248700</v>
          </cell>
          <cell r="Q505">
            <v>248700</v>
          </cell>
          <cell r="R505">
            <v>0</v>
          </cell>
          <cell r="S505">
            <v>0</v>
          </cell>
          <cell r="T505">
            <v>0</v>
          </cell>
          <cell r="U505">
            <v>0</v>
          </cell>
          <cell r="V505">
            <v>0</v>
          </cell>
          <cell r="W505">
            <v>0</v>
          </cell>
          <cell r="X505">
            <v>0</v>
          </cell>
          <cell r="Y505">
            <v>0</v>
          </cell>
          <cell r="Z505">
            <v>248700</v>
          </cell>
          <cell r="AA505">
            <v>0</v>
          </cell>
          <cell r="AB505">
            <v>29844</v>
          </cell>
          <cell r="AC505">
            <v>0</v>
          </cell>
          <cell r="AD505">
            <v>27000</v>
          </cell>
          <cell r="AE505">
            <v>0</v>
          </cell>
          <cell r="AF505">
            <v>6733</v>
          </cell>
          <cell r="AG505">
            <v>23149</v>
          </cell>
          <cell r="AH505">
            <v>5672</v>
          </cell>
          <cell r="AI505">
            <v>25824</v>
          </cell>
          <cell r="AJ505">
            <v>0</v>
          </cell>
          <cell r="AK505">
            <v>13396</v>
          </cell>
          <cell r="AL505">
            <v>0</v>
          </cell>
          <cell r="AM505">
            <v>29706.6</v>
          </cell>
          <cell r="AN505">
            <v>510</v>
          </cell>
          <cell r="AO505">
            <v>0</v>
          </cell>
          <cell r="AP505">
            <v>0</v>
          </cell>
          <cell r="AQ505">
            <v>366922</v>
          </cell>
          <cell r="AR505">
            <v>0</v>
          </cell>
          <cell r="AS505">
            <v>0</v>
          </cell>
          <cell r="AT505">
            <v>0</v>
          </cell>
          <cell r="AU505">
            <v>0</v>
          </cell>
          <cell r="AV505">
            <v>1834</v>
          </cell>
          <cell r="AW505">
            <v>3119.4470000000001</v>
          </cell>
          <cell r="AX505">
            <v>748.52080000000001</v>
          </cell>
        </row>
        <row r="506">
          <cell r="D506" t="str">
            <v>竹内　祐輔</v>
          </cell>
          <cell r="E506">
            <v>1007</v>
          </cell>
          <cell r="F506" t="str">
            <v>関西研修センター</v>
          </cell>
          <cell r="G506">
            <v>100701</v>
          </cell>
          <cell r="H506" t="str">
            <v>ＫＫＣＧ</v>
          </cell>
          <cell r="I506">
            <v>1</v>
          </cell>
          <cell r="J506" t="str">
            <v>部門1</v>
          </cell>
          <cell r="K506">
            <v>1001</v>
          </cell>
          <cell r="L506" t="str">
            <v>部門1-1</v>
          </cell>
          <cell r="M506">
            <v>100102</v>
          </cell>
          <cell r="N506" t="str">
            <v>一般職員</v>
          </cell>
          <cell r="O506">
            <v>300</v>
          </cell>
          <cell r="P506">
            <v>315700</v>
          </cell>
          <cell r="Q506">
            <v>315700</v>
          </cell>
          <cell r="R506">
            <v>0</v>
          </cell>
          <cell r="S506">
            <v>0</v>
          </cell>
          <cell r="T506">
            <v>0</v>
          </cell>
          <cell r="U506">
            <v>0</v>
          </cell>
          <cell r="V506">
            <v>0</v>
          </cell>
          <cell r="W506">
            <v>0</v>
          </cell>
          <cell r="X506">
            <v>0</v>
          </cell>
          <cell r="Y506">
            <v>0</v>
          </cell>
          <cell r="Z506">
            <v>315700</v>
          </cell>
          <cell r="AA506">
            <v>45000</v>
          </cell>
          <cell r="AB506">
            <v>44844</v>
          </cell>
          <cell r="AC506">
            <v>13000</v>
          </cell>
          <cell r="AD506">
            <v>0</v>
          </cell>
          <cell r="AE506">
            <v>0</v>
          </cell>
          <cell r="AF506">
            <v>17375</v>
          </cell>
          <cell r="AG506">
            <v>17920</v>
          </cell>
          <cell r="AH506">
            <v>0</v>
          </cell>
          <cell r="AI506">
            <v>64703</v>
          </cell>
          <cell r="AJ506">
            <v>0</v>
          </cell>
          <cell r="AK506">
            <v>19700</v>
          </cell>
          <cell r="AL506">
            <v>2750</v>
          </cell>
          <cell r="AM506">
            <v>43685</v>
          </cell>
          <cell r="AN506">
            <v>750</v>
          </cell>
          <cell r="AO506">
            <v>0</v>
          </cell>
          <cell r="AP506">
            <v>0</v>
          </cell>
          <cell r="AQ506">
            <v>518542</v>
          </cell>
          <cell r="AR506">
            <v>0</v>
          </cell>
          <cell r="AS506">
            <v>0</v>
          </cell>
          <cell r="AT506">
            <v>0</v>
          </cell>
          <cell r="AU506">
            <v>0</v>
          </cell>
          <cell r="AV506">
            <v>2592</v>
          </cell>
          <cell r="AW506">
            <v>4408.317</v>
          </cell>
          <cell r="AX506">
            <v>1057.8255999999999</v>
          </cell>
        </row>
        <row r="507">
          <cell r="D507" t="str">
            <v>上井　智香子</v>
          </cell>
          <cell r="E507">
            <v>1005</v>
          </cell>
          <cell r="F507" t="str">
            <v>総務企画部</v>
          </cell>
          <cell r="G507">
            <v>100502</v>
          </cell>
          <cell r="H507" t="str">
            <v>総務Ｇ</v>
          </cell>
          <cell r="I507">
            <v>1</v>
          </cell>
          <cell r="J507" t="str">
            <v>部門1</v>
          </cell>
          <cell r="K507">
            <v>1001</v>
          </cell>
          <cell r="L507" t="str">
            <v>部門1-1</v>
          </cell>
          <cell r="M507">
            <v>100102</v>
          </cell>
          <cell r="N507" t="str">
            <v>一般職員</v>
          </cell>
          <cell r="O507">
            <v>500</v>
          </cell>
          <cell r="P507">
            <v>340700</v>
          </cell>
          <cell r="Q507">
            <v>340700</v>
          </cell>
          <cell r="R507">
            <v>0</v>
          </cell>
          <cell r="S507">
            <v>0</v>
          </cell>
          <cell r="T507">
            <v>0</v>
          </cell>
          <cell r="U507">
            <v>0</v>
          </cell>
          <cell r="V507">
            <v>0</v>
          </cell>
          <cell r="W507">
            <v>0</v>
          </cell>
          <cell r="X507">
            <v>0</v>
          </cell>
          <cell r="Y507">
            <v>0</v>
          </cell>
          <cell r="Z507">
            <v>340700</v>
          </cell>
          <cell r="AA507">
            <v>0</v>
          </cell>
          <cell r="AB507">
            <v>41664</v>
          </cell>
          <cell r="AC507">
            <v>6500</v>
          </cell>
          <cell r="AD507">
            <v>27000</v>
          </cell>
          <cell r="AE507">
            <v>0</v>
          </cell>
          <cell r="AF507">
            <v>13835</v>
          </cell>
          <cell r="AG507">
            <v>18368</v>
          </cell>
          <cell r="AH507">
            <v>14893</v>
          </cell>
          <cell r="AI507">
            <v>0</v>
          </cell>
          <cell r="AJ507">
            <v>0</v>
          </cell>
          <cell r="AK507">
            <v>19700</v>
          </cell>
          <cell r="AL507">
            <v>2750</v>
          </cell>
          <cell r="AM507">
            <v>43685</v>
          </cell>
          <cell r="AN507">
            <v>750</v>
          </cell>
          <cell r="AO507">
            <v>0</v>
          </cell>
          <cell r="AP507">
            <v>0</v>
          </cell>
          <cell r="AQ507">
            <v>462960</v>
          </cell>
          <cell r="AR507">
            <v>0</v>
          </cell>
          <cell r="AS507">
            <v>0</v>
          </cell>
          <cell r="AT507">
            <v>0</v>
          </cell>
          <cell r="AU507">
            <v>0</v>
          </cell>
          <cell r="AV507">
            <v>2314</v>
          </cell>
          <cell r="AW507">
            <v>3935.96</v>
          </cell>
          <cell r="AX507">
            <v>944.4384</v>
          </cell>
        </row>
        <row r="508">
          <cell r="D508" t="str">
            <v>熊谷　昌樹</v>
          </cell>
          <cell r="E508">
            <v>1004</v>
          </cell>
          <cell r="F508" t="str">
            <v>事業統括部</v>
          </cell>
          <cell r="G508">
            <v>100403</v>
          </cell>
          <cell r="H508" t="str">
            <v>管理システムＧ</v>
          </cell>
          <cell r="I508">
            <v>1</v>
          </cell>
          <cell r="J508" t="str">
            <v>部門1</v>
          </cell>
          <cell r="K508">
            <v>1001</v>
          </cell>
          <cell r="L508" t="str">
            <v>部門1-1</v>
          </cell>
          <cell r="M508">
            <v>100102</v>
          </cell>
          <cell r="N508" t="str">
            <v>一般職員</v>
          </cell>
          <cell r="O508">
            <v>500</v>
          </cell>
          <cell r="P508">
            <v>278700</v>
          </cell>
          <cell r="Q508">
            <v>278700</v>
          </cell>
          <cell r="R508">
            <v>0</v>
          </cell>
          <cell r="S508">
            <v>0</v>
          </cell>
          <cell r="T508">
            <v>0</v>
          </cell>
          <cell r="U508">
            <v>0</v>
          </cell>
          <cell r="V508">
            <v>0</v>
          </cell>
          <cell r="W508">
            <v>0</v>
          </cell>
          <cell r="X508">
            <v>0</v>
          </cell>
          <cell r="Y508">
            <v>0</v>
          </cell>
          <cell r="Z508">
            <v>278700</v>
          </cell>
          <cell r="AA508">
            <v>0</v>
          </cell>
          <cell r="AB508">
            <v>36564</v>
          </cell>
          <cell r="AC508">
            <v>26000</v>
          </cell>
          <cell r="AD508">
            <v>0</v>
          </cell>
          <cell r="AE508">
            <v>0</v>
          </cell>
          <cell r="AF508">
            <v>31258</v>
          </cell>
          <cell r="AG508">
            <v>22051</v>
          </cell>
          <cell r="AH508">
            <v>21146</v>
          </cell>
          <cell r="AI508">
            <v>115462</v>
          </cell>
          <cell r="AJ508">
            <v>0</v>
          </cell>
          <cell r="AK508">
            <v>19700</v>
          </cell>
          <cell r="AL508">
            <v>0</v>
          </cell>
          <cell r="AM508">
            <v>43685</v>
          </cell>
          <cell r="AN508">
            <v>750</v>
          </cell>
          <cell r="AO508">
            <v>0</v>
          </cell>
          <cell r="AP508">
            <v>0</v>
          </cell>
          <cell r="AQ508">
            <v>531181</v>
          </cell>
          <cell r="AR508">
            <v>5646</v>
          </cell>
          <cell r="AS508">
            <v>0</v>
          </cell>
          <cell r="AT508">
            <v>0</v>
          </cell>
          <cell r="AU508">
            <v>0</v>
          </cell>
          <cell r="AV508">
            <v>2655</v>
          </cell>
          <cell r="AW508">
            <v>4515.9435000000003</v>
          </cell>
          <cell r="AX508">
            <v>1083.6092000000001</v>
          </cell>
        </row>
        <row r="509">
          <cell r="D509" t="str">
            <v>井橋　翠</v>
          </cell>
          <cell r="E509">
            <v>1005</v>
          </cell>
          <cell r="F509" t="str">
            <v>総務企画部</v>
          </cell>
          <cell r="G509">
            <v>100502</v>
          </cell>
          <cell r="H509" t="str">
            <v>総務Ｇ</v>
          </cell>
          <cell r="I509">
            <v>1</v>
          </cell>
          <cell r="J509" t="str">
            <v>部門1</v>
          </cell>
          <cell r="K509">
            <v>1001</v>
          </cell>
          <cell r="L509" t="str">
            <v>部門1-1</v>
          </cell>
          <cell r="M509">
            <v>100102</v>
          </cell>
          <cell r="N509" t="str">
            <v>一般職員</v>
          </cell>
          <cell r="O509">
            <v>500</v>
          </cell>
          <cell r="P509">
            <v>267900</v>
          </cell>
          <cell r="Q509">
            <v>267900</v>
          </cell>
          <cell r="R509">
            <v>0</v>
          </cell>
          <cell r="S509">
            <v>0</v>
          </cell>
          <cell r="T509">
            <v>0</v>
          </cell>
          <cell r="U509">
            <v>0</v>
          </cell>
          <cell r="V509">
            <v>0</v>
          </cell>
          <cell r="W509">
            <v>0</v>
          </cell>
          <cell r="X509">
            <v>0</v>
          </cell>
          <cell r="Y509">
            <v>0</v>
          </cell>
          <cell r="Z509">
            <v>121773</v>
          </cell>
          <cell r="AA509">
            <v>0</v>
          </cell>
          <cell r="AB509">
            <v>14613</v>
          </cell>
          <cell r="AC509">
            <v>0</v>
          </cell>
          <cell r="AD509">
            <v>12273</v>
          </cell>
          <cell r="AE509">
            <v>0</v>
          </cell>
          <cell r="AF509">
            <v>0</v>
          </cell>
          <cell r="AG509">
            <v>18144</v>
          </cell>
          <cell r="AH509">
            <v>2062</v>
          </cell>
          <cell r="AI509">
            <v>0</v>
          </cell>
          <cell r="AJ509">
            <v>0</v>
          </cell>
          <cell r="AK509">
            <v>0</v>
          </cell>
          <cell r="AL509">
            <v>0</v>
          </cell>
          <cell r="AM509">
            <v>0</v>
          </cell>
          <cell r="AN509">
            <v>0</v>
          </cell>
          <cell r="AO509">
            <v>0</v>
          </cell>
          <cell r="AP509">
            <v>0</v>
          </cell>
          <cell r="AQ509">
            <v>168865</v>
          </cell>
          <cell r="AR509">
            <v>0</v>
          </cell>
          <cell r="AS509">
            <v>0</v>
          </cell>
          <cell r="AT509">
            <v>0</v>
          </cell>
          <cell r="AU509">
            <v>0</v>
          </cell>
          <cell r="AV509">
            <v>844</v>
          </cell>
          <cell r="AW509">
            <v>1435.6775</v>
          </cell>
          <cell r="AX509">
            <v>344.4846</v>
          </cell>
        </row>
        <row r="510">
          <cell r="D510" t="str">
            <v>吉竹　和宏</v>
          </cell>
          <cell r="E510">
            <v>1002</v>
          </cell>
          <cell r="F510" t="str">
            <v>派遣業務部</v>
          </cell>
          <cell r="G510">
            <v>100201</v>
          </cell>
          <cell r="H510" t="str">
            <v>派遣業務Ｇ</v>
          </cell>
          <cell r="I510">
            <v>1</v>
          </cell>
          <cell r="J510" t="str">
            <v>部門1</v>
          </cell>
          <cell r="K510">
            <v>1001</v>
          </cell>
          <cell r="L510" t="str">
            <v>部門1-1</v>
          </cell>
          <cell r="M510">
            <v>100102</v>
          </cell>
          <cell r="N510" t="str">
            <v>一般職員</v>
          </cell>
          <cell r="O510">
            <v>500</v>
          </cell>
          <cell r="P510">
            <v>289400</v>
          </cell>
          <cell r="Q510">
            <v>289400</v>
          </cell>
          <cell r="R510">
            <v>0</v>
          </cell>
          <cell r="S510">
            <v>0</v>
          </cell>
          <cell r="T510">
            <v>0</v>
          </cell>
          <cell r="U510">
            <v>0</v>
          </cell>
          <cell r="V510">
            <v>0</v>
          </cell>
          <cell r="W510">
            <v>0</v>
          </cell>
          <cell r="X510">
            <v>0</v>
          </cell>
          <cell r="Y510">
            <v>0</v>
          </cell>
          <cell r="Z510">
            <v>289400</v>
          </cell>
          <cell r="AA510">
            <v>0</v>
          </cell>
          <cell r="AB510">
            <v>37848</v>
          </cell>
          <cell r="AC510">
            <v>26000</v>
          </cell>
          <cell r="AD510">
            <v>27000</v>
          </cell>
          <cell r="AE510">
            <v>0</v>
          </cell>
          <cell r="AF510">
            <v>13368</v>
          </cell>
          <cell r="AG510">
            <v>19524</v>
          </cell>
          <cell r="AH510">
            <v>4951</v>
          </cell>
          <cell r="AI510">
            <v>23385</v>
          </cell>
          <cell r="AJ510">
            <v>0</v>
          </cell>
          <cell r="AK510">
            <v>16154</v>
          </cell>
          <cell r="AL510">
            <v>2255</v>
          </cell>
          <cell r="AM510">
            <v>35822.400000000001</v>
          </cell>
          <cell r="AN510">
            <v>615</v>
          </cell>
          <cell r="AO510">
            <v>0</v>
          </cell>
          <cell r="AP510">
            <v>0</v>
          </cell>
          <cell r="AQ510">
            <v>441476</v>
          </cell>
          <cell r="AR510">
            <v>0</v>
          </cell>
          <cell r="AS510">
            <v>0</v>
          </cell>
          <cell r="AT510">
            <v>0</v>
          </cell>
          <cell r="AU510">
            <v>0</v>
          </cell>
          <cell r="AV510">
            <v>2207</v>
          </cell>
          <cell r="AW510">
            <v>3752.9259999999999</v>
          </cell>
          <cell r="AX510">
            <v>900.61099999999999</v>
          </cell>
        </row>
        <row r="511">
          <cell r="D511" t="str">
            <v>岡野　裕香</v>
          </cell>
          <cell r="E511">
            <v>1001</v>
          </cell>
          <cell r="F511" t="str">
            <v>産業推進部</v>
          </cell>
          <cell r="G511">
            <v>100101</v>
          </cell>
          <cell r="H511" t="str">
            <v>産業国際化・インフラＧ</v>
          </cell>
          <cell r="I511">
            <v>1</v>
          </cell>
          <cell r="J511" t="str">
            <v>部門1</v>
          </cell>
          <cell r="K511">
            <v>1001</v>
          </cell>
          <cell r="L511" t="str">
            <v>部門1-1</v>
          </cell>
          <cell r="M511">
            <v>100102</v>
          </cell>
          <cell r="N511" t="str">
            <v>一般職員</v>
          </cell>
          <cell r="O511">
            <v>500</v>
          </cell>
          <cell r="P511">
            <v>251500</v>
          </cell>
          <cell r="Q511">
            <v>251500</v>
          </cell>
          <cell r="R511">
            <v>0</v>
          </cell>
          <cell r="S511">
            <v>0</v>
          </cell>
          <cell r="T511">
            <v>0</v>
          </cell>
          <cell r="U511">
            <v>0</v>
          </cell>
          <cell r="V511">
            <v>0</v>
          </cell>
          <cell r="W511">
            <v>0</v>
          </cell>
          <cell r="X511">
            <v>0</v>
          </cell>
          <cell r="Y511">
            <v>0</v>
          </cell>
          <cell r="Z511">
            <v>251500</v>
          </cell>
          <cell r="AA511">
            <v>0</v>
          </cell>
          <cell r="AB511">
            <v>30180</v>
          </cell>
          <cell r="AC511">
            <v>0</v>
          </cell>
          <cell r="AD511">
            <v>0</v>
          </cell>
          <cell r="AE511">
            <v>0</v>
          </cell>
          <cell r="AF511">
            <v>26613</v>
          </cell>
          <cell r="AG511">
            <v>20762</v>
          </cell>
          <cell r="AH511">
            <v>4225</v>
          </cell>
          <cell r="AI511">
            <v>70821</v>
          </cell>
          <cell r="AJ511">
            <v>0</v>
          </cell>
          <cell r="AK511">
            <v>12608</v>
          </cell>
          <cell r="AL511">
            <v>0</v>
          </cell>
          <cell r="AM511">
            <v>27958.799999999999</v>
          </cell>
          <cell r="AN511">
            <v>480</v>
          </cell>
          <cell r="AO511">
            <v>0</v>
          </cell>
          <cell r="AP511">
            <v>0</v>
          </cell>
          <cell r="AQ511">
            <v>404101</v>
          </cell>
          <cell r="AR511">
            <v>0</v>
          </cell>
          <cell r="AS511">
            <v>0</v>
          </cell>
          <cell r="AT511">
            <v>1849</v>
          </cell>
          <cell r="AU511">
            <v>0</v>
          </cell>
          <cell r="AV511">
            <v>2020</v>
          </cell>
          <cell r="AW511">
            <v>3435.3634999999999</v>
          </cell>
          <cell r="AX511">
            <v>824.36599999999999</v>
          </cell>
        </row>
        <row r="512">
          <cell r="D512" t="str">
            <v>土居　育枝</v>
          </cell>
          <cell r="E512">
            <v>1005</v>
          </cell>
          <cell r="F512" t="str">
            <v>総務企画部</v>
          </cell>
          <cell r="G512">
            <v>100504</v>
          </cell>
          <cell r="H512" t="str">
            <v>会計Ｇ</v>
          </cell>
          <cell r="I512">
            <v>1</v>
          </cell>
          <cell r="J512" t="str">
            <v>部門1</v>
          </cell>
          <cell r="K512">
            <v>1001</v>
          </cell>
          <cell r="L512" t="str">
            <v>部門1-1</v>
          </cell>
          <cell r="M512">
            <v>100102</v>
          </cell>
          <cell r="N512" t="str">
            <v>一般職員</v>
          </cell>
          <cell r="O512">
            <v>500</v>
          </cell>
          <cell r="P512">
            <v>340700</v>
          </cell>
          <cell r="Q512">
            <v>340700</v>
          </cell>
          <cell r="R512">
            <v>0</v>
          </cell>
          <cell r="S512">
            <v>0</v>
          </cell>
          <cell r="T512">
            <v>0</v>
          </cell>
          <cell r="U512">
            <v>0</v>
          </cell>
          <cell r="V512">
            <v>0</v>
          </cell>
          <cell r="W512">
            <v>0</v>
          </cell>
          <cell r="X512">
            <v>0</v>
          </cell>
          <cell r="Y512">
            <v>0</v>
          </cell>
          <cell r="Z512">
            <v>340700</v>
          </cell>
          <cell r="AA512">
            <v>0</v>
          </cell>
          <cell r="AB512">
            <v>40884</v>
          </cell>
          <cell r="AC512">
            <v>0</v>
          </cell>
          <cell r="AD512">
            <v>0</v>
          </cell>
          <cell r="AE512">
            <v>0</v>
          </cell>
          <cell r="AF512">
            <v>9081</v>
          </cell>
          <cell r="AG512">
            <v>26258</v>
          </cell>
          <cell r="AH512">
            <v>5893</v>
          </cell>
          <cell r="AI512">
            <v>273410</v>
          </cell>
          <cell r="AJ512">
            <v>0</v>
          </cell>
          <cell r="AK512">
            <v>20882</v>
          </cell>
          <cell r="AL512">
            <v>2915</v>
          </cell>
          <cell r="AM512">
            <v>46306.2</v>
          </cell>
          <cell r="AN512">
            <v>795</v>
          </cell>
          <cell r="AO512">
            <v>0</v>
          </cell>
          <cell r="AP512">
            <v>0</v>
          </cell>
          <cell r="AQ512">
            <v>696226</v>
          </cell>
          <cell r="AR512">
            <v>30637</v>
          </cell>
          <cell r="AS512">
            <v>0</v>
          </cell>
          <cell r="AT512">
            <v>13536</v>
          </cell>
          <cell r="AU512">
            <v>0</v>
          </cell>
          <cell r="AV512">
            <v>3481</v>
          </cell>
          <cell r="AW512">
            <v>5918.0510000000004</v>
          </cell>
          <cell r="AX512">
            <v>1420.3009999999999</v>
          </cell>
        </row>
        <row r="513">
          <cell r="D513" t="str">
            <v>藁谷　靖昭</v>
          </cell>
          <cell r="E513">
            <v>1003</v>
          </cell>
          <cell r="F513" t="str">
            <v>研修業務部</v>
          </cell>
          <cell r="G513">
            <v>100302</v>
          </cell>
          <cell r="H513" t="str">
            <v>低炭素化支援Ｇ</v>
          </cell>
          <cell r="I513">
            <v>1</v>
          </cell>
          <cell r="J513" t="str">
            <v>部門1</v>
          </cell>
          <cell r="K513">
            <v>1001</v>
          </cell>
          <cell r="L513" t="str">
            <v>部門1-1</v>
          </cell>
          <cell r="M513">
            <v>100102</v>
          </cell>
          <cell r="N513" t="str">
            <v>一般職員</v>
          </cell>
          <cell r="O513">
            <v>500</v>
          </cell>
          <cell r="P513">
            <v>286800</v>
          </cell>
          <cell r="Q513">
            <v>286800</v>
          </cell>
          <cell r="R513">
            <v>0</v>
          </cell>
          <cell r="S513">
            <v>0</v>
          </cell>
          <cell r="T513">
            <v>0</v>
          </cell>
          <cell r="U513">
            <v>0</v>
          </cell>
          <cell r="V513">
            <v>0</v>
          </cell>
          <cell r="W513">
            <v>0</v>
          </cell>
          <cell r="X513">
            <v>0</v>
          </cell>
          <cell r="Y513">
            <v>0</v>
          </cell>
          <cell r="Z513">
            <v>286800</v>
          </cell>
          <cell r="AA513">
            <v>0</v>
          </cell>
          <cell r="AB513">
            <v>37536</v>
          </cell>
          <cell r="AC513">
            <v>26000</v>
          </cell>
          <cell r="AD513">
            <v>0</v>
          </cell>
          <cell r="AE513">
            <v>0</v>
          </cell>
          <cell r="AF513">
            <v>21225</v>
          </cell>
          <cell r="AG513">
            <v>18824</v>
          </cell>
          <cell r="AH513">
            <v>21301</v>
          </cell>
          <cell r="AI513">
            <v>14291</v>
          </cell>
          <cell r="AJ513">
            <v>0</v>
          </cell>
          <cell r="AK513">
            <v>18518</v>
          </cell>
          <cell r="AL513">
            <v>2585</v>
          </cell>
          <cell r="AM513">
            <v>41064.800000000003</v>
          </cell>
          <cell r="AN513">
            <v>705</v>
          </cell>
          <cell r="AO513">
            <v>0</v>
          </cell>
          <cell r="AP513">
            <v>0</v>
          </cell>
          <cell r="AQ513">
            <v>425977</v>
          </cell>
          <cell r="AR513">
            <v>0</v>
          </cell>
          <cell r="AS513">
            <v>0</v>
          </cell>
          <cell r="AT513">
            <v>0</v>
          </cell>
          <cell r="AU513">
            <v>0</v>
          </cell>
          <cell r="AV513">
            <v>2129</v>
          </cell>
          <cell r="AW513">
            <v>3621.6895</v>
          </cell>
          <cell r="AX513">
            <v>868.99300000000005</v>
          </cell>
        </row>
        <row r="514">
          <cell r="D514" t="str">
            <v>竹内　明日香</v>
          </cell>
          <cell r="E514">
            <v>1006</v>
          </cell>
          <cell r="F514" t="str">
            <v>東京研修センター</v>
          </cell>
          <cell r="G514">
            <v>100601</v>
          </cell>
          <cell r="H514" t="str">
            <v>ＴＫＣＧ</v>
          </cell>
          <cell r="I514">
            <v>1</v>
          </cell>
          <cell r="J514" t="str">
            <v>部門1</v>
          </cell>
          <cell r="K514">
            <v>1001</v>
          </cell>
          <cell r="L514" t="str">
            <v>部門1-1</v>
          </cell>
          <cell r="M514">
            <v>100102</v>
          </cell>
          <cell r="N514" t="str">
            <v>一般職員</v>
          </cell>
          <cell r="O514">
            <v>500</v>
          </cell>
          <cell r="P514">
            <v>248700</v>
          </cell>
          <cell r="Q514">
            <v>248700</v>
          </cell>
          <cell r="R514">
            <v>0</v>
          </cell>
          <cell r="S514">
            <v>0</v>
          </cell>
          <cell r="T514">
            <v>0</v>
          </cell>
          <cell r="U514">
            <v>0</v>
          </cell>
          <cell r="V514">
            <v>0</v>
          </cell>
          <cell r="W514">
            <v>0</v>
          </cell>
          <cell r="X514">
            <v>0</v>
          </cell>
          <cell r="Y514">
            <v>0</v>
          </cell>
          <cell r="Z514">
            <v>248700</v>
          </cell>
          <cell r="AA514">
            <v>0</v>
          </cell>
          <cell r="AB514">
            <v>29844</v>
          </cell>
          <cell r="AC514">
            <v>0</v>
          </cell>
          <cell r="AD514">
            <v>27000</v>
          </cell>
          <cell r="AE514">
            <v>0</v>
          </cell>
          <cell r="AF514">
            <v>8560</v>
          </cell>
          <cell r="AG514">
            <v>19478</v>
          </cell>
          <cell r="AH514">
            <v>5672</v>
          </cell>
          <cell r="AI514">
            <v>96701</v>
          </cell>
          <cell r="AJ514">
            <v>0</v>
          </cell>
          <cell r="AK514">
            <v>16154</v>
          </cell>
          <cell r="AL514">
            <v>0</v>
          </cell>
          <cell r="AM514">
            <v>35822.400000000001</v>
          </cell>
          <cell r="AN514">
            <v>615</v>
          </cell>
          <cell r="AO514">
            <v>0</v>
          </cell>
          <cell r="AP514">
            <v>0</v>
          </cell>
          <cell r="AQ514">
            <v>435955</v>
          </cell>
          <cell r="AR514">
            <v>0</v>
          </cell>
          <cell r="AS514">
            <v>0</v>
          </cell>
          <cell r="AT514">
            <v>585</v>
          </cell>
          <cell r="AU514">
            <v>5607</v>
          </cell>
          <cell r="AV514">
            <v>2179</v>
          </cell>
          <cell r="AW514">
            <v>3706.3924999999999</v>
          </cell>
          <cell r="AX514">
            <v>889.34820000000002</v>
          </cell>
        </row>
        <row r="515">
          <cell r="D515" t="str">
            <v>小美野　顕宏</v>
          </cell>
          <cell r="E515">
            <v>1003</v>
          </cell>
          <cell r="F515" t="str">
            <v>研修業務部</v>
          </cell>
          <cell r="G515">
            <v>100301</v>
          </cell>
          <cell r="H515" t="str">
            <v>受入業務Ｇ</v>
          </cell>
          <cell r="I515">
            <v>1</v>
          </cell>
          <cell r="J515" t="str">
            <v>部門1</v>
          </cell>
          <cell r="K515">
            <v>1001</v>
          </cell>
          <cell r="L515" t="str">
            <v>部門1-1</v>
          </cell>
          <cell r="M515">
            <v>100102</v>
          </cell>
          <cell r="N515" t="str">
            <v>一般職員</v>
          </cell>
          <cell r="O515">
            <v>300</v>
          </cell>
          <cell r="P515">
            <v>366600</v>
          </cell>
          <cell r="Q515">
            <v>366600</v>
          </cell>
          <cell r="R515">
            <v>0</v>
          </cell>
          <cell r="S515">
            <v>0</v>
          </cell>
          <cell r="T515">
            <v>0</v>
          </cell>
          <cell r="U515">
            <v>0</v>
          </cell>
          <cell r="V515">
            <v>0</v>
          </cell>
          <cell r="W515">
            <v>0</v>
          </cell>
          <cell r="X515">
            <v>0</v>
          </cell>
          <cell r="Y515">
            <v>0</v>
          </cell>
          <cell r="Z515">
            <v>366600</v>
          </cell>
          <cell r="AA515">
            <v>75000</v>
          </cell>
          <cell r="AB515">
            <v>52992</v>
          </cell>
          <cell r="AC515">
            <v>0</v>
          </cell>
          <cell r="AD515">
            <v>27000</v>
          </cell>
          <cell r="AE515">
            <v>0</v>
          </cell>
          <cell r="AF515">
            <v>11998</v>
          </cell>
          <cell r="AG515">
            <v>15232</v>
          </cell>
          <cell r="AH515">
            <v>0</v>
          </cell>
          <cell r="AI515">
            <v>0</v>
          </cell>
          <cell r="AJ515">
            <v>0</v>
          </cell>
          <cell r="AK515">
            <v>20882</v>
          </cell>
          <cell r="AL515">
            <v>2915</v>
          </cell>
          <cell r="AM515">
            <v>46306.2</v>
          </cell>
          <cell r="AN515">
            <v>795</v>
          </cell>
          <cell r="AO515">
            <v>0</v>
          </cell>
          <cell r="AP515">
            <v>0</v>
          </cell>
          <cell r="AQ515">
            <v>548822</v>
          </cell>
          <cell r="AR515">
            <v>0</v>
          </cell>
          <cell r="AS515">
            <v>0</v>
          </cell>
          <cell r="AT515">
            <v>0</v>
          </cell>
          <cell r="AU515">
            <v>0</v>
          </cell>
          <cell r="AV515">
            <v>2744</v>
          </cell>
          <cell r="AW515">
            <v>4665.0969999999998</v>
          </cell>
          <cell r="AX515">
            <v>1119.5968</v>
          </cell>
        </row>
        <row r="516">
          <cell r="D516" t="str">
            <v>戸梶　輝子</v>
          </cell>
          <cell r="E516">
            <v>1007</v>
          </cell>
          <cell r="F516" t="str">
            <v>関西研修センター</v>
          </cell>
          <cell r="G516">
            <v>100701</v>
          </cell>
          <cell r="H516" t="str">
            <v>ＫＫＣＧ</v>
          </cell>
          <cell r="I516">
            <v>1</v>
          </cell>
          <cell r="J516" t="str">
            <v>部門1</v>
          </cell>
          <cell r="K516">
            <v>1001</v>
          </cell>
          <cell r="L516" t="str">
            <v>部門1-1</v>
          </cell>
          <cell r="M516">
            <v>100102</v>
          </cell>
          <cell r="N516" t="str">
            <v>一般職員</v>
          </cell>
          <cell r="O516">
            <v>500</v>
          </cell>
          <cell r="P516">
            <v>286800</v>
          </cell>
          <cell r="Q516">
            <v>286800</v>
          </cell>
          <cell r="R516">
            <v>0</v>
          </cell>
          <cell r="S516">
            <v>0</v>
          </cell>
          <cell r="T516">
            <v>0</v>
          </cell>
          <cell r="U516">
            <v>0</v>
          </cell>
          <cell r="V516">
            <v>0</v>
          </cell>
          <cell r="W516">
            <v>0</v>
          </cell>
          <cell r="X516">
            <v>0</v>
          </cell>
          <cell r="Y516">
            <v>0</v>
          </cell>
          <cell r="Z516">
            <v>286800</v>
          </cell>
          <cell r="AA516">
            <v>0</v>
          </cell>
          <cell r="AB516">
            <v>34416</v>
          </cell>
          <cell r="AC516">
            <v>0</v>
          </cell>
          <cell r="AD516">
            <v>0</v>
          </cell>
          <cell r="AE516">
            <v>0</v>
          </cell>
          <cell r="AF516">
            <v>13898</v>
          </cell>
          <cell r="AG516">
            <v>18144</v>
          </cell>
          <cell r="AH516">
            <v>4901</v>
          </cell>
          <cell r="AI516">
            <v>0</v>
          </cell>
          <cell r="AJ516">
            <v>0</v>
          </cell>
          <cell r="AK516">
            <v>13396</v>
          </cell>
          <cell r="AL516">
            <v>0</v>
          </cell>
          <cell r="AM516">
            <v>29706.6</v>
          </cell>
          <cell r="AN516">
            <v>510</v>
          </cell>
          <cell r="AO516">
            <v>0</v>
          </cell>
          <cell r="AP516">
            <v>0</v>
          </cell>
          <cell r="AQ516">
            <v>358159</v>
          </cell>
          <cell r="AR516">
            <v>0</v>
          </cell>
          <cell r="AS516">
            <v>0</v>
          </cell>
          <cell r="AT516">
            <v>0</v>
          </cell>
          <cell r="AU516">
            <v>0</v>
          </cell>
          <cell r="AV516">
            <v>1790</v>
          </cell>
          <cell r="AW516">
            <v>3045.1464999999998</v>
          </cell>
          <cell r="AX516">
            <v>730.64430000000004</v>
          </cell>
        </row>
        <row r="517">
          <cell r="D517" t="str">
            <v>樋口　美紀</v>
          </cell>
          <cell r="E517">
            <v>1008</v>
          </cell>
          <cell r="F517" t="str">
            <v>HIDA総合研究所</v>
          </cell>
          <cell r="G517">
            <v>100801</v>
          </cell>
          <cell r="H517" t="str">
            <v>調査企画Ｇ</v>
          </cell>
          <cell r="I517">
            <v>1</v>
          </cell>
          <cell r="J517" t="str">
            <v>部門1</v>
          </cell>
          <cell r="K517">
            <v>1001</v>
          </cell>
          <cell r="L517" t="str">
            <v>部門1-1</v>
          </cell>
          <cell r="M517">
            <v>100102</v>
          </cell>
          <cell r="N517" t="str">
            <v>一般職員</v>
          </cell>
          <cell r="O517">
            <v>500</v>
          </cell>
          <cell r="P517">
            <v>281400</v>
          </cell>
          <cell r="Q517">
            <v>281400</v>
          </cell>
          <cell r="R517">
            <v>0</v>
          </cell>
          <cell r="S517">
            <v>0</v>
          </cell>
          <cell r="T517">
            <v>0</v>
          </cell>
          <cell r="U517">
            <v>0</v>
          </cell>
          <cell r="V517">
            <v>0</v>
          </cell>
          <cell r="W517">
            <v>0</v>
          </cell>
          <cell r="X517">
            <v>0</v>
          </cell>
          <cell r="Y517">
            <v>0</v>
          </cell>
          <cell r="Z517">
            <v>281400</v>
          </cell>
          <cell r="AA517">
            <v>0</v>
          </cell>
          <cell r="AB517">
            <v>33768</v>
          </cell>
          <cell r="AC517">
            <v>0</v>
          </cell>
          <cell r="AD517">
            <v>0</v>
          </cell>
          <cell r="AE517">
            <v>0</v>
          </cell>
          <cell r="AF517">
            <v>10085</v>
          </cell>
          <cell r="AG517">
            <v>19942</v>
          </cell>
          <cell r="AH517">
            <v>4800</v>
          </cell>
          <cell r="AI517">
            <v>55856</v>
          </cell>
          <cell r="AJ517">
            <v>0</v>
          </cell>
          <cell r="AK517">
            <v>17336</v>
          </cell>
          <cell r="AL517">
            <v>0</v>
          </cell>
          <cell r="AM517">
            <v>38443.599999999999</v>
          </cell>
          <cell r="AN517">
            <v>660</v>
          </cell>
          <cell r="AO517">
            <v>0</v>
          </cell>
          <cell r="AP517">
            <v>0</v>
          </cell>
          <cell r="AQ517">
            <v>405851</v>
          </cell>
          <cell r="AR517">
            <v>0</v>
          </cell>
          <cell r="AS517">
            <v>0</v>
          </cell>
          <cell r="AT517">
            <v>0</v>
          </cell>
          <cell r="AU517">
            <v>0</v>
          </cell>
          <cell r="AV517">
            <v>2029</v>
          </cell>
          <cell r="AW517">
            <v>3449.9884999999999</v>
          </cell>
          <cell r="AX517">
            <v>827.93600000000004</v>
          </cell>
        </row>
        <row r="518">
          <cell r="D518" t="str">
            <v>瀧本　三枝喜</v>
          </cell>
          <cell r="E518">
            <v>1004</v>
          </cell>
          <cell r="F518" t="str">
            <v>事業統括部</v>
          </cell>
          <cell r="G518">
            <v>100403</v>
          </cell>
          <cell r="H518" t="str">
            <v>管理システムＧ</v>
          </cell>
          <cell r="I518">
            <v>1</v>
          </cell>
          <cell r="J518" t="str">
            <v>部門1</v>
          </cell>
          <cell r="K518">
            <v>1001</v>
          </cell>
          <cell r="L518" t="str">
            <v>部門1-1</v>
          </cell>
          <cell r="M518">
            <v>100102</v>
          </cell>
          <cell r="N518" t="str">
            <v>一般職員</v>
          </cell>
          <cell r="O518">
            <v>500</v>
          </cell>
          <cell r="P518">
            <v>346300</v>
          </cell>
          <cell r="Q518">
            <v>346300</v>
          </cell>
          <cell r="R518">
            <v>0</v>
          </cell>
          <cell r="S518">
            <v>0</v>
          </cell>
          <cell r="T518">
            <v>0</v>
          </cell>
          <cell r="U518">
            <v>0</v>
          </cell>
          <cell r="V518">
            <v>0</v>
          </cell>
          <cell r="W518">
            <v>0</v>
          </cell>
          <cell r="X518">
            <v>0</v>
          </cell>
          <cell r="Y518">
            <v>0</v>
          </cell>
          <cell r="Z518">
            <v>346300</v>
          </cell>
          <cell r="AA518">
            <v>0</v>
          </cell>
          <cell r="AB518">
            <v>42876</v>
          </cell>
          <cell r="AC518">
            <v>11000</v>
          </cell>
          <cell r="AD518">
            <v>0</v>
          </cell>
          <cell r="AE518">
            <v>0</v>
          </cell>
          <cell r="AF518">
            <v>7713</v>
          </cell>
          <cell r="AG518">
            <v>22237</v>
          </cell>
          <cell r="AH518">
            <v>15147</v>
          </cell>
          <cell r="AI518">
            <v>113987</v>
          </cell>
          <cell r="AJ518">
            <v>0</v>
          </cell>
          <cell r="AK518">
            <v>20882</v>
          </cell>
          <cell r="AL518">
            <v>2915</v>
          </cell>
          <cell r="AM518">
            <v>46306.2</v>
          </cell>
          <cell r="AN518">
            <v>795</v>
          </cell>
          <cell r="AO518">
            <v>0</v>
          </cell>
          <cell r="AP518">
            <v>0</v>
          </cell>
          <cell r="AQ518">
            <v>559260</v>
          </cell>
          <cell r="AR518">
            <v>1116</v>
          </cell>
          <cell r="AS518">
            <v>0</v>
          </cell>
          <cell r="AT518">
            <v>0</v>
          </cell>
          <cell r="AU518">
            <v>0</v>
          </cell>
          <cell r="AV518">
            <v>2796</v>
          </cell>
          <cell r="AW518">
            <v>4754.01</v>
          </cell>
          <cell r="AX518">
            <v>1140.8904</v>
          </cell>
        </row>
        <row r="519">
          <cell r="D519" t="str">
            <v>徳山　朋美</v>
          </cell>
          <cell r="E519">
            <v>1003</v>
          </cell>
          <cell r="F519" t="str">
            <v>研修業務部</v>
          </cell>
          <cell r="G519">
            <v>100302</v>
          </cell>
          <cell r="H519" t="str">
            <v>低炭素化支援Ｇ</v>
          </cell>
          <cell r="I519">
            <v>1</v>
          </cell>
          <cell r="J519" t="str">
            <v>部門1</v>
          </cell>
          <cell r="K519">
            <v>1001</v>
          </cell>
          <cell r="L519" t="str">
            <v>部門1-1</v>
          </cell>
          <cell r="M519">
            <v>100102</v>
          </cell>
          <cell r="N519" t="str">
            <v>一般職員</v>
          </cell>
          <cell r="O519">
            <v>500</v>
          </cell>
          <cell r="P519">
            <v>248700</v>
          </cell>
          <cell r="Q519">
            <v>248700</v>
          </cell>
          <cell r="R519">
            <v>0</v>
          </cell>
          <cell r="S519">
            <v>0</v>
          </cell>
          <cell r="T519">
            <v>0</v>
          </cell>
          <cell r="U519">
            <v>0</v>
          </cell>
          <cell r="V519">
            <v>0</v>
          </cell>
          <cell r="W519">
            <v>0</v>
          </cell>
          <cell r="X519">
            <v>0</v>
          </cell>
          <cell r="Y519">
            <v>0</v>
          </cell>
          <cell r="Z519">
            <v>248700</v>
          </cell>
          <cell r="AA519">
            <v>0</v>
          </cell>
          <cell r="AB519">
            <v>29844</v>
          </cell>
          <cell r="AC519">
            <v>0</v>
          </cell>
          <cell r="AD519">
            <v>27000</v>
          </cell>
          <cell r="AE519">
            <v>0</v>
          </cell>
          <cell r="AF519">
            <v>13311</v>
          </cell>
          <cell r="AG519">
            <v>22301</v>
          </cell>
          <cell r="AH519">
            <v>5672</v>
          </cell>
          <cell r="AI519">
            <v>66094</v>
          </cell>
          <cell r="AJ519">
            <v>0</v>
          </cell>
          <cell r="AK519">
            <v>17336</v>
          </cell>
          <cell r="AL519">
            <v>0</v>
          </cell>
          <cell r="AM519">
            <v>38443.599999999999</v>
          </cell>
          <cell r="AN519">
            <v>660</v>
          </cell>
          <cell r="AO519">
            <v>0</v>
          </cell>
          <cell r="AP519">
            <v>0</v>
          </cell>
          <cell r="AQ519">
            <v>412922</v>
          </cell>
          <cell r="AR519">
            <v>0</v>
          </cell>
          <cell r="AS519">
            <v>0</v>
          </cell>
          <cell r="AT519">
            <v>85</v>
          </cell>
          <cell r="AU519">
            <v>0</v>
          </cell>
          <cell r="AV519">
            <v>2064</v>
          </cell>
          <cell r="AW519">
            <v>3510.4470000000001</v>
          </cell>
          <cell r="AX519">
            <v>842.36080000000004</v>
          </cell>
        </row>
        <row r="520">
          <cell r="D520" t="str">
            <v>杉山　充</v>
          </cell>
          <cell r="E520">
            <v>1008</v>
          </cell>
          <cell r="F520" t="str">
            <v>HIDA総合研究所</v>
          </cell>
          <cell r="G520">
            <v>100803</v>
          </cell>
          <cell r="H520" t="str">
            <v>日本語教育センター</v>
          </cell>
          <cell r="I520">
            <v>1</v>
          </cell>
          <cell r="J520" t="str">
            <v>部門1</v>
          </cell>
          <cell r="K520">
            <v>1001</v>
          </cell>
          <cell r="L520" t="str">
            <v>部門1-1</v>
          </cell>
          <cell r="M520">
            <v>100102</v>
          </cell>
          <cell r="N520" t="str">
            <v>一般職員</v>
          </cell>
          <cell r="O520">
            <v>500</v>
          </cell>
          <cell r="P520">
            <v>254300</v>
          </cell>
          <cell r="Q520">
            <v>254300</v>
          </cell>
          <cell r="R520">
            <v>0</v>
          </cell>
          <cell r="S520">
            <v>0</v>
          </cell>
          <cell r="T520">
            <v>0</v>
          </cell>
          <cell r="U520">
            <v>0</v>
          </cell>
          <cell r="V520">
            <v>0</v>
          </cell>
          <cell r="W520">
            <v>0</v>
          </cell>
          <cell r="X520">
            <v>0</v>
          </cell>
          <cell r="Y520">
            <v>0</v>
          </cell>
          <cell r="Z520">
            <v>254300</v>
          </cell>
          <cell r="AA520">
            <v>0</v>
          </cell>
          <cell r="AB520">
            <v>32076</v>
          </cell>
          <cell r="AC520">
            <v>13000</v>
          </cell>
          <cell r="AD520">
            <v>27000</v>
          </cell>
          <cell r="AE520">
            <v>0</v>
          </cell>
          <cell r="AF520">
            <v>21236</v>
          </cell>
          <cell r="AG520">
            <v>9408</v>
          </cell>
          <cell r="AH520">
            <v>4276</v>
          </cell>
          <cell r="AI520">
            <v>7123</v>
          </cell>
          <cell r="AJ520">
            <v>0</v>
          </cell>
          <cell r="AK520">
            <v>17336</v>
          </cell>
          <cell r="AL520">
            <v>0</v>
          </cell>
          <cell r="AM520">
            <v>38443.599999999999</v>
          </cell>
          <cell r="AN520">
            <v>660</v>
          </cell>
          <cell r="AO520">
            <v>0</v>
          </cell>
          <cell r="AP520">
            <v>0</v>
          </cell>
          <cell r="AQ520">
            <v>368419</v>
          </cell>
          <cell r="AR520">
            <v>0</v>
          </cell>
          <cell r="AS520">
            <v>0</v>
          </cell>
          <cell r="AT520">
            <v>0</v>
          </cell>
          <cell r="AU520">
            <v>0</v>
          </cell>
          <cell r="AV520">
            <v>1842</v>
          </cell>
          <cell r="AW520">
            <v>3131.6565000000001</v>
          </cell>
          <cell r="AX520">
            <v>751.57470000000001</v>
          </cell>
        </row>
        <row r="521">
          <cell r="D521" t="str">
            <v>田中　勇人</v>
          </cell>
          <cell r="E521">
            <v>1002</v>
          </cell>
          <cell r="F521" t="str">
            <v>政策推進部</v>
          </cell>
          <cell r="G521">
            <v>100202</v>
          </cell>
          <cell r="H521" t="str">
            <v>政策受託Ｇ</v>
          </cell>
          <cell r="I521">
            <v>1</v>
          </cell>
          <cell r="J521" t="str">
            <v>部門1</v>
          </cell>
          <cell r="K521">
            <v>1001</v>
          </cell>
          <cell r="L521" t="str">
            <v>部門1-1</v>
          </cell>
          <cell r="M521">
            <v>100102</v>
          </cell>
          <cell r="N521" t="str">
            <v>一般職員</v>
          </cell>
          <cell r="O521">
            <v>300</v>
          </cell>
          <cell r="P521">
            <v>315700</v>
          </cell>
          <cell r="Q521">
            <v>315700</v>
          </cell>
          <cell r="R521">
            <v>0</v>
          </cell>
          <cell r="S521">
            <v>0</v>
          </cell>
          <cell r="T521">
            <v>0</v>
          </cell>
          <cell r="U521">
            <v>0</v>
          </cell>
          <cell r="V521">
            <v>0</v>
          </cell>
          <cell r="W521">
            <v>0</v>
          </cell>
          <cell r="X521">
            <v>0</v>
          </cell>
          <cell r="Y521">
            <v>0</v>
          </cell>
          <cell r="Z521">
            <v>315700</v>
          </cell>
          <cell r="AA521">
            <v>45000</v>
          </cell>
          <cell r="AB521">
            <v>46404</v>
          </cell>
          <cell r="AC521">
            <v>26000</v>
          </cell>
          <cell r="AD521">
            <v>40500</v>
          </cell>
          <cell r="AE521">
            <v>41000</v>
          </cell>
          <cell r="AF521">
            <v>4680</v>
          </cell>
          <cell r="AG521">
            <v>0</v>
          </cell>
          <cell r="AH521">
            <v>17250</v>
          </cell>
          <cell r="AI521">
            <v>0</v>
          </cell>
          <cell r="AJ521">
            <v>0</v>
          </cell>
          <cell r="AK521">
            <v>18518</v>
          </cell>
          <cell r="AL521">
            <v>2585</v>
          </cell>
          <cell r="AM521">
            <v>41064.800000000003</v>
          </cell>
          <cell r="AN521">
            <v>705</v>
          </cell>
          <cell r="AO521">
            <v>0</v>
          </cell>
          <cell r="AP521">
            <v>0</v>
          </cell>
          <cell r="AQ521">
            <v>506534</v>
          </cell>
          <cell r="AR521">
            <v>0</v>
          </cell>
          <cell r="AS521">
            <v>0</v>
          </cell>
          <cell r="AT521">
            <v>0</v>
          </cell>
          <cell r="AU521">
            <v>0</v>
          </cell>
          <cell r="AV521">
            <v>2532</v>
          </cell>
          <cell r="AW521">
            <v>4306.2089999999998</v>
          </cell>
          <cell r="AX521">
            <v>1033.3293000000001</v>
          </cell>
        </row>
        <row r="522">
          <cell r="D522" t="str">
            <v>岩屋　恭子</v>
          </cell>
          <cell r="E522">
            <v>1002</v>
          </cell>
          <cell r="F522" t="str">
            <v>政策推進部</v>
          </cell>
          <cell r="G522">
            <v>100201</v>
          </cell>
          <cell r="H522" t="str">
            <v>国際人材Ｇ</v>
          </cell>
          <cell r="I522">
            <v>1</v>
          </cell>
          <cell r="J522" t="str">
            <v>部門1</v>
          </cell>
          <cell r="K522">
            <v>1001</v>
          </cell>
          <cell r="L522" t="str">
            <v>部門1-1</v>
          </cell>
          <cell r="M522">
            <v>100102</v>
          </cell>
          <cell r="N522" t="str">
            <v>一般職員</v>
          </cell>
          <cell r="O522">
            <v>500</v>
          </cell>
          <cell r="P522">
            <v>234700</v>
          </cell>
          <cell r="Q522">
            <v>234700</v>
          </cell>
          <cell r="R522">
            <v>0</v>
          </cell>
          <cell r="S522">
            <v>0</v>
          </cell>
          <cell r="T522">
            <v>0</v>
          </cell>
          <cell r="U522">
            <v>0</v>
          </cell>
          <cell r="V522">
            <v>0</v>
          </cell>
          <cell r="W522">
            <v>0</v>
          </cell>
          <cell r="X522">
            <v>0</v>
          </cell>
          <cell r="Y522">
            <v>0</v>
          </cell>
          <cell r="Z522">
            <v>234700</v>
          </cell>
          <cell r="AA522">
            <v>0</v>
          </cell>
          <cell r="AB522">
            <v>28164</v>
          </cell>
          <cell r="AC522">
            <v>0</v>
          </cell>
          <cell r="AD522">
            <v>27000</v>
          </cell>
          <cell r="AE522">
            <v>0</v>
          </cell>
          <cell r="AF522">
            <v>6958</v>
          </cell>
          <cell r="AG522">
            <v>21435</v>
          </cell>
          <cell r="AH522">
            <v>3924</v>
          </cell>
          <cell r="AI522">
            <v>32806</v>
          </cell>
          <cell r="AJ522">
            <v>0</v>
          </cell>
          <cell r="AK522">
            <v>14972</v>
          </cell>
          <cell r="AL522">
            <v>0</v>
          </cell>
          <cell r="AM522">
            <v>33201.199999999997</v>
          </cell>
          <cell r="AN522">
            <v>570</v>
          </cell>
          <cell r="AO522">
            <v>0</v>
          </cell>
          <cell r="AP522">
            <v>0</v>
          </cell>
          <cell r="AQ522">
            <v>354987</v>
          </cell>
          <cell r="AR522">
            <v>0</v>
          </cell>
          <cell r="AS522">
            <v>0</v>
          </cell>
          <cell r="AT522">
            <v>0</v>
          </cell>
          <cell r="AU522">
            <v>0</v>
          </cell>
          <cell r="AV522">
            <v>1774</v>
          </cell>
          <cell r="AW522">
            <v>3018.3245000000002</v>
          </cell>
          <cell r="AX522">
            <v>724.17340000000002</v>
          </cell>
        </row>
        <row r="523">
          <cell r="D523" t="str">
            <v>宮田　花子</v>
          </cell>
          <cell r="E523">
            <v>1004</v>
          </cell>
          <cell r="F523" t="str">
            <v>事業統括部</v>
          </cell>
          <cell r="G523">
            <v>100402</v>
          </cell>
          <cell r="H523" t="str">
            <v>事業統括Ｇ地方創生支援ユニット</v>
          </cell>
          <cell r="I523">
            <v>1</v>
          </cell>
          <cell r="J523" t="str">
            <v>部門1</v>
          </cell>
          <cell r="K523">
            <v>1001</v>
          </cell>
          <cell r="L523" t="str">
            <v>部門1-1</v>
          </cell>
          <cell r="M523">
            <v>100102</v>
          </cell>
          <cell r="N523" t="str">
            <v>一般職員</v>
          </cell>
          <cell r="O523">
            <v>500</v>
          </cell>
          <cell r="P523">
            <v>251500</v>
          </cell>
          <cell r="Q523">
            <v>251500</v>
          </cell>
          <cell r="R523">
            <v>0</v>
          </cell>
          <cell r="S523">
            <v>0</v>
          </cell>
          <cell r="T523">
            <v>0</v>
          </cell>
          <cell r="U523">
            <v>0</v>
          </cell>
          <cell r="V523">
            <v>0</v>
          </cell>
          <cell r="W523">
            <v>0</v>
          </cell>
          <cell r="X523">
            <v>0</v>
          </cell>
          <cell r="Y523">
            <v>0</v>
          </cell>
          <cell r="Z523">
            <v>251500</v>
          </cell>
          <cell r="AA523">
            <v>0</v>
          </cell>
          <cell r="AB523">
            <v>30180</v>
          </cell>
          <cell r="AC523">
            <v>0</v>
          </cell>
          <cell r="AD523">
            <v>27000</v>
          </cell>
          <cell r="AE523">
            <v>0</v>
          </cell>
          <cell r="AF523">
            <v>6283</v>
          </cell>
          <cell r="AG523">
            <v>23440</v>
          </cell>
          <cell r="AH523">
            <v>5725</v>
          </cell>
          <cell r="AI523">
            <v>127818</v>
          </cell>
          <cell r="AJ523">
            <v>0</v>
          </cell>
          <cell r="AK523">
            <v>18518</v>
          </cell>
          <cell r="AL523">
            <v>0</v>
          </cell>
          <cell r="AM523">
            <v>41064.800000000003</v>
          </cell>
          <cell r="AN523">
            <v>705</v>
          </cell>
          <cell r="AO523">
            <v>0</v>
          </cell>
          <cell r="AP523">
            <v>0</v>
          </cell>
          <cell r="AQ523">
            <v>471946</v>
          </cell>
          <cell r="AR523">
            <v>9664</v>
          </cell>
          <cell r="AS523">
            <v>0</v>
          </cell>
          <cell r="AT523">
            <v>811</v>
          </cell>
          <cell r="AU523">
            <v>0</v>
          </cell>
          <cell r="AV523">
            <v>2359</v>
          </cell>
          <cell r="AW523">
            <v>4012.2710000000002</v>
          </cell>
          <cell r="AX523">
            <v>962.76980000000003</v>
          </cell>
        </row>
        <row r="524">
          <cell r="D524" t="str">
            <v>小田川　裕香子</v>
          </cell>
          <cell r="E524">
            <v>1001</v>
          </cell>
          <cell r="F524" t="str">
            <v>産業推進部</v>
          </cell>
          <cell r="G524">
            <v>100101</v>
          </cell>
          <cell r="H524" t="str">
            <v>産業国際化・インフラＧ</v>
          </cell>
          <cell r="I524">
            <v>1</v>
          </cell>
          <cell r="J524" t="str">
            <v>部門1</v>
          </cell>
          <cell r="K524">
            <v>1001</v>
          </cell>
          <cell r="L524" t="str">
            <v>部門1-1</v>
          </cell>
          <cell r="M524">
            <v>100102</v>
          </cell>
          <cell r="N524" t="str">
            <v>一般職員</v>
          </cell>
          <cell r="O524">
            <v>500</v>
          </cell>
          <cell r="P524">
            <v>226300</v>
          </cell>
          <cell r="Q524">
            <v>226300</v>
          </cell>
          <cell r="R524">
            <v>0</v>
          </cell>
          <cell r="S524">
            <v>0</v>
          </cell>
          <cell r="T524">
            <v>0</v>
          </cell>
          <cell r="U524">
            <v>0</v>
          </cell>
          <cell r="V524">
            <v>0</v>
          </cell>
          <cell r="W524">
            <v>0</v>
          </cell>
          <cell r="X524">
            <v>0</v>
          </cell>
          <cell r="Y524">
            <v>0</v>
          </cell>
          <cell r="Z524">
            <v>226300</v>
          </cell>
          <cell r="AA524">
            <v>0</v>
          </cell>
          <cell r="AB524">
            <v>27156</v>
          </cell>
          <cell r="AC524">
            <v>0</v>
          </cell>
          <cell r="AD524">
            <v>0</v>
          </cell>
          <cell r="AE524">
            <v>0</v>
          </cell>
          <cell r="AF524">
            <v>14160</v>
          </cell>
          <cell r="AG524">
            <v>22036</v>
          </cell>
          <cell r="AH524">
            <v>3830</v>
          </cell>
          <cell r="AI524">
            <v>68232</v>
          </cell>
          <cell r="AJ524">
            <v>0</v>
          </cell>
          <cell r="AK524">
            <v>13396</v>
          </cell>
          <cell r="AL524">
            <v>0</v>
          </cell>
          <cell r="AM524">
            <v>29706.6</v>
          </cell>
          <cell r="AN524">
            <v>510</v>
          </cell>
          <cell r="AO524">
            <v>0</v>
          </cell>
          <cell r="AP524">
            <v>0</v>
          </cell>
          <cell r="AQ524">
            <v>361714</v>
          </cell>
          <cell r="AR524">
            <v>0</v>
          </cell>
          <cell r="AS524">
            <v>0</v>
          </cell>
          <cell r="AT524">
            <v>239</v>
          </cell>
          <cell r="AU524">
            <v>0</v>
          </cell>
          <cell r="AV524">
            <v>1808</v>
          </cell>
          <cell r="AW524">
            <v>3075.1390000000001</v>
          </cell>
          <cell r="AX524">
            <v>737.89649999999995</v>
          </cell>
        </row>
        <row r="525">
          <cell r="D525" t="str">
            <v>宮原　豊</v>
          </cell>
          <cell r="E525">
            <v>1005</v>
          </cell>
          <cell r="F525" t="str">
            <v>総務企画部</v>
          </cell>
          <cell r="G525">
            <v>100502</v>
          </cell>
          <cell r="H525" t="str">
            <v>総務Ｇ</v>
          </cell>
          <cell r="I525">
            <v>1</v>
          </cell>
          <cell r="J525" t="str">
            <v>部門1</v>
          </cell>
          <cell r="K525">
            <v>1001</v>
          </cell>
          <cell r="L525" t="str">
            <v>部門1-1</v>
          </cell>
          <cell r="M525">
            <v>100102</v>
          </cell>
          <cell r="N525" t="str">
            <v>一般職員</v>
          </cell>
          <cell r="O525">
            <v>200</v>
          </cell>
          <cell r="P525">
            <v>0</v>
          </cell>
          <cell r="Q525">
            <v>600000</v>
          </cell>
          <cell r="R525">
            <v>0</v>
          </cell>
          <cell r="S525">
            <v>0</v>
          </cell>
          <cell r="T525">
            <v>0</v>
          </cell>
          <cell r="U525">
            <v>0</v>
          </cell>
          <cell r="V525">
            <v>0</v>
          </cell>
          <cell r="W525">
            <v>0</v>
          </cell>
          <cell r="X525">
            <v>0</v>
          </cell>
          <cell r="Y525">
            <v>0</v>
          </cell>
          <cell r="Z525">
            <v>600000</v>
          </cell>
          <cell r="AA525">
            <v>0</v>
          </cell>
          <cell r="AB525">
            <v>0</v>
          </cell>
          <cell r="AC525">
            <v>0</v>
          </cell>
          <cell r="AD525">
            <v>0</v>
          </cell>
          <cell r="AE525">
            <v>0</v>
          </cell>
          <cell r="AF525">
            <v>0</v>
          </cell>
          <cell r="AG525">
            <v>0</v>
          </cell>
          <cell r="AH525">
            <v>0</v>
          </cell>
          <cell r="AI525">
            <v>0</v>
          </cell>
          <cell r="AJ525">
            <v>0</v>
          </cell>
          <cell r="AK525">
            <v>46492</v>
          </cell>
          <cell r="AL525">
            <v>0</v>
          </cell>
          <cell r="AM525">
            <v>103097.2</v>
          </cell>
          <cell r="AN525">
            <v>1770</v>
          </cell>
          <cell r="AO525">
            <v>0</v>
          </cell>
          <cell r="AP525">
            <v>0</v>
          </cell>
          <cell r="AQ525">
            <v>600000</v>
          </cell>
          <cell r="AR525">
            <v>0</v>
          </cell>
          <cell r="AS525">
            <v>0</v>
          </cell>
          <cell r="AT525">
            <v>0</v>
          </cell>
          <cell r="AU525">
            <v>0</v>
          </cell>
          <cell r="AV525">
            <v>0</v>
          </cell>
          <cell r="AW525">
            <v>0</v>
          </cell>
          <cell r="AX525">
            <v>0</v>
          </cell>
        </row>
        <row r="526">
          <cell r="D526" t="str">
            <v>藤木　昌彦</v>
          </cell>
          <cell r="E526">
            <v>1001</v>
          </cell>
          <cell r="F526" t="str">
            <v>役員他</v>
          </cell>
          <cell r="G526">
            <v>100102</v>
          </cell>
          <cell r="H526" t="str">
            <v>出納長</v>
          </cell>
          <cell r="I526">
            <v>1</v>
          </cell>
          <cell r="J526" t="str">
            <v>部門1</v>
          </cell>
          <cell r="K526">
            <v>1001</v>
          </cell>
          <cell r="L526" t="str">
            <v>部門1-1</v>
          </cell>
          <cell r="M526">
            <v>100102</v>
          </cell>
          <cell r="N526" t="str">
            <v>一般職員</v>
          </cell>
          <cell r="O526">
            <v>200</v>
          </cell>
          <cell r="P526">
            <v>600000</v>
          </cell>
          <cell r="Q526">
            <v>600000</v>
          </cell>
          <cell r="R526">
            <v>0</v>
          </cell>
          <cell r="S526">
            <v>0</v>
          </cell>
          <cell r="T526">
            <v>0</v>
          </cell>
          <cell r="U526">
            <v>0</v>
          </cell>
          <cell r="V526">
            <v>0</v>
          </cell>
          <cell r="W526">
            <v>0</v>
          </cell>
          <cell r="X526">
            <v>0</v>
          </cell>
          <cell r="Y526">
            <v>0</v>
          </cell>
          <cell r="Z526">
            <v>600000</v>
          </cell>
          <cell r="AA526">
            <v>0</v>
          </cell>
          <cell r="AB526">
            <v>0</v>
          </cell>
          <cell r="AC526">
            <v>0</v>
          </cell>
          <cell r="AD526">
            <v>0</v>
          </cell>
          <cell r="AE526">
            <v>0</v>
          </cell>
          <cell r="AF526">
            <v>10265</v>
          </cell>
          <cell r="AG526">
            <v>0</v>
          </cell>
          <cell r="AH526">
            <v>0</v>
          </cell>
          <cell r="AI526">
            <v>0</v>
          </cell>
          <cell r="AJ526">
            <v>0</v>
          </cell>
          <cell r="AK526">
            <v>29550</v>
          </cell>
          <cell r="AL526">
            <v>4125</v>
          </cell>
          <cell r="AM526">
            <v>54169.8</v>
          </cell>
          <cell r="AN526">
            <v>930</v>
          </cell>
          <cell r="AO526">
            <v>0</v>
          </cell>
          <cell r="AP526">
            <v>0</v>
          </cell>
          <cell r="AQ526">
            <v>610265</v>
          </cell>
          <cell r="AR526">
            <v>0</v>
          </cell>
          <cell r="AS526">
            <v>0</v>
          </cell>
          <cell r="AT526">
            <v>0</v>
          </cell>
          <cell r="AU526">
            <v>0</v>
          </cell>
          <cell r="AV526">
            <v>3051</v>
          </cell>
          <cell r="AW526">
            <v>5187.5775000000003</v>
          </cell>
          <cell r="AX526">
            <v>1244.9405999999999</v>
          </cell>
        </row>
        <row r="527">
          <cell r="D527" t="str">
            <v>湊　雅美</v>
          </cell>
          <cell r="E527">
            <v>1002</v>
          </cell>
          <cell r="F527" t="str">
            <v>派遣業務部</v>
          </cell>
          <cell r="G527">
            <v>100201</v>
          </cell>
          <cell r="H527" t="str">
            <v>派遣業務Ｇ</v>
          </cell>
          <cell r="I527">
            <v>1</v>
          </cell>
          <cell r="J527" t="str">
            <v>部門1</v>
          </cell>
          <cell r="K527">
            <v>1001</v>
          </cell>
          <cell r="L527" t="str">
            <v>部門1-1</v>
          </cell>
          <cell r="M527">
            <v>100102</v>
          </cell>
          <cell r="N527" t="str">
            <v>一般職員</v>
          </cell>
          <cell r="O527">
            <v>300</v>
          </cell>
          <cell r="P527">
            <v>459300</v>
          </cell>
          <cell r="Q527">
            <v>459300</v>
          </cell>
          <cell r="R527">
            <v>0</v>
          </cell>
          <cell r="S527">
            <v>0</v>
          </cell>
          <cell r="T527">
            <v>0</v>
          </cell>
          <cell r="U527">
            <v>0</v>
          </cell>
          <cell r="V527">
            <v>0</v>
          </cell>
          <cell r="W527">
            <v>0</v>
          </cell>
          <cell r="X527">
            <v>0</v>
          </cell>
          <cell r="Y527">
            <v>0</v>
          </cell>
          <cell r="Z527">
            <v>459300</v>
          </cell>
          <cell r="AA527">
            <v>75000</v>
          </cell>
          <cell r="AB527">
            <v>64116</v>
          </cell>
          <cell r="AC527">
            <v>0</v>
          </cell>
          <cell r="AD527">
            <v>0</v>
          </cell>
          <cell r="AE527">
            <v>0</v>
          </cell>
          <cell r="AF527">
            <v>12908</v>
          </cell>
          <cell r="AG527">
            <v>13216</v>
          </cell>
          <cell r="AH527">
            <v>10006</v>
          </cell>
          <cell r="AI527">
            <v>0</v>
          </cell>
          <cell r="AJ527">
            <v>0</v>
          </cell>
          <cell r="AK527">
            <v>24428</v>
          </cell>
          <cell r="AL527">
            <v>3410</v>
          </cell>
          <cell r="AM527">
            <v>54169.8</v>
          </cell>
          <cell r="AN527">
            <v>930</v>
          </cell>
          <cell r="AO527">
            <v>0</v>
          </cell>
          <cell r="AP527">
            <v>0</v>
          </cell>
          <cell r="AQ527">
            <v>634546</v>
          </cell>
          <cell r="AR527">
            <v>0</v>
          </cell>
          <cell r="AS527">
            <v>0</v>
          </cell>
          <cell r="AT527">
            <v>0</v>
          </cell>
          <cell r="AU527">
            <v>0</v>
          </cell>
          <cell r="AV527">
            <v>3172</v>
          </cell>
          <cell r="AW527">
            <v>5394.3710000000001</v>
          </cell>
          <cell r="AX527">
            <v>1294.4738</v>
          </cell>
        </row>
        <row r="528">
          <cell r="D528" t="str">
            <v>野上　弘毅</v>
          </cell>
          <cell r="E528">
            <v>1002</v>
          </cell>
          <cell r="F528" t="str">
            <v>政策推進部</v>
          </cell>
          <cell r="G528">
            <v>100202</v>
          </cell>
          <cell r="H528" t="str">
            <v>政策受託Ｇ</v>
          </cell>
          <cell r="I528">
            <v>1</v>
          </cell>
          <cell r="J528" t="str">
            <v>部門1</v>
          </cell>
          <cell r="K528">
            <v>1001</v>
          </cell>
          <cell r="L528" t="str">
            <v>部門1-1</v>
          </cell>
          <cell r="M528">
            <v>100102</v>
          </cell>
          <cell r="N528" t="str">
            <v>一般職員</v>
          </cell>
          <cell r="O528">
            <v>300</v>
          </cell>
          <cell r="P528">
            <v>378900</v>
          </cell>
          <cell r="Q528">
            <v>378900</v>
          </cell>
          <cell r="R528">
            <v>0</v>
          </cell>
          <cell r="S528">
            <v>0</v>
          </cell>
          <cell r="T528">
            <v>0</v>
          </cell>
          <cell r="U528">
            <v>0</v>
          </cell>
          <cell r="V528">
            <v>0</v>
          </cell>
          <cell r="W528">
            <v>0</v>
          </cell>
          <cell r="X528">
            <v>0</v>
          </cell>
          <cell r="Y528">
            <v>0</v>
          </cell>
          <cell r="Z528">
            <v>378900</v>
          </cell>
          <cell r="AA528">
            <v>75000</v>
          </cell>
          <cell r="AB528">
            <v>54468</v>
          </cell>
          <cell r="AC528">
            <v>0</v>
          </cell>
          <cell r="AD528">
            <v>0</v>
          </cell>
          <cell r="AE528">
            <v>0</v>
          </cell>
          <cell r="AF528">
            <v>13618</v>
          </cell>
          <cell r="AG528">
            <v>16128</v>
          </cell>
          <cell r="AH528">
            <v>1580</v>
          </cell>
          <cell r="AI528">
            <v>0</v>
          </cell>
          <cell r="AJ528">
            <v>0</v>
          </cell>
          <cell r="AK528">
            <v>20882</v>
          </cell>
          <cell r="AL528">
            <v>2915</v>
          </cell>
          <cell r="AM528">
            <v>46306.2</v>
          </cell>
          <cell r="AN528">
            <v>795</v>
          </cell>
          <cell r="AO528">
            <v>0</v>
          </cell>
          <cell r="AP528">
            <v>0</v>
          </cell>
          <cell r="AQ528">
            <v>539694</v>
          </cell>
          <cell r="AR528">
            <v>0</v>
          </cell>
          <cell r="AS528">
            <v>0</v>
          </cell>
          <cell r="AT528">
            <v>0</v>
          </cell>
          <cell r="AU528">
            <v>0</v>
          </cell>
          <cell r="AV528">
            <v>2698</v>
          </cell>
          <cell r="AW528">
            <v>4587.8689999999997</v>
          </cell>
          <cell r="AX528">
            <v>1100.9757</v>
          </cell>
        </row>
        <row r="529">
          <cell r="D529" t="str">
            <v>中村　比呂志</v>
          </cell>
          <cell r="E529">
            <v>1002</v>
          </cell>
          <cell r="F529" t="str">
            <v>政策推進部</v>
          </cell>
          <cell r="G529">
            <v>100202</v>
          </cell>
          <cell r="H529" t="str">
            <v>政策受託Ｇ</v>
          </cell>
          <cell r="I529">
            <v>1</v>
          </cell>
          <cell r="J529" t="str">
            <v>部門1</v>
          </cell>
          <cell r="K529">
            <v>1001</v>
          </cell>
          <cell r="L529" t="str">
            <v>部門1-1</v>
          </cell>
          <cell r="M529">
            <v>100102</v>
          </cell>
          <cell r="N529" t="str">
            <v>一般職員</v>
          </cell>
          <cell r="O529">
            <v>700</v>
          </cell>
          <cell r="P529">
            <v>0</v>
          </cell>
          <cell r="Q529">
            <v>160000</v>
          </cell>
          <cell r="R529">
            <v>0</v>
          </cell>
          <cell r="S529">
            <v>0</v>
          </cell>
          <cell r="T529">
            <v>0</v>
          </cell>
          <cell r="U529">
            <v>0</v>
          </cell>
          <cell r="V529">
            <v>0</v>
          </cell>
          <cell r="W529">
            <v>0</v>
          </cell>
          <cell r="X529">
            <v>0</v>
          </cell>
          <cell r="Y529">
            <v>0</v>
          </cell>
          <cell r="Z529">
            <v>160000</v>
          </cell>
          <cell r="AA529">
            <v>0</v>
          </cell>
          <cell r="AB529">
            <v>0</v>
          </cell>
          <cell r="AC529">
            <v>0</v>
          </cell>
          <cell r="AD529">
            <v>0</v>
          </cell>
          <cell r="AE529">
            <v>0</v>
          </cell>
          <cell r="AF529">
            <v>17370</v>
          </cell>
          <cell r="AG529">
            <v>0</v>
          </cell>
          <cell r="AH529">
            <v>0</v>
          </cell>
          <cell r="AI529">
            <v>6354</v>
          </cell>
          <cell r="AJ529">
            <v>0</v>
          </cell>
          <cell r="AK529">
            <v>7092</v>
          </cell>
          <cell r="AL529">
            <v>990</v>
          </cell>
          <cell r="AM529">
            <v>15727.2</v>
          </cell>
          <cell r="AN529">
            <v>270</v>
          </cell>
          <cell r="AO529">
            <v>0</v>
          </cell>
          <cell r="AP529">
            <v>0</v>
          </cell>
          <cell r="AQ529">
            <v>183724</v>
          </cell>
          <cell r="AR529">
            <v>0</v>
          </cell>
          <cell r="AS529">
            <v>0</v>
          </cell>
          <cell r="AT529">
            <v>0</v>
          </cell>
          <cell r="AU529">
            <v>0</v>
          </cell>
          <cell r="AV529">
            <v>918</v>
          </cell>
          <cell r="AW529">
            <v>1562.2739999999999</v>
          </cell>
          <cell r="AX529">
            <v>374.79689999999999</v>
          </cell>
        </row>
        <row r="530">
          <cell r="D530" t="str">
            <v>内藤　亘</v>
          </cell>
          <cell r="E530">
            <v>1005</v>
          </cell>
          <cell r="F530" t="str">
            <v>総務企画部</v>
          </cell>
          <cell r="G530">
            <v>100504</v>
          </cell>
          <cell r="H530" t="str">
            <v>会計Ｇ</v>
          </cell>
          <cell r="I530">
            <v>1</v>
          </cell>
          <cell r="J530" t="str">
            <v>部門1</v>
          </cell>
          <cell r="K530">
            <v>1001</v>
          </cell>
          <cell r="L530" t="str">
            <v>部門1-1</v>
          </cell>
          <cell r="M530">
            <v>100102</v>
          </cell>
          <cell r="N530" t="str">
            <v>一般職員</v>
          </cell>
          <cell r="O530">
            <v>500</v>
          </cell>
          <cell r="P530">
            <v>273300</v>
          </cell>
          <cell r="Q530">
            <v>273300</v>
          </cell>
          <cell r="R530">
            <v>0</v>
          </cell>
          <cell r="S530">
            <v>0</v>
          </cell>
          <cell r="T530">
            <v>0</v>
          </cell>
          <cell r="U530">
            <v>0</v>
          </cell>
          <cell r="V530">
            <v>0</v>
          </cell>
          <cell r="W530">
            <v>0</v>
          </cell>
          <cell r="X530">
            <v>0</v>
          </cell>
          <cell r="Y530">
            <v>0</v>
          </cell>
          <cell r="Z530">
            <v>273300</v>
          </cell>
          <cell r="AA530">
            <v>0</v>
          </cell>
          <cell r="AB530">
            <v>32796</v>
          </cell>
          <cell r="AC530">
            <v>0</v>
          </cell>
          <cell r="AD530">
            <v>0</v>
          </cell>
          <cell r="AE530">
            <v>0</v>
          </cell>
          <cell r="AF530">
            <v>18260</v>
          </cell>
          <cell r="AG530">
            <v>21364</v>
          </cell>
          <cell r="AH530">
            <v>2136</v>
          </cell>
          <cell r="AI530">
            <v>89128</v>
          </cell>
          <cell r="AJ530">
            <v>0</v>
          </cell>
          <cell r="AK530">
            <v>14184</v>
          </cell>
          <cell r="AL530">
            <v>0</v>
          </cell>
          <cell r="AM530">
            <v>31453.4</v>
          </cell>
          <cell r="AN530">
            <v>540</v>
          </cell>
          <cell r="AO530">
            <v>0</v>
          </cell>
          <cell r="AP530">
            <v>0</v>
          </cell>
          <cell r="AQ530">
            <v>436984</v>
          </cell>
          <cell r="AR530">
            <v>491</v>
          </cell>
          <cell r="AS530">
            <v>0</v>
          </cell>
          <cell r="AT530">
            <v>1126</v>
          </cell>
          <cell r="AU530">
            <v>0</v>
          </cell>
          <cell r="AV530">
            <v>2184</v>
          </cell>
          <cell r="AW530">
            <v>3715.2840000000001</v>
          </cell>
          <cell r="AX530">
            <v>891.44730000000004</v>
          </cell>
        </row>
        <row r="531">
          <cell r="D531" t="str">
            <v>須藤　弥生</v>
          </cell>
          <cell r="E531">
            <v>1002</v>
          </cell>
          <cell r="F531" t="str">
            <v>派遣業務部</v>
          </cell>
          <cell r="G531">
            <v>100202</v>
          </cell>
          <cell r="H531" t="str">
            <v>庶務経理Ｇ</v>
          </cell>
          <cell r="I531">
            <v>1</v>
          </cell>
          <cell r="J531" t="str">
            <v>部門1</v>
          </cell>
          <cell r="K531">
            <v>1001</v>
          </cell>
          <cell r="L531" t="str">
            <v>部門1-1</v>
          </cell>
          <cell r="M531">
            <v>100102</v>
          </cell>
          <cell r="N531" t="str">
            <v>一般職員</v>
          </cell>
          <cell r="O531">
            <v>500</v>
          </cell>
          <cell r="P531">
            <v>432600</v>
          </cell>
          <cell r="Q531">
            <v>432600</v>
          </cell>
          <cell r="R531">
            <v>0</v>
          </cell>
          <cell r="S531">
            <v>0</v>
          </cell>
          <cell r="T531">
            <v>0</v>
          </cell>
          <cell r="U531">
            <v>0</v>
          </cell>
          <cell r="V531">
            <v>0</v>
          </cell>
          <cell r="W531">
            <v>0</v>
          </cell>
          <cell r="X531">
            <v>0</v>
          </cell>
          <cell r="Y531">
            <v>0</v>
          </cell>
          <cell r="Z531">
            <v>432600</v>
          </cell>
          <cell r="AA531">
            <v>0</v>
          </cell>
          <cell r="AB531">
            <v>51912</v>
          </cell>
          <cell r="AC531">
            <v>0</v>
          </cell>
          <cell r="AD531">
            <v>0</v>
          </cell>
          <cell r="AE531">
            <v>0</v>
          </cell>
          <cell r="AF531">
            <v>13906</v>
          </cell>
          <cell r="AG531">
            <v>0</v>
          </cell>
          <cell r="AH531">
            <v>26663</v>
          </cell>
          <cell r="AI531">
            <v>56780</v>
          </cell>
          <cell r="AJ531">
            <v>0</v>
          </cell>
          <cell r="AK531">
            <v>29550</v>
          </cell>
          <cell r="AL531">
            <v>4125</v>
          </cell>
          <cell r="AM531">
            <v>54169.8</v>
          </cell>
          <cell r="AN531">
            <v>930</v>
          </cell>
          <cell r="AO531">
            <v>0</v>
          </cell>
          <cell r="AP531">
            <v>0</v>
          </cell>
          <cell r="AQ531">
            <v>581861</v>
          </cell>
          <cell r="AR531">
            <v>0</v>
          </cell>
          <cell r="AS531">
            <v>0</v>
          </cell>
          <cell r="AT531">
            <v>0</v>
          </cell>
          <cell r="AU531">
            <v>0</v>
          </cell>
          <cell r="AV531">
            <v>2909</v>
          </cell>
          <cell r="AW531">
            <v>4946.1234999999997</v>
          </cell>
          <cell r="AX531">
            <v>1186.9964</v>
          </cell>
        </row>
        <row r="532">
          <cell r="D532" t="str">
            <v>金澤　美佳</v>
          </cell>
          <cell r="E532">
            <v>1002</v>
          </cell>
          <cell r="F532" t="str">
            <v>政策推進部</v>
          </cell>
          <cell r="G532">
            <v>100201</v>
          </cell>
          <cell r="H532" t="str">
            <v>国際人材Ｇ</v>
          </cell>
          <cell r="I532">
            <v>1</v>
          </cell>
          <cell r="J532" t="str">
            <v>部門1</v>
          </cell>
          <cell r="K532">
            <v>1001</v>
          </cell>
          <cell r="L532" t="str">
            <v>部門1-1</v>
          </cell>
          <cell r="M532">
            <v>100102</v>
          </cell>
          <cell r="N532" t="str">
            <v>一般職員</v>
          </cell>
          <cell r="O532">
            <v>500</v>
          </cell>
          <cell r="P532">
            <v>281400</v>
          </cell>
          <cell r="Q532">
            <v>281400</v>
          </cell>
          <cell r="R532">
            <v>0</v>
          </cell>
          <cell r="S532">
            <v>0</v>
          </cell>
          <cell r="T532">
            <v>0</v>
          </cell>
          <cell r="U532">
            <v>0</v>
          </cell>
          <cell r="V532">
            <v>0</v>
          </cell>
          <cell r="W532">
            <v>0</v>
          </cell>
          <cell r="X532">
            <v>0</v>
          </cell>
          <cell r="Y532">
            <v>0</v>
          </cell>
          <cell r="Z532">
            <v>281400</v>
          </cell>
          <cell r="AA532">
            <v>0</v>
          </cell>
          <cell r="AB532">
            <v>33768</v>
          </cell>
          <cell r="AC532">
            <v>0</v>
          </cell>
          <cell r="AD532">
            <v>27000</v>
          </cell>
          <cell r="AE532">
            <v>0</v>
          </cell>
          <cell r="AF532">
            <v>15676</v>
          </cell>
          <cell r="AG532">
            <v>18746</v>
          </cell>
          <cell r="AH532">
            <v>4239</v>
          </cell>
          <cell r="AI532">
            <v>11611</v>
          </cell>
          <cell r="AJ532">
            <v>0</v>
          </cell>
          <cell r="AK532">
            <v>16154</v>
          </cell>
          <cell r="AL532">
            <v>2255</v>
          </cell>
          <cell r="AM532">
            <v>35822.400000000001</v>
          </cell>
          <cell r="AN532">
            <v>615</v>
          </cell>
          <cell r="AO532">
            <v>0</v>
          </cell>
          <cell r="AP532">
            <v>0</v>
          </cell>
          <cell r="AQ532">
            <v>392440</v>
          </cell>
          <cell r="AR532">
            <v>0</v>
          </cell>
          <cell r="AS532">
            <v>0</v>
          </cell>
          <cell r="AT532">
            <v>0</v>
          </cell>
          <cell r="AU532">
            <v>0</v>
          </cell>
          <cell r="AV532">
            <v>1962</v>
          </cell>
          <cell r="AW532">
            <v>3335.94</v>
          </cell>
          <cell r="AX532">
            <v>800.57759999999996</v>
          </cell>
        </row>
        <row r="533">
          <cell r="D533" t="str">
            <v>笠井　雅紀</v>
          </cell>
          <cell r="E533">
            <v>1002</v>
          </cell>
          <cell r="F533" t="str">
            <v>派遣業務部</v>
          </cell>
          <cell r="G533">
            <v>100201</v>
          </cell>
          <cell r="H533" t="str">
            <v>派遣業務Ｇ</v>
          </cell>
          <cell r="I533">
            <v>1</v>
          </cell>
          <cell r="J533" t="str">
            <v>部門1</v>
          </cell>
          <cell r="K533">
            <v>1001</v>
          </cell>
          <cell r="L533" t="str">
            <v>部門1-1</v>
          </cell>
          <cell r="M533">
            <v>100102</v>
          </cell>
          <cell r="N533" t="str">
            <v>一般職員</v>
          </cell>
          <cell r="O533">
            <v>500</v>
          </cell>
          <cell r="P533">
            <v>276000</v>
          </cell>
          <cell r="Q533">
            <v>276000</v>
          </cell>
          <cell r="R533">
            <v>0</v>
          </cell>
          <cell r="S533">
            <v>0</v>
          </cell>
          <cell r="T533">
            <v>0</v>
          </cell>
          <cell r="U533">
            <v>0</v>
          </cell>
          <cell r="V533">
            <v>0</v>
          </cell>
          <cell r="W533">
            <v>0</v>
          </cell>
          <cell r="X533">
            <v>0</v>
          </cell>
          <cell r="Y533">
            <v>0</v>
          </cell>
          <cell r="Z533">
            <v>276000</v>
          </cell>
          <cell r="AA533">
            <v>0</v>
          </cell>
          <cell r="AB533">
            <v>36240</v>
          </cell>
          <cell r="AC533">
            <v>26000</v>
          </cell>
          <cell r="AD533">
            <v>0</v>
          </cell>
          <cell r="AE533">
            <v>0</v>
          </cell>
          <cell r="AF533">
            <v>25150</v>
          </cell>
          <cell r="AG533">
            <v>19211</v>
          </cell>
          <cell r="AH533">
            <v>969</v>
          </cell>
          <cell r="AI533">
            <v>20759</v>
          </cell>
          <cell r="AJ533">
            <v>0</v>
          </cell>
          <cell r="AK533">
            <v>16154</v>
          </cell>
          <cell r="AL533">
            <v>0</v>
          </cell>
          <cell r="AM533">
            <v>35822.400000000001</v>
          </cell>
          <cell r="AN533">
            <v>615</v>
          </cell>
          <cell r="AO533">
            <v>0</v>
          </cell>
          <cell r="AP533">
            <v>0</v>
          </cell>
          <cell r="AQ533">
            <v>404329</v>
          </cell>
          <cell r="AR533">
            <v>0</v>
          </cell>
          <cell r="AS533">
            <v>0</v>
          </cell>
          <cell r="AT533">
            <v>0</v>
          </cell>
          <cell r="AU533">
            <v>0</v>
          </cell>
          <cell r="AV533">
            <v>2021</v>
          </cell>
          <cell r="AW533">
            <v>3437.4414999999999</v>
          </cell>
          <cell r="AX533">
            <v>824.83109999999999</v>
          </cell>
        </row>
        <row r="534">
          <cell r="D534" t="str">
            <v>矢島　肇</v>
          </cell>
          <cell r="E534">
            <v>1002</v>
          </cell>
          <cell r="F534" t="str">
            <v>派遣業務部</v>
          </cell>
          <cell r="G534">
            <v>100201</v>
          </cell>
          <cell r="H534" t="str">
            <v>派遣業務Ｇ</v>
          </cell>
          <cell r="I534">
            <v>1</v>
          </cell>
          <cell r="J534" t="str">
            <v>部門1</v>
          </cell>
          <cell r="K534">
            <v>1001</v>
          </cell>
          <cell r="L534" t="str">
            <v>部門1-1</v>
          </cell>
          <cell r="M534">
            <v>100102</v>
          </cell>
          <cell r="N534" t="str">
            <v>一般職員</v>
          </cell>
          <cell r="O534">
            <v>500</v>
          </cell>
          <cell r="P534">
            <v>400000</v>
          </cell>
          <cell r="Q534">
            <v>400000</v>
          </cell>
          <cell r="R534">
            <v>0</v>
          </cell>
          <cell r="S534">
            <v>0</v>
          </cell>
          <cell r="T534">
            <v>0</v>
          </cell>
          <cell r="U534">
            <v>0</v>
          </cell>
          <cell r="V534">
            <v>0</v>
          </cell>
          <cell r="W534">
            <v>0</v>
          </cell>
          <cell r="X534">
            <v>0</v>
          </cell>
          <cell r="Y534">
            <v>0</v>
          </cell>
          <cell r="Z534">
            <v>400000</v>
          </cell>
          <cell r="AA534">
            <v>0</v>
          </cell>
          <cell r="AB534">
            <v>0</v>
          </cell>
          <cell r="AC534">
            <v>0</v>
          </cell>
          <cell r="AD534">
            <v>0</v>
          </cell>
          <cell r="AE534">
            <v>0</v>
          </cell>
          <cell r="AF534">
            <v>25400</v>
          </cell>
          <cell r="AG534">
            <v>0</v>
          </cell>
          <cell r="AH534">
            <v>0</v>
          </cell>
          <cell r="AI534">
            <v>22133</v>
          </cell>
          <cell r="AJ534">
            <v>0</v>
          </cell>
          <cell r="AK534">
            <v>17336</v>
          </cell>
          <cell r="AL534">
            <v>2420</v>
          </cell>
          <cell r="AM534">
            <v>38443.599999999999</v>
          </cell>
          <cell r="AN534">
            <v>660</v>
          </cell>
          <cell r="AO534">
            <v>0</v>
          </cell>
          <cell r="AP534">
            <v>0</v>
          </cell>
          <cell r="AQ534">
            <v>447533</v>
          </cell>
          <cell r="AR534">
            <v>0</v>
          </cell>
          <cell r="AS534">
            <v>0</v>
          </cell>
          <cell r="AT534">
            <v>0</v>
          </cell>
          <cell r="AU534">
            <v>0</v>
          </cell>
          <cell r="AV534">
            <v>2237</v>
          </cell>
          <cell r="AW534">
            <v>3804.6954999999998</v>
          </cell>
          <cell r="AX534">
            <v>912.96730000000002</v>
          </cell>
        </row>
        <row r="535">
          <cell r="D535" t="str">
            <v>池田　慎吾</v>
          </cell>
          <cell r="E535">
            <v>1002</v>
          </cell>
          <cell r="F535" t="str">
            <v>政策推進部</v>
          </cell>
          <cell r="G535">
            <v>100201</v>
          </cell>
          <cell r="H535" t="str">
            <v>国際人材Ｇ</v>
          </cell>
          <cell r="I535">
            <v>1</v>
          </cell>
          <cell r="J535" t="str">
            <v>部門1</v>
          </cell>
          <cell r="K535">
            <v>1001</v>
          </cell>
          <cell r="L535" t="str">
            <v>部門1-1</v>
          </cell>
          <cell r="M535">
            <v>100102</v>
          </cell>
          <cell r="N535" t="str">
            <v>一般職員</v>
          </cell>
          <cell r="O535">
            <v>300</v>
          </cell>
          <cell r="P535">
            <v>362400</v>
          </cell>
          <cell r="Q535">
            <v>362400</v>
          </cell>
          <cell r="R535">
            <v>0</v>
          </cell>
          <cell r="S535">
            <v>0</v>
          </cell>
          <cell r="T535">
            <v>0</v>
          </cell>
          <cell r="U535">
            <v>0</v>
          </cell>
          <cell r="V535">
            <v>0</v>
          </cell>
          <cell r="W535">
            <v>0</v>
          </cell>
          <cell r="X535">
            <v>0</v>
          </cell>
          <cell r="Y535">
            <v>0</v>
          </cell>
          <cell r="Z535">
            <v>362400</v>
          </cell>
          <cell r="AA535">
            <v>45000</v>
          </cell>
          <cell r="AB535">
            <v>52008</v>
          </cell>
          <cell r="AC535">
            <v>26000</v>
          </cell>
          <cell r="AD535">
            <v>0</v>
          </cell>
          <cell r="AE535">
            <v>0</v>
          </cell>
          <cell r="AF535">
            <v>13673</v>
          </cell>
          <cell r="AG535">
            <v>17920</v>
          </cell>
          <cell r="AH535">
            <v>22937</v>
          </cell>
          <cell r="AI535">
            <v>0</v>
          </cell>
          <cell r="AJ535">
            <v>0</v>
          </cell>
          <cell r="AK535">
            <v>20882</v>
          </cell>
          <cell r="AL535">
            <v>2915</v>
          </cell>
          <cell r="AM535">
            <v>46306.2</v>
          </cell>
          <cell r="AN535">
            <v>795</v>
          </cell>
          <cell r="AO535">
            <v>0</v>
          </cell>
          <cell r="AP535">
            <v>0</v>
          </cell>
          <cell r="AQ535">
            <v>539938</v>
          </cell>
          <cell r="AR535">
            <v>0</v>
          </cell>
          <cell r="AS535">
            <v>0</v>
          </cell>
          <cell r="AT535">
            <v>0</v>
          </cell>
          <cell r="AU535">
            <v>0</v>
          </cell>
          <cell r="AV535">
            <v>2699</v>
          </cell>
          <cell r="AW535">
            <v>4590.1629999999996</v>
          </cell>
          <cell r="AX535">
            <v>1101.4735000000001</v>
          </cell>
        </row>
        <row r="536">
          <cell r="D536" t="str">
            <v>西牧　義人</v>
          </cell>
          <cell r="E536">
            <v>1002</v>
          </cell>
          <cell r="F536" t="str">
            <v>派遣業務部</v>
          </cell>
          <cell r="G536">
            <v>100201</v>
          </cell>
          <cell r="H536" t="str">
            <v>派遣業務Ｇ</v>
          </cell>
          <cell r="I536">
            <v>1</v>
          </cell>
          <cell r="J536" t="str">
            <v>部門1</v>
          </cell>
          <cell r="K536">
            <v>1001</v>
          </cell>
          <cell r="L536" t="str">
            <v>部門1-1</v>
          </cell>
          <cell r="M536">
            <v>100102</v>
          </cell>
          <cell r="N536" t="str">
            <v>一般職員</v>
          </cell>
          <cell r="O536">
            <v>500</v>
          </cell>
          <cell r="P536">
            <v>299800</v>
          </cell>
          <cell r="Q536">
            <v>299800</v>
          </cell>
          <cell r="R536">
            <v>0</v>
          </cell>
          <cell r="S536">
            <v>0</v>
          </cell>
          <cell r="T536">
            <v>0</v>
          </cell>
          <cell r="U536">
            <v>0</v>
          </cell>
          <cell r="V536">
            <v>0</v>
          </cell>
          <cell r="W536">
            <v>0</v>
          </cell>
          <cell r="X536">
            <v>0</v>
          </cell>
          <cell r="Y536">
            <v>0</v>
          </cell>
          <cell r="Z536">
            <v>299800</v>
          </cell>
          <cell r="AA536">
            <v>0</v>
          </cell>
          <cell r="AB536">
            <v>38316</v>
          </cell>
          <cell r="AC536">
            <v>19500</v>
          </cell>
          <cell r="AD536">
            <v>0</v>
          </cell>
          <cell r="AE536">
            <v>0</v>
          </cell>
          <cell r="AF536">
            <v>15076</v>
          </cell>
          <cell r="AG536">
            <v>20903</v>
          </cell>
          <cell r="AH536">
            <v>144</v>
          </cell>
          <cell r="AI536">
            <v>74969</v>
          </cell>
          <cell r="AJ536">
            <v>0</v>
          </cell>
          <cell r="AK536">
            <v>19700</v>
          </cell>
          <cell r="AL536">
            <v>0</v>
          </cell>
          <cell r="AM536">
            <v>43685</v>
          </cell>
          <cell r="AN536">
            <v>750</v>
          </cell>
          <cell r="AO536">
            <v>0</v>
          </cell>
          <cell r="AP536">
            <v>0</v>
          </cell>
          <cell r="AQ536">
            <v>468708</v>
          </cell>
          <cell r="AR536">
            <v>0</v>
          </cell>
          <cell r="AS536">
            <v>0</v>
          </cell>
          <cell r="AT536">
            <v>0</v>
          </cell>
          <cell r="AU536">
            <v>0</v>
          </cell>
          <cell r="AV536">
            <v>2343</v>
          </cell>
          <cell r="AW536">
            <v>3984.558</v>
          </cell>
          <cell r="AX536">
            <v>956.16430000000003</v>
          </cell>
        </row>
        <row r="537">
          <cell r="D537" t="str">
            <v>武田　貞生</v>
          </cell>
          <cell r="E537">
            <v>1001</v>
          </cell>
          <cell r="F537" t="str">
            <v>役員他</v>
          </cell>
          <cell r="G537">
            <v>100101</v>
          </cell>
          <cell r="H537" t="str">
            <v>役員</v>
          </cell>
          <cell r="I537">
            <v>1</v>
          </cell>
          <cell r="J537" t="str">
            <v>部門1</v>
          </cell>
          <cell r="K537">
            <v>1001</v>
          </cell>
          <cell r="L537" t="str">
            <v>部門1-1</v>
          </cell>
          <cell r="M537">
            <v>100101</v>
          </cell>
          <cell r="N537" t="str">
            <v>役員</v>
          </cell>
          <cell r="O537">
            <v>100</v>
          </cell>
          <cell r="P537">
            <v>0</v>
          </cell>
          <cell r="Q537">
            <v>820000</v>
          </cell>
          <cell r="R537">
            <v>0</v>
          </cell>
          <cell r="S537">
            <v>0</v>
          </cell>
          <cell r="T537">
            <v>0</v>
          </cell>
          <cell r="U537">
            <v>0</v>
          </cell>
          <cell r="V537">
            <v>0</v>
          </cell>
          <cell r="W537">
            <v>0</v>
          </cell>
          <cell r="X537">
            <v>0</v>
          </cell>
          <cell r="Y537">
            <v>0</v>
          </cell>
          <cell r="Z537">
            <v>820000</v>
          </cell>
          <cell r="AA537">
            <v>0</v>
          </cell>
          <cell r="AB537">
            <v>0</v>
          </cell>
          <cell r="AC537">
            <v>0</v>
          </cell>
          <cell r="AD537">
            <v>0</v>
          </cell>
          <cell r="AE537">
            <v>0</v>
          </cell>
          <cell r="AF537">
            <v>17640</v>
          </cell>
          <cell r="AG537">
            <v>0</v>
          </cell>
          <cell r="AH537">
            <v>0</v>
          </cell>
          <cell r="AI537">
            <v>0</v>
          </cell>
          <cell r="AJ537">
            <v>0</v>
          </cell>
          <cell r="AK537">
            <v>38612</v>
          </cell>
          <cell r="AL537">
            <v>5390</v>
          </cell>
          <cell r="AM537">
            <v>54169.8</v>
          </cell>
          <cell r="AN537">
            <v>930</v>
          </cell>
          <cell r="AO537">
            <v>0</v>
          </cell>
          <cell r="AP537">
            <v>0</v>
          </cell>
          <cell r="AQ537">
            <v>985240</v>
          </cell>
          <cell r="AR537">
            <v>0</v>
          </cell>
          <cell r="AS537">
            <v>0</v>
          </cell>
          <cell r="AT537">
            <v>0</v>
          </cell>
          <cell r="AU537">
            <v>0</v>
          </cell>
          <cell r="AV537">
            <v>0</v>
          </cell>
          <cell r="AW537">
            <v>0</v>
          </cell>
          <cell r="AX537">
            <v>0</v>
          </cell>
        </row>
        <row r="538">
          <cell r="D538" t="str">
            <v>有賀　佑樹</v>
          </cell>
          <cell r="E538">
            <v>1006</v>
          </cell>
          <cell r="F538" t="str">
            <v>東京研修センター</v>
          </cell>
          <cell r="G538">
            <v>100601</v>
          </cell>
          <cell r="H538" t="str">
            <v>ＴＫＣＧ</v>
          </cell>
          <cell r="I538">
            <v>1</v>
          </cell>
          <cell r="J538" t="str">
            <v>部門1</v>
          </cell>
          <cell r="K538">
            <v>1001</v>
          </cell>
          <cell r="L538" t="str">
            <v>部門1-1</v>
          </cell>
          <cell r="M538">
            <v>100102</v>
          </cell>
          <cell r="N538" t="str">
            <v>一般職員</v>
          </cell>
          <cell r="O538">
            <v>500</v>
          </cell>
          <cell r="P538">
            <v>224700</v>
          </cell>
          <cell r="Q538">
            <v>224700</v>
          </cell>
          <cell r="R538">
            <v>0</v>
          </cell>
          <cell r="S538">
            <v>0</v>
          </cell>
          <cell r="T538">
            <v>0</v>
          </cell>
          <cell r="U538">
            <v>0</v>
          </cell>
          <cell r="V538">
            <v>0</v>
          </cell>
          <cell r="W538">
            <v>0</v>
          </cell>
          <cell r="X538">
            <v>0</v>
          </cell>
          <cell r="Y538">
            <v>0</v>
          </cell>
          <cell r="Z538">
            <v>224700</v>
          </cell>
          <cell r="AA538">
            <v>0</v>
          </cell>
          <cell r="AB538">
            <v>26964</v>
          </cell>
          <cell r="AC538">
            <v>0</v>
          </cell>
          <cell r="AD538">
            <v>0</v>
          </cell>
          <cell r="AE538">
            <v>0</v>
          </cell>
          <cell r="AF538">
            <v>29023</v>
          </cell>
          <cell r="AG538">
            <v>18266</v>
          </cell>
          <cell r="AH538">
            <v>0</v>
          </cell>
          <cell r="AI538">
            <v>43056</v>
          </cell>
          <cell r="AJ538">
            <v>0</v>
          </cell>
          <cell r="AK538">
            <v>14972</v>
          </cell>
          <cell r="AL538">
            <v>0</v>
          </cell>
          <cell r="AM538">
            <v>33201.199999999997</v>
          </cell>
          <cell r="AN538">
            <v>570</v>
          </cell>
          <cell r="AO538">
            <v>0</v>
          </cell>
          <cell r="AP538">
            <v>0</v>
          </cell>
          <cell r="AQ538">
            <v>342009</v>
          </cell>
          <cell r="AR538">
            <v>0</v>
          </cell>
          <cell r="AS538">
            <v>0</v>
          </cell>
          <cell r="AT538">
            <v>0</v>
          </cell>
          <cell r="AU538">
            <v>0</v>
          </cell>
          <cell r="AV538">
            <v>1710</v>
          </cell>
          <cell r="AW538">
            <v>2907.1215000000002</v>
          </cell>
          <cell r="AX538">
            <v>697.69830000000002</v>
          </cell>
        </row>
        <row r="539">
          <cell r="D539" t="str">
            <v>岡　麻美</v>
          </cell>
          <cell r="E539">
            <v>1005</v>
          </cell>
          <cell r="F539" t="str">
            <v>総務企画部</v>
          </cell>
          <cell r="G539">
            <v>100501</v>
          </cell>
          <cell r="H539" t="str">
            <v>経営戦略Ｇ</v>
          </cell>
          <cell r="I539">
            <v>1</v>
          </cell>
          <cell r="J539" t="str">
            <v>部門1</v>
          </cell>
          <cell r="K539">
            <v>1001</v>
          </cell>
          <cell r="L539" t="str">
            <v>部門1-1</v>
          </cell>
          <cell r="M539">
            <v>100102</v>
          </cell>
          <cell r="N539" t="str">
            <v>一般職員</v>
          </cell>
          <cell r="O539">
            <v>500</v>
          </cell>
          <cell r="P539">
            <v>199900</v>
          </cell>
          <cell r="Q539">
            <v>199900</v>
          </cell>
          <cell r="R539">
            <v>0</v>
          </cell>
          <cell r="S539">
            <v>0</v>
          </cell>
          <cell r="T539">
            <v>0</v>
          </cell>
          <cell r="U539">
            <v>0</v>
          </cell>
          <cell r="V539">
            <v>0</v>
          </cell>
          <cell r="W539">
            <v>0</v>
          </cell>
          <cell r="X539">
            <v>0</v>
          </cell>
          <cell r="Y539">
            <v>0</v>
          </cell>
          <cell r="Z539">
            <v>199900</v>
          </cell>
          <cell r="AA539">
            <v>0</v>
          </cell>
          <cell r="AB539">
            <v>23988</v>
          </cell>
          <cell r="AC539">
            <v>0</v>
          </cell>
          <cell r="AD539">
            <v>27000</v>
          </cell>
          <cell r="AE539">
            <v>0</v>
          </cell>
          <cell r="AF539">
            <v>5625</v>
          </cell>
          <cell r="AG539">
            <v>20356</v>
          </cell>
          <cell r="AH539">
            <v>0</v>
          </cell>
          <cell r="AI539">
            <v>67897</v>
          </cell>
          <cell r="AJ539">
            <v>0</v>
          </cell>
          <cell r="AK539">
            <v>10244</v>
          </cell>
          <cell r="AL539">
            <v>0</v>
          </cell>
          <cell r="AM539">
            <v>22716.400000000001</v>
          </cell>
          <cell r="AN539">
            <v>390</v>
          </cell>
          <cell r="AO539">
            <v>0</v>
          </cell>
          <cell r="AP539">
            <v>0</v>
          </cell>
          <cell r="AQ539">
            <v>344766</v>
          </cell>
          <cell r="AR539">
            <v>0</v>
          </cell>
          <cell r="AS539">
            <v>0</v>
          </cell>
          <cell r="AT539">
            <v>0</v>
          </cell>
          <cell r="AU539">
            <v>4940</v>
          </cell>
          <cell r="AV539">
            <v>1723</v>
          </cell>
          <cell r="AW539">
            <v>2931.3409999999999</v>
          </cell>
          <cell r="AX539">
            <v>703.32259999999997</v>
          </cell>
        </row>
        <row r="540">
          <cell r="D540" t="str">
            <v>鎌田　貴大</v>
          </cell>
          <cell r="E540">
            <v>1007</v>
          </cell>
          <cell r="F540" t="str">
            <v>関西研修センター</v>
          </cell>
          <cell r="G540">
            <v>100701</v>
          </cell>
          <cell r="H540" t="str">
            <v>ＫＫＣＧ</v>
          </cell>
          <cell r="I540">
            <v>1</v>
          </cell>
          <cell r="J540" t="str">
            <v>部門1</v>
          </cell>
          <cell r="K540">
            <v>1001</v>
          </cell>
          <cell r="L540" t="str">
            <v>部門1-1</v>
          </cell>
          <cell r="M540">
            <v>100102</v>
          </cell>
          <cell r="N540" t="str">
            <v>一般職員</v>
          </cell>
          <cell r="O540">
            <v>500</v>
          </cell>
          <cell r="P540">
            <v>199900</v>
          </cell>
          <cell r="Q540">
            <v>199900</v>
          </cell>
          <cell r="R540">
            <v>0</v>
          </cell>
          <cell r="S540">
            <v>0</v>
          </cell>
          <cell r="T540">
            <v>0</v>
          </cell>
          <cell r="U540">
            <v>0</v>
          </cell>
          <cell r="V540">
            <v>0</v>
          </cell>
          <cell r="W540">
            <v>0</v>
          </cell>
          <cell r="X540">
            <v>0</v>
          </cell>
          <cell r="Y540">
            <v>0</v>
          </cell>
          <cell r="Z540">
            <v>199900</v>
          </cell>
          <cell r="AA540">
            <v>0</v>
          </cell>
          <cell r="AB540">
            <v>23988</v>
          </cell>
          <cell r="AC540">
            <v>0</v>
          </cell>
          <cell r="AD540">
            <v>27000</v>
          </cell>
          <cell r="AE540">
            <v>0</v>
          </cell>
          <cell r="AF540">
            <v>0</v>
          </cell>
          <cell r="AG540">
            <v>18866</v>
          </cell>
          <cell r="AH540">
            <v>0</v>
          </cell>
          <cell r="AI540">
            <v>64913</v>
          </cell>
          <cell r="AJ540">
            <v>0</v>
          </cell>
          <cell r="AK540">
            <v>10244</v>
          </cell>
          <cell r="AL540">
            <v>0</v>
          </cell>
          <cell r="AM540">
            <v>22716.400000000001</v>
          </cell>
          <cell r="AN540">
            <v>390</v>
          </cell>
          <cell r="AO540">
            <v>0</v>
          </cell>
          <cell r="AP540">
            <v>0</v>
          </cell>
          <cell r="AQ540">
            <v>334667</v>
          </cell>
          <cell r="AR540">
            <v>0</v>
          </cell>
          <cell r="AS540">
            <v>0</v>
          </cell>
          <cell r="AT540">
            <v>0</v>
          </cell>
          <cell r="AU540">
            <v>0</v>
          </cell>
          <cell r="AV540">
            <v>1673</v>
          </cell>
          <cell r="AW540">
            <v>2845.0045</v>
          </cell>
          <cell r="AX540">
            <v>682.72059999999999</v>
          </cell>
        </row>
        <row r="541">
          <cell r="D541" t="str">
            <v>本間　友佳</v>
          </cell>
          <cell r="E541">
            <v>1006</v>
          </cell>
          <cell r="F541" t="str">
            <v>東京研修センター</v>
          </cell>
          <cell r="G541">
            <v>100601</v>
          </cell>
          <cell r="H541" t="str">
            <v>ＴＫＣＧ</v>
          </cell>
          <cell r="I541">
            <v>1</v>
          </cell>
          <cell r="J541" t="str">
            <v>部門1</v>
          </cell>
          <cell r="K541">
            <v>1001</v>
          </cell>
          <cell r="L541" t="str">
            <v>部門1-1</v>
          </cell>
          <cell r="M541">
            <v>100102</v>
          </cell>
          <cell r="N541" t="str">
            <v>一般職員</v>
          </cell>
          <cell r="O541">
            <v>500</v>
          </cell>
          <cell r="P541">
            <v>215200</v>
          </cell>
          <cell r="Q541">
            <v>215200</v>
          </cell>
          <cell r="R541">
            <v>0</v>
          </cell>
          <cell r="S541">
            <v>0</v>
          </cell>
          <cell r="T541">
            <v>0</v>
          </cell>
          <cell r="U541">
            <v>0</v>
          </cell>
          <cell r="V541">
            <v>0</v>
          </cell>
          <cell r="W541">
            <v>0</v>
          </cell>
          <cell r="X541">
            <v>0</v>
          </cell>
          <cell r="Y541">
            <v>0</v>
          </cell>
          <cell r="Z541">
            <v>215200</v>
          </cell>
          <cell r="AA541">
            <v>0</v>
          </cell>
          <cell r="AB541">
            <v>25824</v>
          </cell>
          <cell r="AC541">
            <v>0</v>
          </cell>
          <cell r="AD541">
            <v>27000</v>
          </cell>
          <cell r="AE541">
            <v>0</v>
          </cell>
          <cell r="AF541">
            <v>3876</v>
          </cell>
          <cell r="AG541">
            <v>21477</v>
          </cell>
          <cell r="AH541">
            <v>0</v>
          </cell>
          <cell r="AI541">
            <v>81035</v>
          </cell>
          <cell r="AJ541">
            <v>0</v>
          </cell>
          <cell r="AK541">
            <v>11032</v>
          </cell>
          <cell r="AL541">
            <v>0</v>
          </cell>
          <cell r="AM541">
            <v>24464.2</v>
          </cell>
          <cell r="AN541">
            <v>420</v>
          </cell>
          <cell r="AO541">
            <v>0</v>
          </cell>
          <cell r="AP541">
            <v>0</v>
          </cell>
          <cell r="AQ541">
            <v>374412</v>
          </cell>
          <cell r="AR541">
            <v>0</v>
          </cell>
          <cell r="AS541">
            <v>0</v>
          </cell>
          <cell r="AT541">
            <v>0</v>
          </cell>
          <cell r="AU541">
            <v>5488</v>
          </cell>
          <cell r="AV541">
            <v>1872</v>
          </cell>
          <cell r="AW541">
            <v>3182.5619999999999</v>
          </cell>
          <cell r="AX541">
            <v>763.80039999999997</v>
          </cell>
        </row>
        <row r="542">
          <cell r="D542" t="str">
            <v>杉田　哲也</v>
          </cell>
          <cell r="E542">
            <v>1001</v>
          </cell>
          <cell r="F542" t="str">
            <v>産業推進部</v>
          </cell>
          <cell r="G542">
            <v>100101</v>
          </cell>
          <cell r="H542" t="str">
            <v>産業国際化・インフラＧ</v>
          </cell>
          <cell r="I542">
            <v>1</v>
          </cell>
          <cell r="J542" t="str">
            <v>部門1</v>
          </cell>
          <cell r="K542">
            <v>1001</v>
          </cell>
          <cell r="L542" t="str">
            <v>部門1-1</v>
          </cell>
          <cell r="M542">
            <v>100102</v>
          </cell>
          <cell r="N542" t="str">
            <v>一般職員</v>
          </cell>
          <cell r="O542">
            <v>300</v>
          </cell>
          <cell r="P542">
            <v>371700</v>
          </cell>
          <cell r="Q542">
            <v>371700</v>
          </cell>
          <cell r="R542">
            <v>0</v>
          </cell>
          <cell r="S542">
            <v>0</v>
          </cell>
          <cell r="T542">
            <v>0</v>
          </cell>
          <cell r="U542">
            <v>0</v>
          </cell>
          <cell r="V542">
            <v>0</v>
          </cell>
          <cell r="W542">
            <v>0</v>
          </cell>
          <cell r="X542">
            <v>0</v>
          </cell>
          <cell r="Y542">
            <v>0</v>
          </cell>
          <cell r="Z542">
            <v>371700</v>
          </cell>
          <cell r="AA542">
            <v>75000</v>
          </cell>
          <cell r="AB542">
            <v>57324</v>
          </cell>
          <cell r="AC542">
            <v>31000</v>
          </cell>
          <cell r="AD542">
            <v>27000</v>
          </cell>
          <cell r="AE542">
            <v>0</v>
          </cell>
          <cell r="AF542">
            <v>12065</v>
          </cell>
          <cell r="AG542">
            <v>14784</v>
          </cell>
          <cell r="AH542">
            <v>0</v>
          </cell>
          <cell r="AI542">
            <v>0</v>
          </cell>
          <cell r="AJ542">
            <v>0</v>
          </cell>
          <cell r="AK542">
            <v>18518</v>
          </cell>
          <cell r="AL542">
            <v>2585</v>
          </cell>
          <cell r="AM542">
            <v>41064.800000000003</v>
          </cell>
          <cell r="AN542">
            <v>705</v>
          </cell>
          <cell r="AO542">
            <v>0</v>
          </cell>
          <cell r="AP542">
            <v>0</v>
          </cell>
          <cell r="AQ542">
            <v>588873</v>
          </cell>
          <cell r="AR542">
            <v>0</v>
          </cell>
          <cell r="AS542">
            <v>0</v>
          </cell>
          <cell r="AT542">
            <v>0</v>
          </cell>
          <cell r="AU542">
            <v>0</v>
          </cell>
          <cell r="AV542">
            <v>2944</v>
          </cell>
          <cell r="AW542">
            <v>5005.7855</v>
          </cell>
          <cell r="AX542">
            <v>1201.3009</v>
          </cell>
        </row>
        <row r="543">
          <cell r="D543" t="str">
            <v>古田　淳</v>
          </cell>
          <cell r="E543">
            <v>1002</v>
          </cell>
          <cell r="F543" t="str">
            <v>政策推進部</v>
          </cell>
          <cell r="G543">
            <v>100202</v>
          </cell>
          <cell r="H543" t="str">
            <v>政策受託Ｇ</v>
          </cell>
          <cell r="I543">
            <v>1</v>
          </cell>
          <cell r="J543" t="str">
            <v>部門1</v>
          </cell>
          <cell r="K543">
            <v>1001</v>
          </cell>
          <cell r="L543" t="str">
            <v>部門1-1</v>
          </cell>
          <cell r="M543">
            <v>100102</v>
          </cell>
          <cell r="N543" t="str">
            <v>一般職員</v>
          </cell>
          <cell r="O543">
            <v>500</v>
          </cell>
          <cell r="P543">
            <v>330629</v>
          </cell>
          <cell r="Q543">
            <v>330629</v>
          </cell>
          <cell r="R543">
            <v>0</v>
          </cell>
          <cell r="S543">
            <v>0</v>
          </cell>
          <cell r="T543">
            <v>0</v>
          </cell>
          <cell r="U543">
            <v>0</v>
          </cell>
          <cell r="V543">
            <v>0</v>
          </cell>
          <cell r="W543">
            <v>0</v>
          </cell>
          <cell r="X543">
            <v>0</v>
          </cell>
          <cell r="Y543">
            <v>0</v>
          </cell>
          <cell r="Z543">
            <v>330629</v>
          </cell>
          <cell r="AA543">
            <v>0</v>
          </cell>
          <cell r="AB543">
            <v>39675</v>
          </cell>
          <cell r="AC543">
            <v>0</v>
          </cell>
          <cell r="AD543">
            <v>0</v>
          </cell>
          <cell r="AE543">
            <v>0</v>
          </cell>
          <cell r="AF543">
            <v>11700</v>
          </cell>
          <cell r="AG543">
            <v>0</v>
          </cell>
          <cell r="AH543">
            <v>0</v>
          </cell>
          <cell r="AI543">
            <v>196</v>
          </cell>
          <cell r="AJ543">
            <v>0</v>
          </cell>
          <cell r="AK543">
            <v>14184</v>
          </cell>
          <cell r="AL543">
            <v>1980</v>
          </cell>
          <cell r="AM543">
            <v>31453.200000000001</v>
          </cell>
          <cell r="AN543">
            <v>540</v>
          </cell>
          <cell r="AO543">
            <v>0</v>
          </cell>
          <cell r="AP543">
            <v>0</v>
          </cell>
          <cell r="AQ543">
            <v>382200</v>
          </cell>
          <cell r="AR543">
            <v>0</v>
          </cell>
          <cell r="AS543">
            <v>0</v>
          </cell>
          <cell r="AT543">
            <v>0</v>
          </cell>
          <cell r="AU543">
            <v>0</v>
          </cell>
          <cell r="AV543">
            <v>1911</v>
          </cell>
          <cell r="AW543">
            <v>3248.7</v>
          </cell>
          <cell r="AX543">
            <v>779.68799999999999</v>
          </cell>
        </row>
        <row r="544">
          <cell r="D544" t="str">
            <v>内野　麻衣子</v>
          </cell>
          <cell r="E544">
            <v>1002</v>
          </cell>
          <cell r="F544" t="str">
            <v>政策推進部</v>
          </cell>
          <cell r="G544">
            <v>100201</v>
          </cell>
          <cell r="H544" t="str">
            <v>国際人材Ｇ</v>
          </cell>
          <cell r="I544">
            <v>1</v>
          </cell>
          <cell r="J544" t="str">
            <v>部門1</v>
          </cell>
          <cell r="K544">
            <v>1001</v>
          </cell>
          <cell r="L544" t="str">
            <v>部門1-1</v>
          </cell>
          <cell r="M544">
            <v>100102</v>
          </cell>
          <cell r="N544" t="str">
            <v>一般職員</v>
          </cell>
          <cell r="O544">
            <v>500</v>
          </cell>
          <cell r="P544">
            <v>273800</v>
          </cell>
          <cell r="Q544">
            <v>273800</v>
          </cell>
          <cell r="R544">
            <v>0</v>
          </cell>
          <cell r="S544">
            <v>0</v>
          </cell>
          <cell r="T544">
            <v>0</v>
          </cell>
          <cell r="U544">
            <v>0</v>
          </cell>
          <cell r="V544">
            <v>0</v>
          </cell>
          <cell r="W544">
            <v>0</v>
          </cell>
          <cell r="X544">
            <v>0</v>
          </cell>
          <cell r="Y544">
            <v>0</v>
          </cell>
          <cell r="Z544">
            <v>273800</v>
          </cell>
          <cell r="AA544">
            <v>0</v>
          </cell>
          <cell r="AB544">
            <v>32856</v>
          </cell>
          <cell r="AC544">
            <v>0</v>
          </cell>
          <cell r="AD544">
            <v>0</v>
          </cell>
          <cell r="AE544">
            <v>0</v>
          </cell>
          <cell r="AF544">
            <v>14211</v>
          </cell>
          <cell r="AG544">
            <v>0</v>
          </cell>
          <cell r="AH544">
            <v>0</v>
          </cell>
          <cell r="AI544">
            <v>12929</v>
          </cell>
          <cell r="AJ544">
            <v>0</v>
          </cell>
          <cell r="AK544">
            <v>14184</v>
          </cell>
          <cell r="AL544">
            <v>0</v>
          </cell>
          <cell r="AM544">
            <v>31453.4</v>
          </cell>
          <cell r="AN544">
            <v>540</v>
          </cell>
          <cell r="AO544">
            <v>0</v>
          </cell>
          <cell r="AP544">
            <v>0</v>
          </cell>
          <cell r="AQ544">
            <v>333796</v>
          </cell>
          <cell r="AR544">
            <v>0</v>
          </cell>
          <cell r="AS544">
            <v>0</v>
          </cell>
          <cell r="AT544">
            <v>0</v>
          </cell>
          <cell r="AU544">
            <v>0</v>
          </cell>
          <cell r="AV544">
            <v>1668</v>
          </cell>
          <cell r="AW544">
            <v>2838.2460000000001</v>
          </cell>
          <cell r="AX544">
            <v>680.94380000000001</v>
          </cell>
        </row>
        <row r="545">
          <cell r="D545" t="str">
            <v>田中　道代</v>
          </cell>
          <cell r="E545">
            <v>1002</v>
          </cell>
          <cell r="F545" t="str">
            <v>政策推進部</v>
          </cell>
          <cell r="G545">
            <v>100201</v>
          </cell>
          <cell r="H545" t="str">
            <v>国際人材Ｇ</v>
          </cell>
          <cell r="I545">
            <v>1</v>
          </cell>
          <cell r="J545" t="str">
            <v>部門1</v>
          </cell>
          <cell r="K545">
            <v>1001</v>
          </cell>
          <cell r="L545" t="str">
            <v>部門1-1</v>
          </cell>
          <cell r="M545">
            <v>100102</v>
          </cell>
          <cell r="N545" t="str">
            <v>一般職員</v>
          </cell>
          <cell r="O545">
            <v>500</v>
          </cell>
          <cell r="P545">
            <v>315600</v>
          </cell>
          <cell r="Q545">
            <v>315600</v>
          </cell>
          <cell r="R545">
            <v>0</v>
          </cell>
          <cell r="S545">
            <v>0</v>
          </cell>
          <cell r="T545">
            <v>0</v>
          </cell>
          <cell r="U545">
            <v>0</v>
          </cell>
          <cell r="V545">
            <v>0</v>
          </cell>
          <cell r="W545">
            <v>0</v>
          </cell>
          <cell r="X545">
            <v>0</v>
          </cell>
          <cell r="Y545">
            <v>0</v>
          </cell>
          <cell r="Z545">
            <v>315600</v>
          </cell>
          <cell r="AA545">
            <v>0</v>
          </cell>
          <cell r="AB545">
            <v>37872</v>
          </cell>
          <cell r="AC545">
            <v>0</v>
          </cell>
          <cell r="AD545">
            <v>0</v>
          </cell>
          <cell r="AE545">
            <v>0</v>
          </cell>
          <cell r="AF545">
            <v>9538</v>
          </cell>
          <cell r="AG545">
            <v>0</v>
          </cell>
          <cell r="AH545">
            <v>0</v>
          </cell>
          <cell r="AI545">
            <v>6180</v>
          </cell>
          <cell r="AJ545">
            <v>0</v>
          </cell>
          <cell r="AK545">
            <v>14184</v>
          </cell>
          <cell r="AL545">
            <v>1980</v>
          </cell>
          <cell r="AM545">
            <v>31453.4</v>
          </cell>
          <cell r="AN545">
            <v>540</v>
          </cell>
          <cell r="AO545">
            <v>0</v>
          </cell>
          <cell r="AP545">
            <v>0</v>
          </cell>
          <cell r="AQ545">
            <v>369190</v>
          </cell>
          <cell r="AR545">
            <v>0</v>
          </cell>
          <cell r="AS545">
            <v>0</v>
          </cell>
          <cell r="AT545">
            <v>0</v>
          </cell>
          <cell r="AU545">
            <v>0</v>
          </cell>
          <cell r="AV545">
            <v>1845</v>
          </cell>
          <cell r="AW545">
            <v>3139.0650000000001</v>
          </cell>
          <cell r="AX545">
            <v>753.14760000000001</v>
          </cell>
        </row>
        <row r="546">
          <cell r="D546" t="str">
            <v>小坂　由起子</v>
          </cell>
          <cell r="E546">
            <v>1006</v>
          </cell>
          <cell r="F546" t="str">
            <v>東京研修センター</v>
          </cell>
          <cell r="G546">
            <v>100601</v>
          </cell>
          <cell r="H546" t="str">
            <v>ＴＫＣＧ</v>
          </cell>
          <cell r="I546">
            <v>1</v>
          </cell>
          <cell r="J546" t="str">
            <v>部門1</v>
          </cell>
          <cell r="K546">
            <v>1001</v>
          </cell>
          <cell r="L546" t="str">
            <v>部門1-1</v>
          </cell>
          <cell r="M546">
            <v>100102</v>
          </cell>
          <cell r="N546" t="str">
            <v>一般職員</v>
          </cell>
          <cell r="O546">
            <v>500</v>
          </cell>
          <cell r="P546">
            <v>315600</v>
          </cell>
          <cell r="Q546">
            <v>315600</v>
          </cell>
          <cell r="R546">
            <v>0</v>
          </cell>
          <cell r="S546">
            <v>0</v>
          </cell>
          <cell r="T546">
            <v>0</v>
          </cell>
          <cell r="U546">
            <v>0</v>
          </cell>
          <cell r="V546">
            <v>0</v>
          </cell>
          <cell r="W546">
            <v>0</v>
          </cell>
          <cell r="X546">
            <v>0</v>
          </cell>
          <cell r="Y546">
            <v>0</v>
          </cell>
          <cell r="Z546">
            <v>315600</v>
          </cell>
          <cell r="AA546">
            <v>0</v>
          </cell>
          <cell r="AB546">
            <v>37872</v>
          </cell>
          <cell r="AC546">
            <v>0</v>
          </cell>
          <cell r="AD546">
            <v>0</v>
          </cell>
          <cell r="AE546">
            <v>0</v>
          </cell>
          <cell r="AF546">
            <v>27859</v>
          </cell>
          <cell r="AG546">
            <v>0</v>
          </cell>
          <cell r="AH546">
            <v>0</v>
          </cell>
          <cell r="AI546">
            <v>0</v>
          </cell>
          <cell r="AJ546">
            <v>0</v>
          </cell>
          <cell r="AK546">
            <v>0</v>
          </cell>
          <cell r="AL546">
            <v>0</v>
          </cell>
          <cell r="AM546">
            <v>0</v>
          </cell>
          <cell r="AN546">
            <v>0</v>
          </cell>
          <cell r="AO546">
            <v>0</v>
          </cell>
          <cell r="AP546">
            <v>0</v>
          </cell>
          <cell r="AQ546">
            <v>381331</v>
          </cell>
          <cell r="AR546">
            <v>0</v>
          </cell>
          <cell r="AS546">
            <v>0</v>
          </cell>
          <cell r="AT546">
            <v>0</v>
          </cell>
          <cell r="AU546">
            <v>0</v>
          </cell>
          <cell r="AV546">
            <v>1906</v>
          </cell>
          <cell r="AW546">
            <v>3241.9684999999999</v>
          </cell>
          <cell r="AX546">
            <v>777.91520000000003</v>
          </cell>
        </row>
        <row r="547">
          <cell r="D547" t="str">
            <v>榎本　伸一</v>
          </cell>
          <cell r="E547">
            <v>1001</v>
          </cell>
          <cell r="F547" t="str">
            <v>産業推進部</v>
          </cell>
          <cell r="G547">
            <v>100102</v>
          </cell>
          <cell r="H547" t="str">
            <v>ＥＰＡＧ</v>
          </cell>
          <cell r="I547">
            <v>1</v>
          </cell>
          <cell r="J547" t="str">
            <v>部門1</v>
          </cell>
          <cell r="K547">
            <v>1001</v>
          </cell>
          <cell r="L547" t="str">
            <v>部門1-1</v>
          </cell>
          <cell r="M547">
            <v>100102</v>
          </cell>
          <cell r="N547" t="str">
            <v>一般職員</v>
          </cell>
          <cell r="O547">
            <v>500</v>
          </cell>
          <cell r="P547">
            <v>315600</v>
          </cell>
          <cell r="Q547">
            <v>315600</v>
          </cell>
          <cell r="R547">
            <v>0</v>
          </cell>
          <cell r="S547">
            <v>0</v>
          </cell>
          <cell r="T547">
            <v>0</v>
          </cell>
          <cell r="U547">
            <v>0</v>
          </cell>
          <cell r="V547">
            <v>0</v>
          </cell>
          <cell r="W547">
            <v>0</v>
          </cell>
          <cell r="X547">
            <v>0</v>
          </cell>
          <cell r="Y547">
            <v>0</v>
          </cell>
          <cell r="Z547">
            <v>315600</v>
          </cell>
          <cell r="AA547">
            <v>0</v>
          </cell>
          <cell r="AB547">
            <v>37872</v>
          </cell>
          <cell r="AC547">
            <v>0</v>
          </cell>
          <cell r="AD547">
            <v>0</v>
          </cell>
          <cell r="AE547">
            <v>0</v>
          </cell>
          <cell r="AF547">
            <v>0</v>
          </cell>
          <cell r="AG547">
            <v>0</v>
          </cell>
          <cell r="AH547">
            <v>0</v>
          </cell>
          <cell r="AI547">
            <v>60799</v>
          </cell>
          <cell r="AJ547">
            <v>0</v>
          </cell>
          <cell r="AK547">
            <v>18518</v>
          </cell>
          <cell r="AL547">
            <v>0</v>
          </cell>
          <cell r="AM547">
            <v>41064.800000000003</v>
          </cell>
          <cell r="AN547">
            <v>705</v>
          </cell>
          <cell r="AO547">
            <v>0</v>
          </cell>
          <cell r="AP547">
            <v>0</v>
          </cell>
          <cell r="AQ547">
            <v>414271</v>
          </cell>
          <cell r="AR547">
            <v>0</v>
          </cell>
          <cell r="AS547">
            <v>0</v>
          </cell>
          <cell r="AT547">
            <v>0</v>
          </cell>
          <cell r="AU547">
            <v>4940</v>
          </cell>
          <cell r="AV547">
            <v>2071</v>
          </cell>
          <cell r="AW547">
            <v>3521.6585</v>
          </cell>
          <cell r="AX547">
            <v>845.11279999999999</v>
          </cell>
        </row>
        <row r="548">
          <cell r="D548" t="str">
            <v>小森　和那</v>
          </cell>
          <cell r="E548">
            <v>1002</v>
          </cell>
          <cell r="F548" t="str">
            <v>政策推進部</v>
          </cell>
          <cell r="G548">
            <v>100201</v>
          </cell>
          <cell r="H548" t="str">
            <v>国際人材Ｇ</v>
          </cell>
          <cell r="I548">
            <v>1</v>
          </cell>
          <cell r="J548" t="str">
            <v>部門1</v>
          </cell>
          <cell r="K548">
            <v>1001</v>
          </cell>
          <cell r="L548" t="str">
            <v>部門1-1</v>
          </cell>
          <cell r="M548">
            <v>100102</v>
          </cell>
          <cell r="N548" t="str">
            <v>一般職員</v>
          </cell>
          <cell r="O548">
            <v>500</v>
          </cell>
          <cell r="P548">
            <v>250200</v>
          </cell>
          <cell r="Q548">
            <v>250200</v>
          </cell>
          <cell r="R548">
            <v>0</v>
          </cell>
          <cell r="S548">
            <v>0</v>
          </cell>
          <cell r="T548">
            <v>0</v>
          </cell>
          <cell r="U548">
            <v>0</v>
          </cell>
          <cell r="V548">
            <v>0</v>
          </cell>
          <cell r="W548">
            <v>0</v>
          </cell>
          <cell r="X548">
            <v>0</v>
          </cell>
          <cell r="Y548">
            <v>0</v>
          </cell>
          <cell r="Z548">
            <v>238827</v>
          </cell>
          <cell r="AA548">
            <v>0</v>
          </cell>
          <cell r="AB548">
            <v>28659</v>
          </cell>
          <cell r="AC548">
            <v>0</v>
          </cell>
          <cell r="AD548">
            <v>0</v>
          </cell>
          <cell r="AE548">
            <v>0</v>
          </cell>
          <cell r="AF548">
            <v>8290</v>
          </cell>
          <cell r="AG548">
            <v>0</v>
          </cell>
          <cell r="AH548">
            <v>0</v>
          </cell>
          <cell r="AI548">
            <v>0</v>
          </cell>
          <cell r="AJ548">
            <v>0</v>
          </cell>
          <cell r="AK548">
            <v>11032</v>
          </cell>
          <cell r="AL548">
            <v>0</v>
          </cell>
          <cell r="AM548">
            <v>24464.2</v>
          </cell>
          <cell r="AN548">
            <v>420</v>
          </cell>
          <cell r="AO548">
            <v>0</v>
          </cell>
          <cell r="AP548">
            <v>0</v>
          </cell>
          <cell r="AQ548">
            <v>66526</v>
          </cell>
          <cell r="AR548">
            <v>0</v>
          </cell>
          <cell r="AS548">
            <v>0</v>
          </cell>
          <cell r="AT548">
            <v>0</v>
          </cell>
          <cell r="AU548">
            <v>0</v>
          </cell>
          <cell r="AV548">
            <v>332</v>
          </cell>
          <cell r="AW548">
            <v>566.101</v>
          </cell>
          <cell r="AX548">
            <v>135.71299999999999</v>
          </cell>
        </row>
        <row r="549">
          <cell r="D549" t="str">
            <v>鈴木　美保</v>
          </cell>
          <cell r="E549">
            <v>1002</v>
          </cell>
          <cell r="F549" t="str">
            <v>政策推進部</v>
          </cell>
          <cell r="G549">
            <v>100201</v>
          </cell>
          <cell r="H549" t="str">
            <v>国際人材Ｇ</v>
          </cell>
          <cell r="I549">
            <v>1</v>
          </cell>
          <cell r="J549" t="str">
            <v>部門1</v>
          </cell>
          <cell r="K549">
            <v>1001</v>
          </cell>
          <cell r="L549" t="str">
            <v>部門1-1</v>
          </cell>
          <cell r="M549">
            <v>100102</v>
          </cell>
          <cell r="N549" t="str">
            <v>一般職員</v>
          </cell>
          <cell r="O549">
            <v>500</v>
          </cell>
          <cell r="P549">
            <v>315600</v>
          </cell>
          <cell r="Q549">
            <v>315600</v>
          </cell>
          <cell r="R549">
            <v>0</v>
          </cell>
          <cell r="S549">
            <v>0</v>
          </cell>
          <cell r="T549">
            <v>0</v>
          </cell>
          <cell r="U549">
            <v>0</v>
          </cell>
          <cell r="V549">
            <v>0</v>
          </cell>
          <cell r="W549">
            <v>0</v>
          </cell>
          <cell r="X549">
            <v>0</v>
          </cell>
          <cell r="Y549">
            <v>0</v>
          </cell>
          <cell r="Z549">
            <v>315600</v>
          </cell>
          <cell r="AA549">
            <v>0</v>
          </cell>
          <cell r="AB549">
            <v>37872</v>
          </cell>
          <cell r="AC549">
            <v>0</v>
          </cell>
          <cell r="AD549">
            <v>0</v>
          </cell>
          <cell r="AE549">
            <v>0</v>
          </cell>
          <cell r="AF549">
            <v>30815</v>
          </cell>
          <cell r="AG549">
            <v>0</v>
          </cell>
          <cell r="AH549">
            <v>0</v>
          </cell>
          <cell r="AI549">
            <v>32702</v>
          </cell>
          <cell r="AJ549">
            <v>0</v>
          </cell>
          <cell r="AK549">
            <v>14972</v>
          </cell>
          <cell r="AL549">
            <v>2090</v>
          </cell>
          <cell r="AM549">
            <v>33201.199999999997</v>
          </cell>
          <cell r="AN549">
            <v>570</v>
          </cell>
          <cell r="AO549">
            <v>0</v>
          </cell>
          <cell r="AP549">
            <v>0</v>
          </cell>
          <cell r="AQ549">
            <v>416989</v>
          </cell>
          <cell r="AR549">
            <v>0</v>
          </cell>
          <cell r="AS549">
            <v>0</v>
          </cell>
          <cell r="AT549">
            <v>0</v>
          </cell>
          <cell r="AU549">
            <v>0</v>
          </cell>
          <cell r="AV549">
            <v>2084</v>
          </cell>
          <cell r="AW549">
            <v>3545.3515000000002</v>
          </cell>
          <cell r="AX549">
            <v>850.65750000000003</v>
          </cell>
        </row>
        <row r="550">
          <cell r="D550" t="str">
            <v>杉山　霜</v>
          </cell>
          <cell r="E550">
            <v>1002</v>
          </cell>
          <cell r="F550" t="str">
            <v>政策推進部</v>
          </cell>
          <cell r="G550">
            <v>100201</v>
          </cell>
          <cell r="H550" t="str">
            <v>国際人材Ｇ</v>
          </cell>
          <cell r="I550">
            <v>1</v>
          </cell>
          <cell r="J550" t="str">
            <v>部門1</v>
          </cell>
          <cell r="K550">
            <v>1001</v>
          </cell>
          <cell r="L550" t="str">
            <v>部門1-1</v>
          </cell>
          <cell r="M550">
            <v>100102</v>
          </cell>
          <cell r="N550" t="str">
            <v>一般職員</v>
          </cell>
          <cell r="O550">
            <v>500</v>
          </cell>
          <cell r="P550">
            <v>315600</v>
          </cell>
          <cell r="Q550">
            <v>315600</v>
          </cell>
          <cell r="R550">
            <v>0</v>
          </cell>
          <cell r="S550">
            <v>0</v>
          </cell>
          <cell r="T550">
            <v>0</v>
          </cell>
          <cell r="U550">
            <v>0</v>
          </cell>
          <cell r="V550">
            <v>0</v>
          </cell>
          <cell r="W550">
            <v>0</v>
          </cell>
          <cell r="X550">
            <v>0</v>
          </cell>
          <cell r="Y550">
            <v>0</v>
          </cell>
          <cell r="Z550">
            <v>315600</v>
          </cell>
          <cell r="AA550">
            <v>0</v>
          </cell>
          <cell r="AB550">
            <v>37872</v>
          </cell>
          <cell r="AC550">
            <v>0</v>
          </cell>
          <cell r="AD550">
            <v>0</v>
          </cell>
          <cell r="AE550">
            <v>0</v>
          </cell>
          <cell r="AF550">
            <v>11160</v>
          </cell>
          <cell r="AG550">
            <v>0</v>
          </cell>
          <cell r="AH550">
            <v>0</v>
          </cell>
          <cell r="AI550">
            <v>0</v>
          </cell>
          <cell r="AJ550">
            <v>0</v>
          </cell>
          <cell r="AK550">
            <v>14184</v>
          </cell>
          <cell r="AL550">
            <v>1980</v>
          </cell>
          <cell r="AM550">
            <v>31453.4</v>
          </cell>
          <cell r="AN550">
            <v>540</v>
          </cell>
          <cell r="AO550">
            <v>0</v>
          </cell>
          <cell r="AP550">
            <v>0</v>
          </cell>
          <cell r="AQ550">
            <v>364632</v>
          </cell>
          <cell r="AR550">
            <v>0</v>
          </cell>
          <cell r="AS550">
            <v>0</v>
          </cell>
          <cell r="AT550">
            <v>0</v>
          </cell>
          <cell r="AU550">
            <v>0</v>
          </cell>
          <cell r="AV550">
            <v>1823</v>
          </cell>
          <cell r="AW550">
            <v>3099.5320000000002</v>
          </cell>
          <cell r="AX550">
            <v>743.8492</v>
          </cell>
        </row>
        <row r="551">
          <cell r="D551" t="str">
            <v>西生　ゆかり</v>
          </cell>
          <cell r="E551">
            <v>1002</v>
          </cell>
          <cell r="F551" t="str">
            <v>政策推進部</v>
          </cell>
          <cell r="G551">
            <v>100202</v>
          </cell>
          <cell r="H551" t="str">
            <v>政策受託Ｇ</v>
          </cell>
          <cell r="I551">
            <v>1</v>
          </cell>
          <cell r="J551" t="str">
            <v>部門1</v>
          </cell>
          <cell r="K551">
            <v>1001</v>
          </cell>
          <cell r="L551" t="str">
            <v>部門1-1</v>
          </cell>
          <cell r="M551">
            <v>100102</v>
          </cell>
          <cell r="N551" t="str">
            <v>一般職員</v>
          </cell>
          <cell r="O551">
            <v>500</v>
          </cell>
          <cell r="P551">
            <v>243800</v>
          </cell>
          <cell r="Q551">
            <v>243800</v>
          </cell>
          <cell r="R551">
            <v>0</v>
          </cell>
          <cell r="S551">
            <v>0</v>
          </cell>
          <cell r="T551">
            <v>0</v>
          </cell>
          <cell r="U551">
            <v>0</v>
          </cell>
          <cell r="V551">
            <v>0</v>
          </cell>
          <cell r="W551">
            <v>0</v>
          </cell>
          <cell r="X551">
            <v>0</v>
          </cell>
          <cell r="Y551">
            <v>0</v>
          </cell>
          <cell r="Z551">
            <v>243800</v>
          </cell>
          <cell r="AA551">
            <v>0</v>
          </cell>
          <cell r="AB551">
            <v>29256</v>
          </cell>
          <cell r="AC551">
            <v>0</v>
          </cell>
          <cell r="AD551">
            <v>0</v>
          </cell>
          <cell r="AE551">
            <v>0</v>
          </cell>
          <cell r="AF551">
            <v>3876</v>
          </cell>
          <cell r="AG551">
            <v>0</v>
          </cell>
          <cell r="AH551">
            <v>0</v>
          </cell>
          <cell r="AI551">
            <v>0</v>
          </cell>
          <cell r="AJ551">
            <v>0</v>
          </cell>
          <cell r="AK551">
            <v>10244</v>
          </cell>
          <cell r="AL551">
            <v>0</v>
          </cell>
          <cell r="AM551">
            <v>22716.400000000001</v>
          </cell>
          <cell r="AN551">
            <v>390</v>
          </cell>
          <cell r="AO551">
            <v>0</v>
          </cell>
          <cell r="AP551">
            <v>0</v>
          </cell>
          <cell r="AQ551">
            <v>276932</v>
          </cell>
          <cell r="AR551">
            <v>0</v>
          </cell>
          <cell r="AS551">
            <v>0</v>
          </cell>
          <cell r="AT551">
            <v>0</v>
          </cell>
          <cell r="AU551">
            <v>0</v>
          </cell>
          <cell r="AV551">
            <v>1384</v>
          </cell>
          <cell r="AW551">
            <v>2354.5819999999999</v>
          </cell>
          <cell r="AX551">
            <v>564.94119999999998</v>
          </cell>
        </row>
        <row r="552">
          <cell r="D552" t="str">
            <v>井口　理津子</v>
          </cell>
          <cell r="E552">
            <v>1001</v>
          </cell>
          <cell r="F552" t="str">
            <v>産業推進部</v>
          </cell>
          <cell r="G552">
            <v>100102</v>
          </cell>
          <cell r="H552" t="str">
            <v>ＥＰＡＧ</v>
          </cell>
          <cell r="I552">
            <v>1</v>
          </cell>
          <cell r="J552" t="str">
            <v>部門1</v>
          </cell>
          <cell r="K552">
            <v>1001</v>
          </cell>
          <cell r="L552" t="str">
            <v>部門1-1</v>
          </cell>
          <cell r="M552">
            <v>100102</v>
          </cell>
          <cell r="N552" t="str">
            <v>一般職員</v>
          </cell>
          <cell r="O552">
            <v>500</v>
          </cell>
          <cell r="P552">
            <v>315600</v>
          </cell>
          <cell r="Q552">
            <v>315600</v>
          </cell>
          <cell r="R552">
            <v>0</v>
          </cell>
          <cell r="S552">
            <v>0</v>
          </cell>
          <cell r="T552">
            <v>0</v>
          </cell>
          <cell r="U552">
            <v>0</v>
          </cell>
          <cell r="V552">
            <v>0</v>
          </cell>
          <cell r="W552">
            <v>0</v>
          </cell>
          <cell r="X552">
            <v>0</v>
          </cell>
          <cell r="Y552">
            <v>0</v>
          </cell>
          <cell r="Z552">
            <v>315600</v>
          </cell>
          <cell r="AA552">
            <v>0</v>
          </cell>
          <cell r="AB552">
            <v>37872</v>
          </cell>
          <cell r="AC552">
            <v>0</v>
          </cell>
          <cell r="AD552">
            <v>0</v>
          </cell>
          <cell r="AE552">
            <v>0</v>
          </cell>
          <cell r="AF552">
            <v>24825</v>
          </cell>
          <cell r="AG552">
            <v>0</v>
          </cell>
          <cell r="AH552">
            <v>0</v>
          </cell>
          <cell r="AI552">
            <v>0</v>
          </cell>
          <cell r="AJ552">
            <v>0</v>
          </cell>
          <cell r="AK552">
            <v>0</v>
          </cell>
          <cell r="AL552">
            <v>0</v>
          </cell>
          <cell r="AM552">
            <v>0</v>
          </cell>
          <cell r="AN552">
            <v>0</v>
          </cell>
          <cell r="AO552">
            <v>0</v>
          </cell>
          <cell r="AP552">
            <v>0</v>
          </cell>
          <cell r="AQ552">
            <v>378297</v>
          </cell>
          <cell r="AR552">
            <v>0</v>
          </cell>
          <cell r="AS552">
            <v>0</v>
          </cell>
          <cell r="AT552">
            <v>0</v>
          </cell>
          <cell r="AU552">
            <v>0</v>
          </cell>
          <cell r="AV552">
            <v>1891</v>
          </cell>
          <cell r="AW552">
            <v>3216.0095000000001</v>
          </cell>
          <cell r="AX552">
            <v>771.72580000000005</v>
          </cell>
        </row>
        <row r="553">
          <cell r="D553" t="str">
            <v>渡邉　菜穂子</v>
          </cell>
          <cell r="E553">
            <v>1001</v>
          </cell>
          <cell r="F553" t="str">
            <v>産業推進部</v>
          </cell>
          <cell r="G553">
            <v>100102</v>
          </cell>
          <cell r="H553" t="str">
            <v>ＥＰＡＧ</v>
          </cell>
          <cell r="I553">
            <v>1</v>
          </cell>
          <cell r="J553" t="str">
            <v>部門1</v>
          </cell>
          <cell r="K553">
            <v>1001</v>
          </cell>
          <cell r="L553" t="str">
            <v>部門1-1</v>
          </cell>
          <cell r="M553">
            <v>100102</v>
          </cell>
          <cell r="N553" t="str">
            <v>一般職員</v>
          </cell>
          <cell r="O553">
            <v>500</v>
          </cell>
          <cell r="P553">
            <v>315600</v>
          </cell>
          <cell r="Q553">
            <v>315600</v>
          </cell>
          <cell r="R553">
            <v>0</v>
          </cell>
          <cell r="S553">
            <v>0</v>
          </cell>
          <cell r="T553">
            <v>0</v>
          </cell>
          <cell r="U553">
            <v>0</v>
          </cell>
          <cell r="V553">
            <v>0</v>
          </cell>
          <cell r="W553">
            <v>0</v>
          </cell>
          <cell r="X553">
            <v>0</v>
          </cell>
          <cell r="Y553">
            <v>0</v>
          </cell>
          <cell r="Z553">
            <v>315600</v>
          </cell>
          <cell r="AA553">
            <v>0</v>
          </cell>
          <cell r="AB553">
            <v>37872</v>
          </cell>
          <cell r="AC553">
            <v>0</v>
          </cell>
          <cell r="AD553">
            <v>0</v>
          </cell>
          <cell r="AE553">
            <v>0</v>
          </cell>
          <cell r="AF553">
            <v>6500</v>
          </cell>
          <cell r="AG553">
            <v>0</v>
          </cell>
          <cell r="AH553">
            <v>0</v>
          </cell>
          <cell r="AI553">
            <v>0</v>
          </cell>
          <cell r="AJ553">
            <v>0</v>
          </cell>
          <cell r="AK553">
            <v>0</v>
          </cell>
          <cell r="AL553">
            <v>0</v>
          </cell>
          <cell r="AM553">
            <v>0</v>
          </cell>
          <cell r="AN553">
            <v>0</v>
          </cell>
          <cell r="AO553">
            <v>0</v>
          </cell>
          <cell r="AP553">
            <v>0</v>
          </cell>
          <cell r="AQ553">
            <v>359972</v>
          </cell>
          <cell r="AR553">
            <v>0</v>
          </cell>
          <cell r="AS553">
            <v>0</v>
          </cell>
          <cell r="AT553">
            <v>0</v>
          </cell>
          <cell r="AU553">
            <v>0</v>
          </cell>
          <cell r="AV553">
            <v>1799</v>
          </cell>
          <cell r="AW553">
            <v>3060.6219999999998</v>
          </cell>
          <cell r="AX553">
            <v>734.34280000000001</v>
          </cell>
        </row>
        <row r="554">
          <cell r="D554" t="str">
            <v>阿部　千依</v>
          </cell>
          <cell r="E554">
            <v>1004</v>
          </cell>
          <cell r="F554" t="str">
            <v>事業統括部</v>
          </cell>
          <cell r="G554">
            <v>100402</v>
          </cell>
          <cell r="H554" t="str">
            <v>事業統括Ｇ地方創生支援ユニット</v>
          </cell>
          <cell r="I554">
            <v>1</v>
          </cell>
          <cell r="J554" t="str">
            <v>部門1</v>
          </cell>
          <cell r="K554">
            <v>1001</v>
          </cell>
          <cell r="L554" t="str">
            <v>部門1-1</v>
          </cell>
          <cell r="M554">
            <v>100102</v>
          </cell>
          <cell r="N554" t="str">
            <v>一般職員</v>
          </cell>
          <cell r="O554">
            <v>500</v>
          </cell>
          <cell r="P554">
            <v>287700</v>
          </cell>
          <cell r="Q554">
            <v>287700</v>
          </cell>
          <cell r="R554">
            <v>0</v>
          </cell>
          <cell r="S554">
            <v>0</v>
          </cell>
          <cell r="T554">
            <v>0</v>
          </cell>
          <cell r="U554">
            <v>0</v>
          </cell>
          <cell r="V554">
            <v>0</v>
          </cell>
          <cell r="W554">
            <v>0</v>
          </cell>
          <cell r="X554">
            <v>0</v>
          </cell>
          <cell r="Y554">
            <v>0</v>
          </cell>
          <cell r="Z554">
            <v>287700</v>
          </cell>
          <cell r="AA554">
            <v>0</v>
          </cell>
          <cell r="AB554">
            <v>34524</v>
          </cell>
          <cell r="AC554">
            <v>0</v>
          </cell>
          <cell r="AD554">
            <v>0</v>
          </cell>
          <cell r="AE554">
            <v>0</v>
          </cell>
          <cell r="AF554">
            <v>12975</v>
          </cell>
          <cell r="AG554">
            <v>0</v>
          </cell>
          <cell r="AH554">
            <v>0</v>
          </cell>
          <cell r="AI554">
            <v>0</v>
          </cell>
          <cell r="AJ554">
            <v>0</v>
          </cell>
          <cell r="AK554">
            <v>0</v>
          </cell>
          <cell r="AL554">
            <v>0</v>
          </cell>
          <cell r="AM554">
            <v>0</v>
          </cell>
          <cell r="AN554">
            <v>0</v>
          </cell>
          <cell r="AO554">
            <v>0</v>
          </cell>
          <cell r="AP554">
            <v>0</v>
          </cell>
          <cell r="AQ554">
            <v>335199</v>
          </cell>
          <cell r="AR554">
            <v>0</v>
          </cell>
          <cell r="AS554">
            <v>0</v>
          </cell>
          <cell r="AT554">
            <v>0</v>
          </cell>
          <cell r="AU554">
            <v>0</v>
          </cell>
          <cell r="AV554">
            <v>1675</v>
          </cell>
          <cell r="AW554">
            <v>2850.1864999999998</v>
          </cell>
          <cell r="AX554">
            <v>683.80589999999995</v>
          </cell>
        </row>
        <row r="555">
          <cell r="D555" t="str">
            <v>山下　人美</v>
          </cell>
          <cell r="E555">
            <v>1004</v>
          </cell>
          <cell r="F555" t="str">
            <v>事業統括部</v>
          </cell>
          <cell r="G555">
            <v>100401</v>
          </cell>
          <cell r="H555" t="str">
            <v>事業統括Ｇ</v>
          </cell>
          <cell r="I555">
            <v>1</v>
          </cell>
          <cell r="J555" t="str">
            <v>部門1</v>
          </cell>
          <cell r="K555">
            <v>1001</v>
          </cell>
          <cell r="L555" t="str">
            <v>部門1-1</v>
          </cell>
          <cell r="M555">
            <v>100104</v>
          </cell>
          <cell r="N555" t="str">
            <v>臨時職員（共通）</v>
          </cell>
          <cell r="O555">
            <v>600</v>
          </cell>
          <cell r="P555">
            <v>0</v>
          </cell>
          <cell r="Q555">
            <v>0</v>
          </cell>
          <cell r="R555">
            <v>0</v>
          </cell>
          <cell r="S555">
            <v>0</v>
          </cell>
          <cell r="T555">
            <v>0</v>
          </cell>
          <cell r="U555">
            <v>0</v>
          </cell>
          <cell r="V555">
            <v>0</v>
          </cell>
          <cell r="W555">
            <v>0</v>
          </cell>
          <cell r="X555">
            <v>0</v>
          </cell>
          <cell r="Y555">
            <v>0</v>
          </cell>
          <cell r="Z555">
            <v>136627</v>
          </cell>
          <cell r="AA555">
            <v>0</v>
          </cell>
          <cell r="AB555">
            <v>0</v>
          </cell>
          <cell r="AC555">
            <v>0</v>
          </cell>
          <cell r="AD555">
            <v>0</v>
          </cell>
          <cell r="AE555">
            <v>0</v>
          </cell>
          <cell r="AF555">
            <v>0</v>
          </cell>
          <cell r="AG555">
            <v>0</v>
          </cell>
          <cell r="AH555">
            <v>0</v>
          </cell>
          <cell r="AI555">
            <v>0</v>
          </cell>
          <cell r="AJ555">
            <v>0</v>
          </cell>
          <cell r="AK555">
            <v>5910</v>
          </cell>
          <cell r="AL555">
            <v>825</v>
          </cell>
          <cell r="AM555">
            <v>13106</v>
          </cell>
          <cell r="AN555">
            <v>225</v>
          </cell>
          <cell r="AO555">
            <v>0</v>
          </cell>
          <cell r="AP555">
            <v>0</v>
          </cell>
          <cell r="AQ555">
            <v>136627</v>
          </cell>
          <cell r="AR555">
            <v>0</v>
          </cell>
          <cell r="AS555">
            <v>0</v>
          </cell>
          <cell r="AT555">
            <v>0</v>
          </cell>
          <cell r="AU555">
            <v>0</v>
          </cell>
          <cell r="AV555">
            <v>683</v>
          </cell>
          <cell r="AW555">
            <v>1161.4645</v>
          </cell>
          <cell r="AX555">
            <v>278.71899999999999</v>
          </cell>
        </row>
        <row r="556">
          <cell r="D556" t="str">
            <v>川西　時子</v>
          </cell>
          <cell r="E556">
            <v>1005</v>
          </cell>
          <cell r="F556" t="str">
            <v>総務企画部</v>
          </cell>
          <cell r="G556">
            <v>100502</v>
          </cell>
          <cell r="H556" t="str">
            <v>総務Ｇ</v>
          </cell>
          <cell r="I556">
            <v>1</v>
          </cell>
          <cell r="J556" t="str">
            <v>部門1</v>
          </cell>
          <cell r="K556">
            <v>1001</v>
          </cell>
          <cell r="L556" t="str">
            <v>部門1-1</v>
          </cell>
          <cell r="M556">
            <v>100104</v>
          </cell>
          <cell r="N556" t="str">
            <v>臨時職員（共通）</v>
          </cell>
          <cell r="O556">
            <v>600</v>
          </cell>
          <cell r="P556">
            <v>0</v>
          </cell>
          <cell r="Q556">
            <v>0</v>
          </cell>
          <cell r="R556">
            <v>0</v>
          </cell>
          <cell r="S556">
            <v>0</v>
          </cell>
          <cell r="T556">
            <v>0</v>
          </cell>
          <cell r="U556">
            <v>0</v>
          </cell>
          <cell r="V556">
            <v>0</v>
          </cell>
          <cell r="W556">
            <v>0</v>
          </cell>
          <cell r="X556">
            <v>0</v>
          </cell>
          <cell r="Y556">
            <v>0</v>
          </cell>
          <cell r="Z556">
            <v>113183</v>
          </cell>
          <cell r="AA556">
            <v>0</v>
          </cell>
          <cell r="AB556">
            <v>0</v>
          </cell>
          <cell r="AC556">
            <v>0</v>
          </cell>
          <cell r="AD556">
            <v>0</v>
          </cell>
          <cell r="AE556">
            <v>0</v>
          </cell>
          <cell r="AF556">
            <v>0</v>
          </cell>
          <cell r="AG556">
            <v>0</v>
          </cell>
          <cell r="AH556">
            <v>0</v>
          </cell>
          <cell r="AI556">
            <v>0</v>
          </cell>
          <cell r="AJ556">
            <v>0</v>
          </cell>
          <cell r="AK556">
            <v>5280</v>
          </cell>
          <cell r="AL556">
            <v>737</v>
          </cell>
          <cell r="AM556">
            <v>11708.16</v>
          </cell>
          <cell r="AN556">
            <v>201</v>
          </cell>
          <cell r="AO556">
            <v>0</v>
          </cell>
          <cell r="AP556">
            <v>0</v>
          </cell>
          <cell r="AQ556">
            <v>113183</v>
          </cell>
          <cell r="AR556">
            <v>0</v>
          </cell>
          <cell r="AS556">
            <v>0</v>
          </cell>
          <cell r="AT556">
            <v>0</v>
          </cell>
          <cell r="AU556">
            <v>0</v>
          </cell>
          <cell r="AV556">
            <v>565</v>
          </cell>
          <cell r="AW556">
            <v>962.97050000000002</v>
          </cell>
          <cell r="AX556">
            <v>230.89330000000001</v>
          </cell>
        </row>
        <row r="557">
          <cell r="D557" t="str">
            <v>杉浦　珠己</v>
          </cell>
          <cell r="E557">
            <v>1003</v>
          </cell>
          <cell r="F557" t="str">
            <v>研修業務部</v>
          </cell>
          <cell r="G557">
            <v>100301</v>
          </cell>
          <cell r="H557" t="str">
            <v>受入業務Ｇ</v>
          </cell>
          <cell r="I557">
            <v>1</v>
          </cell>
          <cell r="J557" t="str">
            <v>部門1</v>
          </cell>
          <cell r="K557">
            <v>1001</v>
          </cell>
          <cell r="L557" t="str">
            <v>部門1-1</v>
          </cell>
          <cell r="M557">
            <v>100104</v>
          </cell>
          <cell r="N557" t="str">
            <v>臨時職員（共通）</v>
          </cell>
          <cell r="O557">
            <v>600</v>
          </cell>
          <cell r="P557">
            <v>0</v>
          </cell>
          <cell r="Q557">
            <v>0</v>
          </cell>
          <cell r="R557">
            <v>0</v>
          </cell>
          <cell r="S557">
            <v>0</v>
          </cell>
          <cell r="T557">
            <v>0</v>
          </cell>
          <cell r="U557">
            <v>0</v>
          </cell>
          <cell r="V557">
            <v>0</v>
          </cell>
          <cell r="W557">
            <v>0</v>
          </cell>
          <cell r="X557">
            <v>0</v>
          </cell>
          <cell r="Y557">
            <v>0</v>
          </cell>
          <cell r="Z557">
            <v>68233</v>
          </cell>
          <cell r="AA557">
            <v>0</v>
          </cell>
          <cell r="AB557">
            <v>0</v>
          </cell>
          <cell r="AC557">
            <v>0</v>
          </cell>
          <cell r="AD557">
            <v>0</v>
          </cell>
          <cell r="AE557">
            <v>0</v>
          </cell>
          <cell r="AF557">
            <v>3600</v>
          </cell>
          <cell r="AG557">
            <v>0</v>
          </cell>
          <cell r="AH557">
            <v>0</v>
          </cell>
          <cell r="AI557">
            <v>0</v>
          </cell>
          <cell r="AJ557">
            <v>0</v>
          </cell>
          <cell r="AK557">
            <v>0</v>
          </cell>
          <cell r="AL557">
            <v>0</v>
          </cell>
          <cell r="AM557">
            <v>0</v>
          </cell>
          <cell r="AN557">
            <v>0</v>
          </cell>
          <cell r="AO557">
            <v>0</v>
          </cell>
          <cell r="AP557">
            <v>0</v>
          </cell>
          <cell r="AQ557">
            <v>71833</v>
          </cell>
          <cell r="AR557">
            <v>0</v>
          </cell>
          <cell r="AS557">
            <v>0</v>
          </cell>
          <cell r="AT557">
            <v>0</v>
          </cell>
          <cell r="AU557">
            <v>0</v>
          </cell>
          <cell r="AV557">
            <v>0</v>
          </cell>
          <cell r="AW557">
            <v>0</v>
          </cell>
          <cell r="AX557">
            <v>146.5393</v>
          </cell>
        </row>
        <row r="558">
          <cell r="D558" t="str">
            <v>町野　令兒</v>
          </cell>
          <cell r="E558">
            <v>1002</v>
          </cell>
          <cell r="F558" t="str">
            <v>派遣業務部</v>
          </cell>
          <cell r="G558">
            <v>100202</v>
          </cell>
          <cell r="H558" t="str">
            <v>庶務経理Ｇ</v>
          </cell>
          <cell r="I558">
            <v>1</v>
          </cell>
          <cell r="J558" t="str">
            <v>部門1</v>
          </cell>
          <cell r="K558">
            <v>1001</v>
          </cell>
          <cell r="L558" t="str">
            <v>部門1-1</v>
          </cell>
          <cell r="M558">
            <v>100104</v>
          </cell>
          <cell r="N558" t="str">
            <v>臨時職員（共通）</v>
          </cell>
          <cell r="O558">
            <v>500</v>
          </cell>
          <cell r="P558">
            <v>225000</v>
          </cell>
          <cell r="Q558">
            <v>225000</v>
          </cell>
          <cell r="R558">
            <v>0</v>
          </cell>
          <cell r="S558">
            <v>0</v>
          </cell>
          <cell r="T558">
            <v>0</v>
          </cell>
          <cell r="U558">
            <v>0</v>
          </cell>
          <cell r="V558">
            <v>0</v>
          </cell>
          <cell r="W558">
            <v>0</v>
          </cell>
          <cell r="X558">
            <v>0</v>
          </cell>
          <cell r="Y558">
            <v>0</v>
          </cell>
          <cell r="Z558">
            <v>225000</v>
          </cell>
          <cell r="AA558">
            <v>0</v>
          </cell>
          <cell r="AB558">
            <v>0</v>
          </cell>
          <cell r="AC558">
            <v>0</v>
          </cell>
          <cell r="AD558">
            <v>0</v>
          </cell>
          <cell r="AE558">
            <v>0</v>
          </cell>
          <cell r="AF558">
            <v>15600</v>
          </cell>
          <cell r="AG558">
            <v>0</v>
          </cell>
          <cell r="AH558">
            <v>0</v>
          </cell>
          <cell r="AI558">
            <v>0</v>
          </cell>
          <cell r="AJ558">
            <v>0</v>
          </cell>
          <cell r="AK558">
            <v>0</v>
          </cell>
          <cell r="AL558">
            <v>0</v>
          </cell>
          <cell r="AM558">
            <v>0</v>
          </cell>
          <cell r="AN558">
            <v>0</v>
          </cell>
          <cell r="AO558">
            <v>0</v>
          </cell>
          <cell r="AP558">
            <v>0</v>
          </cell>
          <cell r="AQ558">
            <v>240600</v>
          </cell>
          <cell r="AR558">
            <v>0</v>
          </cell>
          <cell r="AS558">
            <v>0</v>
          </cell>
          <cell r="AT558">
            <v>0</v>
          </cell>
          <cell r="AU558">
            <v>0</v>
          </cell>
          <cell r="AV558">
            <v>0</v>
          </cell>
          <cell r="AW558">
            <v>0</v>
          </cell>
          <cell r="AX558">
            <v>490.82400000000001</v>
          </cell>
        </row>
        <row r="559">
          <cell r="D559" t="str">
            <v>秋山　智子</v>
          </cell>
          <cell r="E559">
            <v>1002</v>
          </cell>
          <cell r="F559" t="str">
            <v>派遣業務部</v>
          </cell>
          <cell r="G559">
            <v>100202</v>
          </cell>
          <cell r="H559" t="str">
            <v>庶務経理Ｇ</v>
          </cell>
          <cell r="I559">
            <v>1</v>
          </cell>
          <cell r="J559" t="str">
            <v>部門1</v>
          </cell>
          <cell r="K559">
            <v>1001</v>
          </cell>
          <cell r="L559" t="str">
            <v>部門1-1</v>
          </cell>
          <cell r="M559">
            <v>100104</v>
          </cell>
          <cell r="N559" t="str">
            <v>臨時職員（共通）</v>
          </cell>
          <cell r="O559">
            <v>600</v>
          </cell>
          <cell r="P559">
            <v>0</v>
          </cell>
          <cell r="Q559">
            <v>0</v>
          </cell>
          <cell r="R559">
            <v>0</v>
          </cell>
          <cell r="S559">
            <v>0</v>
          </cell>
          <cell r="T559">
            <v>0</v>
          </cell>
          <cell r="U559">
            <v>0</v>
          </cell>
          <cell r="V559">
            <v>0</v>
          </cell>
          <cell r="W559">
            <v>0</v>
          </cell>
          <cell r="X559">
            <v>0</v>
          </cell>
          <cell r="Y559">
            <v>0</v>
          </cell>
          <cell r="Z559">
            <v>67746</v>
          </cell>
          <cell r="AA559">
            <v>0</v>
          </cell>
          <cell r="AB559">
            <v>0</v>
          </cell>
          <cell r="AC559">
            <v>0</v>
          </cell>
          <cell r="AD559">
            <v>0</v>
          </cell>
          <cell r="AE559">
            <v>0</v>
          </cell>
          <cell r="AF559">
            <v>13595</v>
          </cell>
          <cell r="AG559">
            <v>0</v>
          </cell>
          <cell r="AH559">
            <v>0</v>
          </cell>
          <cell r="AI559">
            <v>0</v>
          </cell>
          <cell r="AJ559">
            <v>0</v>
          </cell>
          <cell r="AK559">
            <v>9456</v>
          </cell>
          <cell r="AL559">
            <v>0</v>
          </cell>
          <cell r="AM559">
            <v>20968.8</v>
          </cell>
          <cell r="AN559">
            <v>360</v>
          </cell>
          <cell r="AO559">
            <v>0</v>
          </cell>
          <cell r="AP559">
            <v>0</v>
          </cell>
          <cell r="AQ559">
            <v>81341</v>
          </cell>
          <cell r="AR559">
            <v>0</v>
          </cell>
          <cell r="AS559">
            <v>0</v>
          </cell>
          <cell r="AT559">
            <v>0</v>
          </cell>
          <cell r="AU559">
            <v>0</v>
          </cell>
          <cell r="AV559">
            <v>406</v>
          </cell>
          <cell r="AW559">
            <v>692.10350000000005</v>
          </cell>
          <cell r="AX559">
            <v>165.93559999999999</v>
          </cell>
        </row>
        <row r="560">
          <cell r="D560" t="str">
            <v>沢田　佳子</v>
          </cell>
        </row>
        <row r="561">
          <cell r="D561" t="str">
            <v>内山　正吉</v>
          </cell>
          <cell r="Z561">
            <v>500000</v>
          </cell>
          <cell r="AX561">
            <v>2114</v>
          </cell>
        </row>
        <row r="562">
          <cell r="D562" t="str">
            <v>宮内　直樹</v>
          </cell>
        </row>
        <row r="563">
          <cell r="D563" t="str">
            <v>杉田　哲也</v>
          </cell>
        </row>
        <row r="564">
          <cell r="D564" t="str">
            <v>須田　順道</v>
          </cell>
        </row>
        <row r="565">
          <cell r="D565" t="str">
            <v>小森　和那</v>
          </cell>
        </row>
        <row r="566">
          <cell r="D566" t="str">
            <v>鈴木　美保</v>
          </cell>
        </row>
        <row r="567">
          <cell r="D567" t="str">
            <v>杉山　霜</v>
          </cell>
        </row>
        <row r="568">
          <cell r="D568" t="str">
            <v>久保　郁子</v>
          </cell>
        </row>
        <row r="569">
          <cell r="D569" t="str">
            <v>西生　ゆかり</v>
          </cell>
        </row>
        <row r="586">
          <cell r="D586" t="str">
            <v>たこ八郎</v>
          </cell>
          <cell r="AA586">
            <v>600000</v>
          </cell>
          <cell r="AB586">
            <v>6000</v>
          </cell>
          <cell r="AC586">
            <v>600</v>
          </cell>
          <cell r="AF586">
            <v>650</v>
          </cell>
          <cell r="AG586">
            <v>6000</v>
          </cell>
          <cell r="AH586">
            <v>6666</v>
          </cell>
          <cell r="AI586">
            <v>666</v>
          </cell>
          <cell r="AJ586">
            <v>66666</v>
          </cell>
          <cell r="AK586">
            <v>66</v>
          </cell>
          <cell r="AL586">
            <v>666</v>
          </cell>
          <cell r="AM586">
            <v>66</v>
          </cell>
          <cell r="AU586">
            <v>5525.8379999999997</v>
          </cell>
          <cell r="AV586">
            <v>1252.5232800000001</v>
          </cell>
          <cell r="AW586">
            <v>-24000</v>
          </cell>
        </row>
        <row r="599">
          <cell r="D599" t="str">
            <v>氏名</v>
          </cell>
          <cell r="E599" t="str">
            <v>所属</v>
          </cell>
          <cell r="F599" t="str">
            <v>所属名</v>
          </cell>
          <cell r="G599" t="str">
            <v>課</v>
          </cell>
          <cell r="H599" t="str">
            <v>課名</v>
          </cell>
          <cell r="I599" t="str">
            <v>部門コード1</v>
          </cell>
          <cell r="J599" t="str">
            <v>部門コード1名</v>
          </cell>
          <cell r="K599" t="str">
            <v>部門コード2</v>
          </cell>
          <cell r="L599" t="str">
            <v>部門コード2名</v>
          </cell>
          <cell r="M599" t="str">
            <v>部門コード3</v>
          </cell>
          <cell r="N599" t="str">
            <v>部門コード3名</v>
          </cell>
          <cell r="O599" t="str">
            <v>社員区分</v>
          </cell>
          <cell r="P599" t="str">
            <v>本俸(固定)</v>
          </cell>
          <cell r="Q599" t="str">
            <v>本俸</v>
          </cell>
          <cell r="R599" t="str">
            <v>職能給</v>
          </cell>
          <cell r="S599" t="str">
            <v>役割給</v>
          </cell>
          <cell r="T599" t="str">
            <v>本俸(欠A)</v>
          </cell>
          <cell r="U599" t="str">
            <v>本俸(欠日A)</v>
          </cell>
          <cell r="V599" t="str">
            <v>本俸(欠時A)</v>
          </cell>
          <cell r="W599" t="str">
            <v>本俸(欠B)</v>
          </cell>
          <cell r="X599" t="str">
            <v>本俸(欠日B)</v>
          </cell>
          <cell r="Y599" t="str">
            <v>本俸(欠時B)</v>
          </cell>
          <cell r="Z599" t="str">
            <v>本俸(控除後)</v>
          </cell>
          <cell r="AA599" t="str">
            <v>職務手当</v>
          </cell>
          <cell r="AB599" t="str">
            <v>特別都市手当</v>
          </cell>
          <cell r="AC599" t="str">
            <v>扶養手当</v>
          </cell>
          <cell r="AD599" t="str">
            <v>住居手当</v>
          </cell>
          <cell r="AE599" t="str">
            <v>単身赴任手当</v>
          </cell>
          <cell r="AF599" t="str">
            <v>通勤月割合計</v>
          </cell>
          <cell r="AG599" t="str">
            <v>遡及差額</v>
          </cell>
          <cell r="AH599" t="str">
            <v>調整額１</v>
          </cell>
          <cell r="AI599" t="str">
            <v>超過勤務手当</v>
          </cell>
          <cell r="AJ599" t="str">
            <v>代休取得控除</v>
          </cell>
          <cell r="AK599" t="str">
            <v>健康保険会社</v>
          </cell>
          <cell r="AL599" t="str">
            <v>介護保険会社</v>
          </cell>
          <cell r="AM599" t="str">
            <v>厚生年金会社</v>
          </cell>
          <cell r="AN599" t="str">
            <v>児童負担会社</v>
          </cell>
          <cell r="AO599" t="str">
            <v>健保補助</v>
          </cell>
          <cell r="AP599" t="str">
            <v>厚保補助</v>
          </cell>
          <cell r="AQ599" t="str">
            <v>支給額計</v>
          </cell>
          <cell r="AR599" t="str">
            <v>法定外勤務手当</v>
          </cell>
          <cell r="AS599" t="str">
            <v>60超勤務手当</v>
          </cell>
          <cell r="AT599" t="str">
            <v>深夜勤務手当</v>
          </cell>
          <cell r="AU599" t="str">
            <v>法休日勤務手当</v>
          </cell>
          <cell r="AV599" t="str">
            <v>雇用保険</v>
          </cell>
          <cell r="AW599" t="str">
            <v>雇用保険会社</v>
          </cell>
          <cell r="AX599" t="str">
            <v>労災保険会社</v>
          </cell>
        </row>
        <row r="600">
          <cell r="D600" t="str">
            <v>金子　和夫</v>
          </cell>
          <cell r="E600">
            <v>1001</v>
          </cell>
          <cell r="F600" t="str">
            <v>役員他</v>
          </cell>
          <cell r="G600">
            <v>100101</v>
          </cell>
          <cell r="H600" t="str">
            <v>役員</v>
          </cell>
          <cell r="I600">
            <v>1</v>
          </cell>
          <cell r="J600" t="str">
            <v>部門1</v>
          </cell>
          <cell r="K600">
            <v>1001</v>
          </cell>
          <cell r="L600" t="str">
            <v>部門1-1</v>
          </cell>
          <cell r="M600">
            <v>100101</v>
          </cell>
          <cell r="N600" t="str">
            <v>役員</v>
          </cell>
          <cell r="O600">
            <v>100</v>
          </cell>
          <cell r="P600">
            <v>0</v>
          </cell>
          <cell r="Q600">
            <v>980000</v>
          </cell>
          <cell r="R600">
            <v>0</v>
          </cell>
          <cell r="S600">
            <v>0</v>
          </cell>
          <cell r="T600">
            <v>0</v>
          </cell>
          <cell r="U600">
            <v>0</v>
          </cell>
          <cell r="V600">
            <v>0</v>
          </cell>
          <cell r="W600">
            <v>0</v>
          </cell>
          <cell r="X600">
            <v>0</v>
          </cell>
          <cell r="Y600">
            <v>0</v>
          </cell>
          <cell r="Z600">
            <v>980000</v>
          </cell>
          <cell r="AA600">
            <v>0</v>
          </cell>
          <cell r="AB600">
            <v>0</v>
          </cell>
          <cell r="AC600">
            <v>0</v>
          </cell>
          <cell r="AD600">
            <v>0</v>
          </cell>
          <cell r="AE600">
            <v>0</v>
          </cell>
          <cell r="AF600">
            <v>11700</v>
          </cell>
          <cell r="AG600">
            <v>0</v>
          </cell>
          <cell r="AH600">
            <v>0</v>
          </cell>
          <cell r="AI600">
            <v>0</v>
          </cell>
          <cell r="AJ600">
            <v>0</v>
          </cell>
          <cell r="AK600">
            <v>45310</v>
          </cell>
          <cell r="AL600">
            <v>0</v>
          </cell>
          <cell r="AM600">
            <v>54169.8</v>
          </cell>
          <cell r="AN600">
            <v>930</v>
          </cell>
          <cell r="AO600">
            <v>0</v>
          </cell>
          <cell r="AP600">
            <v>0</v>
          </cell>
          <cell r="AQ600">
            <v>1168100</v>
          </cell>
          <cell r="AR600">
            <v>0</v>
          </cell>
          <cell r="AS600">
            <v>0</v>
          </cell>
          <cell r="AT600">
            <v>0</v>
          </cell>
          <cell r="AU600">
            <v>0</v>
          </cell>
          <cell r="AV600">
            <v>0</v>
          </cell>
          <cell r="AW600">
            <v>0</v>
          </cell>
          <cell r="AX600">
            <v>0</v>
          </cell>
        </row>
        <row r="601">
          <cell r="D601" t="str">
            <v>沖　元子</v>
          </cell>
          <cell r="E601">
            <v>1007</v>
          </cell>
          <cell r="F601" t="str">
            <v>関西研修センター</v>
          </cell>
          <cell r="G601">
            <v>100701</v>
          </cell>
          <cell r="H601" t="str">
            <v>ＫＫＣＧ</v>
          </cell>
          <cell r="I601">
            <v>1</v>
          </cell>
          <cell r="J601" t="str">
            <v>部門1</v>
          </cell>
          <cell r="K601">
            <v>1001</v>
          </cell>
          <cell r="L601" t="str">
            <v>部門1-1</v>
          </cell>
          <cell r="M601">
            <v>100102</v>
          </cell>
          <cell r="N601" t="str">
            <v>一般職員</v>
          </cell>
          <cell r="O601">
            <v>700</v>
          </cell>
          <cell r="P601">
            <v>0</v>
          </cell>
          <cell r="Q601">
            <v>160000</v>
          </cell>
          <cell r="R601">
            <v>0</v>
          </cell>
          <cell r="S601">
            <v>0</v>
          </cell>
          <cell r="T601">
            <v>0</v>
          </cell>
          <cell r="U601">
            <v>0</v>
          </cell>
          <cell r="V601">
            <v>0</v>
          </cell>
          <cell r="W601">
            <v>0</v>
          </cell>
          <cell r="X601">
            <v>0</v>
          </cell>
          <cell r="Y601">
            <v>0</v>
          </cell>
          <cell r="Z601">
            <v>160000</v>
          </cell>
          <cell r="AA601">
            <v>0</v>
          </cell>
          <cell r="AB601">
            <v>0</v>
          </cell>
          <cell r="AC601">
            <v>0</v>
          </cell>
          <cell r="AD601">
            <v>0</v>
          </cell>
          <cell r="AE601">
            <v>0</v>
          </cell>
          <cell r="AF601">
            <v>17163</v>
          </cell>
          <cell r="AG601">
            <v>0</v>
          </cell>
          <cell r="AH601">
            <v>2666</v>
          </cell>
          <cell r="AI601">
            <v>0</v>
          </cell>
          <cell r="AJ601">
            <v>0</v>
          </cell>
          <cell r="AK601">
            <v>8668</v>
          </cell>
          <cell r="AL601">
            <v>1210</v>
          </cell>
          <cell r="AM601">
            <v>19221.8</v>
          </cell>
          <cell r="AN601">
            <v>330</v>
          </cell>
          <cell r="AO601">
            <v>0</v>
          </cell>
          <cell r="AP601">
            <v>0</v>
          </cell>
          <cell r="AQ601">
            <v>179829</v>
          </cell>
          <cell r="AR601">
            <v>0</v>
          </cell>
          <cell r="AS601">
            <v>0</v>
          </cell>
          <cell r="AT601">
            <v>0</v>
          </cell>
          <cell r="AU601">
            <v>0</v>
          </cell>
          <cell r="AV601">
            <v>899</v>
          </cell>
          <cell r="AW601">
            <v>1528.6914999999999</v>
          </cell>
          <cell r="AX601">
            <v>366.85109999999997</v>
          </cell>
        </row>
        <row r="602">
          <cell r="D602" t="str">
            <v>井上　和一</v>
          </cell>
          <cell r="E602">
            <v>1006</v>
          </cell>
          <cell r="F602" t="str">
            <v>東京研修センター</v>
          </cell>
          <cell r="G602">
            <v>100601</v>
          </cell>
          <cell r="H602" t="str">
            <v>ＴＫＣＧ</v>
          </cell>
          <cell r="I602">
            <v>1</v>
          </cell>
          <cell r="J602" t="str">
            <v>部門1</v>
          </cell>
          <cell r="K602">
            <v>1001</v>
          </cell>
          <cell r="L602" t="str">
            <v>部門1-1</v>
          </cell>
          <cell r="M602">
            <v>100102</v>
          </cell>
          <cell r="N602" t="str">
            <v>一般職員</v>
          </cell>
          <cell r="O602">
            <v>700</v>
          </cell>
          <cell r="P602">
            <v>0</v>
          </cell>
          <cell r="Q602">
            <v>160000</v>
          </cell>
          <cell r="R602">
            <v>0</v>
          </cell>
          <cell r="S602">
            <v>0</v>
          </cell>
          <cell r="T602">
            <v>0</v>
          </cell>
          <cell r="U602">
            <v>0</v>
          </cell>
          <cell r="V602">
            <v>0</v>
          </cell>
          <cell r="W602">
            <v>0</v>
          </cell>
          <cell r="X602">
            <v>0</v>
          </cell>
          <cell r="Y602">
            <v>0</v>
          </cell>
          <cell r="Z602">
            <v>160000</v>
          </cell>
          <cell r="AA602">
            <v>0</v>
          </cell>
          <cell r="AB602">
            <v>0</v>
          </cell>
          <cell r="AC602">
            <v>0</v>
          </cell>
          <cell r="AD602">
            <v>0</v>
          </cell>
          <cell r="AE602">
            <v>0</v>
          </cell>
          <cell r="AF602">
            <v>19088</v>
          </cell>
          <cell r="AG602">
            <v>0</v>
          </cell>
          <cell r="AH602">
            <v>2666</v>
          </cell>
          <cell r="AI602">
            <v>36189</v>
          </cell>
          <cell r="AJ602">
            <v>0</v>
          </cell>
          <cell r="AK602">
            <v>7486</v>
          </cell>
          <cell r="AL602">
            <v>1045</v>
          </cell>
          <cell r="AM602">
            <v>16600.599999999999</v>
          </cell>
          <cell r="AN602">
            <v>285</v>
          </cell>
          <cell r="AO602">
            <v>0</v>
          </cell>
          <cell r="AP602">
            <v>0</v>
          </cell>
          <cell r="AQ602">
            <v>217943</v>
          </cell>
          <cell r="AR602">
            <v>5887</v>
          </cell>
          <cell r="AS602">
            <v>0</v>
          </cell>
          <cell r="AT602">
            <v>0</v>
          </cell>
          <cell r="AU602">
            <v>0</v>
          </cell>
          <cell r="AV602">
            <v>0</v>
          </cell>
          <cell r="AW602">
            <v>0</v>
          </cell>
          <cell r="AX602">
            <v>444.6037</v>
          </cell>
        </row>
        <row r="603">
          <cell r="D603" t="str">
            <v>片岡　吉道</v>
          </cell>
          <cell r="E603">
            <v>1001</v>
          </cell>
          <cell r="F603" t="str">
            <v>役員他</v>
          </cell>
          <cell r="G603">
            <v>100101</v>
          </cell>
          <cell r="H603" t="str">
            <v>役員</v>
          </cell>
          <cell r="I603">
            <v>1</v>
          </cell>
          <cell r="J603" t="str">
            <v>部門1</v>
          </cell>
          <cell r="K603">
            <v>1001</v>
          </cell>
          <cell r="L603" t="str">
            <v>部門1-1</v>
          </cell>
          <cell r="M603">
            <v>100101</v>
          </cell>
          <cell r="N603" t="str">
            <v>役員</v>
          </cell>
          <cell r="O603">
            <v>100</v>
          </cell>
          <cell r="P603">
            <v>0</v>
          </cell>
          <cell r="Q603">
            <v>820000</v>
          </cell>
          <cell r="R603">
            <v>0</v>
          </cell>
          <cell r="S603">
            <v>0</v>
          </cell>
          <cell r="T603">
            <v>0</v>
          </cell>
          <cell r="U603">
            <v>0</v>
          </cell>
          <cell r="V603">
            <v>0</v>
          </cell>
          <cell r="W603">
            <v>0</v>
          </cell>
          <cell r="X603">
            <v>0</v>
          </cell>
          <cell r="Y603">
            <v>0</v>
          </cell>
          <cell r="Z603">
            <v>820000</v>
          </cell>
          <cell r="AA603">
            <v>0</v>
          </cell>
          <cell r="AB603">
            <v>0</v>
          </cell>
          <cell r="AC603">
            <v>0</v>
          </cell>
          <cell r="AD603">
            <v>0</v>
          </cell>
          <cell r="AE603">
            <v>0</v>
          </cell>
          <cell r="AF603">
            <v>31898</v>
          </cell>
          <cell r="AG603">
            <v>0</v>
          </cell>
          <cell r="AH603">
            <v>0</v>
          </cell>
          <cell r="AI603">
            <v>0</v>
          </cell>
          <cell r="AJ603">
            <v>0</v>
          </cell>
          <cell r="AK603">
            <v>38612</v>
          </cell>
          <cell r="AL603">
            <v>5390</v>
          </cell>
          <cell r="AM603">
            <v>54169.8</v>
          </cell>
          <cell r="AN603">
            <v>930</v>
          </cell>
          <cell r="AO603">
            <v>0</v>
          </cell>
          <cell r="AP603">
            <v>0</v>
          </cell>
          <cell r="AQ603">
            <v>999498</v>
          </cell>
          <cell r="AR603">
            <v>0</v>
          </cell>
          <cell r="AS603">
            <v>0</v>
          </cell>
          <cell r="AT603">
            <v>0</v>
          </cell>
          <cell r="AU603">
            <v>0</v>
          </cell>
          <cell r="AV603">
            <v>0</v>
          </cell>
          <cell r="AW603">
            <v>0</v>
          </cell>
          <cell r="AX603">
            <v>0</v>
          </cell>
        </row>
        <row r="604">
          <cell r="D604" t="str">
            <v>岩崎　直子</v>
          </cell>
          <cell r="E604">
            <v>1007</v>
          </cell>
          <cell r="F604" t="str">
            <v>関西研修センター</v>
          </cell>
          <cell r="G604">
            <v>100701</v>
          </cell>
          <cell r="H604" t="str">
            <v>ＫＫＣＧ</v>
          </cell>
          <cell r="I604">
            <v>1</v>
          </cell>
          <cell r="J604" t="str">
            <v>部門1</v>
          </cell>
          <cell r="K604">
            <v>1001</v>
          </cell>
          <cell r="L604" t="str">
            <v>部門1-1</v>
          </cell>
          <cell r="M604">
            <v>100102</v>
          </cell>
          <cell r="N604" t="str">
            <v>一般職員</v>
          </cell>
          <cell r="O604">
            <v>700</v>
          </cell>
          <cell r="P604">
            <v>0</v>
          </cell>
          <cell r="Q604">
            <v>160000</v>
          </cell>
          <cell r="R604">
            <v>0</v>
          </cell>
          <cell r="S604">
            <v>0</v>
          </cell>
          <cell r="T604">
            <v>0</v>
          </cell>
          <cell r="U604">
            <v>0</v>
          </cell>
          <cell r="V604">
            <v>0</v>
          </cell>
          <cell r="W604">
            <v>0</v>
          </cell>
          <cell r="X604">
            <v>0</v>
          </cell>
          <cell r="Y604">
            <v>0</v>
          </cell>
          <cell r="Z604">
            <v>160000</v>
          </cell>
          <cell r="AA604">
            <v>0</v>
          </cell>
          <cell r="AB604">
            <v>0</v>
          </cell>
          <cell r="AC604">
            <v>0</v>
          </cell>
          <cell r="AD604">
            <v>0</v>
          </cell>
          <cell r="AE604">
            <v>0</v>
          </cell>
          <cell r="AF604">
            <v>17011</v>
          </cell>
          <cell r="AG604">
            <v>0</v>
          </cell>
          <cell r="AH604">
            <v>0</v>
          </cell>
          <cell r="AI604">
            <v>16688</v>
          </cell>
          <cell r="AJ604">
            <v>0</v>
          </cell>
          <cell r="AK604">
            <v>7092</v>
          </cell>
          <cell r="AL604">
            <v>990</v>
          </cell>
          <cell r="AM604">
            <v>15727.2</v>
          </cell>
          <cell r="AN604">
            <v>270</v>
          </cell>
          <cell r="AO604">
            <v>0</v>
          </cell>
          <cell r="AP604">
            <v>0</v>
          </cell>
          <cell r="AQ604">
            <v>193699</v>
          </cell>
          <cell r="AR604">
            <v>386</v>
          </cell>
          <cell r="AS604">
            <v>0</v>
          </cell>
          <cell r="AT604">
            <v>0</v>
          </cell>
          <cell r="AU604">
            <v>0</v>
          </cell>
          <cell r="AV604">
            <v>968</v>
          </cell>
          <cell r="AW604">
            <v>1646.9365</v>
          </cell>
          <cell r="AX604">
            <v>395.14589999999998</v>
          </cell>
        </row>
        <row r="605">
          <cell r="D605" t="str">
            <v>山本　栄子</v>
          </cell>
          <cell r="E605">
            <v>1006</v>
          </cell>
          <cell r="F605" t="str">
            <v>東京研修センター</v>
          </cell>
          <cell r="G605">
            <v>100601</v>
          </cell>
          <cell r="H605" t="str">
            <v>ＴＫＣＧ</v>
          </cell>
          <cell r="I605">
            <v>1</v>
          </cell>
          <cell r="J605" t="str">
            <v>部門1</v>
          </cell>
          <cell r="K605">
            <v>1001</v>
          </cell>
          <cell r="L605" t="str">
            <v>部門1-1</v>
          </cell>
          <cell r="M605">
            <v>100102</v>
          </cell>
          <cell r="N605" t="str">
            <v>一般職員</v>
          </cell>
          <cell r="O605">
            <v>300</v>
          </cell>
          <cell r="P605">
            <v>410400</v>
          </cell>
          <cell r="Q605">
            <v>410400</v>
          </cell>
          <cell r="R605">
            <v>0</v>
          </cell>
          <cell r="S605">
            <v>0</v>
          </cell>
          <cell r="T605">
            <v>0</v>
          </cell>
          <cell r="U605">
            <v>0</v>
          </cell>
          <cell r="V605">
            <v>0</v>
          </cell>
          <cell r="W605">
            <v>0</v>
          </cell>
          <cell r="X605">
            <v>0</v>
          </cell>
          <cell r="Y605">
            <v>0</v>
          </cell>
          <cell r="Z605">
            <v>410400</v>
          </cell>
          <cell r="AA605">
            <v>45000</v>
          </cell>
          <cell r="AB605">
            <v>54648</v>
          </cell>
          <cell r="AC605">
            <v>0</v>
          </cell>
          <cell r="AD605">
            <v>0</v>
          </cell>
          <cell r="AE605">
            <v>0</v>
          </cell>
          <cell r="AF605">
            <v>0</v>
          </cell>
          <cell r="AG605">
            <v>0</v>
          </cell>
          <cell r="AH605">
            <v>0</v>
          </cell>
          <cell r="AI605">
            <v>0</v>
          </cell>
          <cell r="AJ605">
            <v>0</v>
          </cell>
          <cell r="AK605">
            <v>22064</v>
          </cell>
          <cell r="AL605">
            <v>3080</v>
          </cell>
          <cell r="AM605">
            <v>48927.4</v>
          </cell>
          <cell r="AN605">
            <v>840</v>
          </cell>
          <cell r="AO605">
            <v>0</v>
          </cell>
          <cell r="AP605">
            <v>0</v>
          </cell>
          <cell r="AQ605">
            <v>510048</v>
          </cell>
          <cell r="AR605">
            <v>0</v>
          </cell>
          <cell r="AS605">
            <v>0</v>
          </cell>
          <cell r="AT605">
            <v>0</v>
          </cell>
          <cell r="AU605">
            <v>0</v>
          </cell>
          <cell r="AV605">
            <v>2550</v>
          </cell>
          <cell r="AW605">
            <v>4335.6480000000001</v>
          </cell>
          <cell r="AX605">
            <v>1040.4979000000001</v>
          </cell>
        </row>
        <row r="606">
          <cell r="D606" t="str">
            <v>児島　秀和</v>
          </cell>
          <cell r="E606">
            <v>1001</v>
          </cell>
          <cell r="F606" t="str">
            <v>産業推進部</v>
          </cell>
          <cell r="G606">
            <v>100101</v>
          </cell>
          <cell r="H606" t="str">
            <v>産業国際化・インフラＧ</v>
          </cell>
          <cell r="I606">
            <v>1</v>
          </cell>
          <cell r="J606" t="str">
            <v>部門1</v>
          </cell>
          <cell r="K606">
            <v>1001</v>
          </cell>
          <cell r="L606" t="str">
            <v>部門1-1</v>
          </cell>
          <cell r="M606">
            <v>100102</v>
          </cell>
          <cell r="N606" t="str">
            <v>一般職員</v>
          </cell>
          <cell r="O606">
            <v>700</v>
          </cell>
          <cell r="P606">
            <v>0</v>
          </cell>
          <cell r="Q606">
            <v>160000</v>
          </cell>
          <cell r="R606">
            <v>0</v>
          </cell>
          <cell r="S606">
            <v>0</v>
          </cell>
          <cell r="T606">
            <v>0</v>
          </cell>
          <cell r="U606">
            <v>0</v>
          </cell>
          <cell r="V606">
            <v>0</v>
          </cell>
          <cell r="W606">
            <v>0</v>
          </cell>
          <cell r="X606">
            <v>0</v>
          </cell>
          <cell r="Y606">
            <v>0</v>
          </cell>
          <cell r="Z606">
            <v>160000</v>
          </cell>
          <cell r="AA606">
            <v>0</v>
          </cell>
          <cell r="AB606">
            <v>0</v>
          </cell>
          <cell r="AC606">
            <v>0</v>
          </cell>
          <cell r="AD606">
            <v>0</v>
          </cell>
          <cell r="AE606">
            <v>0</v>
          </cell>
          <cell r="AF606">
            <v>9306</v>
          </cell>
          <cell r="AG606">
            <v>0</v>
          </cell>
          <cell r="AH606">
            <v>0</v>
          </cell>
          <cell r="AI606">
            <v>4018</v>
          </cell>
          <cell r="AJ606">
            <v>0</v>
          </cell>
          <cell r="AK606">
            <v>6698</v>
          </cell>
          <cell r="AL606">
            <v>935</v>
          </cell>
          <cell r="AM606">
            <v>14853.8</v>
          </cell>
          <cell r="AN606">
            <v>255</v>
          </cell>
          <cell r="AO606">
            <v>0</v>
          </cell>
          <cell r="AP606">
            <v>0</v>
          </cell>
          <cell r="AQ606">
            <v>173324</v>
          </cell>
          <cell r="AR606">
            <v>0</v>
          </cell>
          <cell r="AS606">
            <v>0</v>
          </cell>
          <cell r="AT606">
            <v>0</v>
          </cell>
          <cell r="AU606">
            <v>0</v>
          </cell>
          <cell r="AV606">
            <v>866</v>
          </cell>
          <cell r="AW606">
            <v>1473.874</v>
          </cell>
          <cell r="AX606">
            <v>353.58089999999999</v>
          </cell>
        </row>
        <row r="607">
          <cell r="D607" t="str">
            <v>関本　隆</v>
          </cell>
          <cell r="E607">
            <v>1007</v>
          </cell>
          <cell r="F607" t="str">
            <v>関西研修センター</v>
          </cell>
          <cell r="G607">
            <v>100701</v>
          </cell>
          <cell r="H607" t="str">
            <v>ＫＫＣＧ</v>
          </cell>
          <cell r="I607">
            <v>1</v>
          </cell>
          <cell r="J607" t="str">
            <v>部門1</v>
          </cell>
          <cell r="K607">
            <v>1001</v>
          </cell>
          <cell r="L607" t="str">
            <v>部門1-1</v>
          </cell>
          <cell r="M607">
            <v>100102</v>
          </cell>
          <cell r="N607" t="str">
            <v>一般職員</v>
          </cell>
          <cell r="O607">
            <v>500</v>
          </cell>
          <cell r="P607">
            <v>380300</v>
          </cell>
          <cell r="Q607">
            <v>380300</v>
          </cell>
          <cell r="R607">
            <v>0</v>
          </cell>
          <cell r="S607">
            <v>0</v>
          </cell>
          <cell r="T607">
            <v>0</v>
          </cell>
          <cell r="U607">
            <v>0</v>
          </cell>
          <cell r="V607">
            <v>0</v>
          </cell>
          <cell r="W607">
            <v>0</v>
          </cell>
          <cell r="X607">
            <v>0</v>
          </cell>
          <cell r="Y607">
            <v>0</v>
          </cell>
          <cell r="Z607">
            <v>380300</v>
          </cell>
          <cell r="AA607">
            <v>0</v>
          </cell>
          <cell r="AB607">
            <v>47196</v>
          </cell>
          <cell r="AC607">
            <v>13000</v>
          </cell>
          <cell r="AD607">
            <v>0</v>
          </cell>
          <cell r="AE607">
            <v>0</v>
          </cell>
          <cell r="AF607">
            <v>28260</v>
          </cell>
          <cell r="AG607">
            <v>0</v>
          </cell>
          <cell r="AH607">
            <v>20500</v>
          </cell>
          <cell r="AI607">
            <v>86384</v>
          </cell>
          <cell r="AJ607">
            <v>-21210</v>
          </cell>
          <cell r="AK607">
            <v>20882</v>
          </cell>
          <cell r="AL607">
            <v>2915</v>
          </cell>
          <cell r="AM607">
            <v>46306.2</v>
          </cell>
          <cell r="AN607">
            <v>795</v>
          </cell>
          <cell r="AO607">
            <v>0</v>
          </cell>
          <cell r="AP607">
            <v>0</v>
          </cell>
          <cell r="AQ607">
            <v>554430</v>
          </cell>
          <cell r="AR607">
            <v>9415</v>
          </cell>
          <cell r="AS607">
            <v>0</v>
          </cell>
          <cell r="AT607">
            <v>0</v>
          </cell>
          <cell r="AU607">
            <v>0</v>
          </cell>
          <cell r="AV607">
            <v>2772</v>
          </cell>
          <cell r="AW607">
            <v>4712.8050000000003</v>
          </cell>
          <cell r="AX607">
            <v>1131.0372</v>
          </cell>
        </row>
        <row r="608">
          <cell r="D608" t="str">
            <v>米田　裕之</v>
          </cell>
          <cell r="E608">
            <v>1005</v>
          </cell>
          <cell r="F608" t="str">
            <v>総務企画部</v>
          </cell>
          <cell r="G608">
            <v>100502</v>
          </cell>
          <cell r="H608" t="str">
            <v>総務Ｇ</v>
          </cell>
          <cell r="I608">
            <v>1</v>
          </cell>
          <cell r="J608" t="str">
            <v>部門1</v>
          </cell>
          <cell r="K608">
            <v>1001</v>
          </cell>
          <cell r="L608" t="str">
            <v>部門1-1</v>
          </cell>
          <cell r="M608">
            <v>100102</v>
          </cell>
          <cell r="N608" t="str">
            <v>一般職員</v>
          </cell>
          <cell r="O608">
            <v>200</v>
          </cell>
          <cell r="P608">
            <v>0</v>
          </cell>
          <cell r="Q608">
            <v>600000</v>
          </cell>
          <cell r="R608">
            <v>0</v>
          </cell>
          <cell r="S608">
            <v>0</v>
          </cell>
          <cell r="T608">
            <v>0</v>
          </cell>
          <cell r="U608">
            <v>0</v>
          </cell>
          <cell r="V608">
            <v>0</v>
          </cell>
          <cell r="W608">
            <v>0</v>
          </cell>
          <cell r="X608">
            <v>0</v>
          </cell>
          <cell r="Y608">
            <v>0</v>
          </cell>
          <cell r="Z608">
            <v>600000</v>
          </cell>
          <cell r="AA608">
            <v>0</v>
          </cell>
          <cell r="AB608">
            <v>0</v>
          </cell>
          <cell r="AC608">
            <v>0</v>
          </cell>
          <cell r="AD608">
            <v>0</v>
          </cell>
          <cell r="AE608">
            <v>0</v>
          </cell>
          <cell r="AF608">
            <v>0</v>
          </cell>
          <cell r="AG608">
            <v>0</v>
          </cell>
          <cell r="AH608">
            <v>-110400</v>
          </cell>
          <cell r="AI608">
            <v>0</v>
          </cell>
          <cell r="AJ608">
            <v>0</v>
          </cell>
          <cell r="AK608">
            <v>32702</v>
          </cell>
          <cell r="AL608">
            <v>4565</v>
          </cell>
          <cell r="AM608">
            <v>54169.8</v>
          </cell>
          <cell r="AN608">
            <v>930</v>
          </cell>
          <cell r="AO608">
            <v>0</v>
          </cell>
          <cell r="AP608">
            <v>0</v>
          </cell>
          <cell r="AQ608">
            <v>489600</v>
          </cell>
          <cell r="AR608">
            <v>0</v>
          </cell>
          <cell r="AS608">
            <v>0</v>
          </cell>
          <cell r="AT608">
            <v>0</v>
          </cell>
          <cell r="AU608">
            <v>0</v>
          </cell>
          <cell r="AV608">
            <v>0</v>
          </cell>
          <cell r="AW608">
            <v>0</v>
          </cell>
          <cell r="AX608">
            <v>0</v>
          </cell>
        </row>
        <row r="609">
          <cell r="D609" t="str">
            <v>山崎　正弘</v>
          </cell>
          <cell r="E609">
            <v>1003</v>
          </cell>
          <cell r="F609" t="str">
            <v>研修業務部</v>
          </cell>
          <cell r="G609">
            <v>100303</v>
          </cell>
          <cell r="H609" t="str">
            <v>招聘業務Ｇ</v>
          </cell>
          <cell r="I609">
            <v>1</v>
          </cell>
          <cell r="J609" t="str">
            <v>部門1</v>
          </cell>
          <cell r="K609">
            <v>1001</v>
          </cell>
          <cell r="L609" t="str">
            <v>部門1-1</v>
          </cell>
          <cell r="M609">
            <v>100102</v>
          </cell>
          <cell r="N609" t="str">
            <v>一般職員</v>
          </cell>
          <cell r="O609">
            <v>500</v>
          </cell>
          <cell r="P609">
            <v>392600</v>
          </cell>
          <cell r="Q609">
            <v>392600</v>
          </cell>
          <cell r="R609">
            <v>0</v>
          </cell>
          <cell r="S609">
            <v>0</v>
          </cell>
          <cell r="T609">
            <v>0</v>
          </cell>
          <cell r="U609">
            <v>0</v>
          </cell>
          <cell r="V609">
            <v>0</v>
          </cell>
          <cell r="W609">
            <v>0</v>
          </cell>
          <cell r="X609">
            <v>0</v>
          </cell>
          <cell r="Y609">
            <v>0</v>
          </cell>
          <cell r="Z609">
            <v>392600</v>
          </cell>
          <cell r="AA609">
            <v>0</v>
          </cell>
          <cell r="AB609">
            <v>47112</v>
          </cell>
          <cell r="AC609">
            <v>0</v>
          </cell>
          <cell r="AD609">
            <v>21800</v>
          </cell>
          <cell r="AE609">
            <v>0</v>
          </cell>
          <cell r="AF609">
            <v>17978</v>
          </cell>
          <cell r="AG609">
            <v>0</v>
          </cell>
          <cell r="AH609">
            <v>9828</v>
          </cell>
          <cell r="AI609">
            <v>52007</v>
          </cell>
          <cell r="AJ609">
            <v>0</v>
          </cell>
          <cell r="AK609">
            <v>24428</v>
          </cell>
          <cell r="AL609">
            <v>3410</v>
          </cell>
          <cell r="AM609">
            <v>54169.8</v>
          </cell>
          <cell r="AN609">
            <v>930</v>
          </cell>
          <cell r="AO609">
            <v>0</v>
          </cell>
          <cell r="AP609">
            <v>0</v>
          </cell>
          <cell r="AQ609">
            <v>541325</v>
          </cell>
          <cell r="AR609">
            <v>2287</v>
          </cell>
          <cell r="AS609">
            <v>0</v>
          </cell>
          <cell r="AT609">
            <v>0</v>
          </cell>
          <cell r="AU609">
            <v>0</v>
          </cell>
          <cell r="AV609">
            <v>2706</v>
          </cell>
          <cell r="AW609">
            <v>4601.8874999999998</v>
          </cell>
          <cell r="AX609">
            <v>1104.3030000000001</v>
          </cell>
        </row>
        <row r="610">
          <cell r="D610" t="str">
            <v>大塚　光義</v>
          </cell>
          <cell r="E610">
            <v>1006</v>
          </cell>
          <cell r="F610" t="str">
            <v>東京研修センター</v>
          </cell>
          <cell r="G610">
            <v>100601</v>
          </cell>
          <cell r="H610" t="str">
            <v>ＴＫＣＧ</v>
          </cell>
          <cell r="I610">
            <v>1</v>
          </cell>
          <cell r="J610" t="str">
            <v>部門1</v>
          </cell>
          <cell r="K610">
            <v>1001</v>
          </cell>
          <cell r="L610" t="str">
            <v>部門1-1</v>
          </cell>
          <cell r="M610">
            <v>100102</v>
          </cell>
          <cell r="N610" t="str">
            <v>一般職員</v>
          </cell>
          <cell r="O610">
            <v>500</v>
          </cell>
          <cell r="P610">
            <v>401800</v>
          </cell>
          <cell r="Q610">
            <v>401800</v>
          </cell>
          <cell r="R610">
            <v>0</v>
          </cell>
          <cell r="S610">
            <v>0</v>
          </cell>
          <cell r="T610">
            <v>0</v>
          </cell>
          <cell r="U610">
            <v>0</v>
          </cell>
          <cell r="V610">
            <v>0</v>
          </cell>
          <cell r="W610">
            <v>0</v>
          </cell>
          <cell r="X610">
            <v>0</v>
          </cell>
          <cell r="Y610">
            <v>0</v>
          </cell>
          <cell r="Z610">
            <v>401800</v>
          </cell>
          <cell r="AA610">
            <v>0</v>
          </cell>
          <cell r="AB610">
            <v>49776</v>
          </cell>
          <cell r="AC610">
            <v>13000</v>
          </cell>
          <cell r="AD610">
            <v>27000</v>
          </cell>
          <cell r="AE610">
            <v>35000</v>
          </cell>
          <cell r="AF610">
            <v>6840</v>
          </cell>
          <cell r="AG610">
            <v>0</v>
          </cell>
          <cell r="AH610">
            <v>15200</v>
          </cell>
          <cell r="AI610">
            <v>153546</v>
          </cell>
          <cell r="AJ610">
            <v>0</v>
          </cell>
          <cell r="AK610">
            <v>27974</v>
          </cell>
          <cell r="AL610">
            <v>3905</v>
          </cell>
          <cell r="AM610">
            <v>54169.8</v>
          </cell>
          <cell r="AN610">
            <v>930</v>
          </cell>
          <cell r="AO610">
            <v>0</v>
          </cell>
          <cell r="AP610">
            <v>0</v>
          </cell>
          <cell r="AQ610">
            <v>702162</v>
          </cell>
          <cell r="AR610">
            <v>17866</v>
          </cell>
          <cell r="AS610">
            <v>0</v>
          </cell>
          <cell r="AT610">
            <v>274</v>
          </cell>
          <cell r="AU610">
            <v>0</v>
          </cell>
          <cell r="AV610">
            <v>3510</v>
          </cell>
          <cell r="AW610">
            <v>5969.1869999999999</v>
          </cell>
          <cell r="AX610">
            <v>1432.4104</v>
          </cell>
        </row>
        <row r="611">
          <cell r="D611" t="str">
            <v>三輪　直</v>
          </cell>
          <cell r="E611">
            <v>1006</v>
          </cell>
          <cell r="F611" t="str">
            <v>東京研修センター</v>
          </cell>
          <cell r="G611">
            <v>100601</v>
          </cell>
          <cell r="H611" t="str">
            <v>ＴＫＣＧ</v>
          </cell>
          <cell r="I611">
            <v>1</v>
          </cell>
          <cell r="J611" t="str">
            <v>部門1</v>
          </cell>
          <cell r="K611">
            <v>1001</v>
          </cell>
          <cell r="L611" t="str">
            <v>部門1-1</v>
          </cell>
          <cell r="M611">
            <v>100102</v>
          </cell>
          <cell r="N611" t="str">
            <v>一般職員</v>
          </cell>
          <cell r="O611">
            <v>300</v>
          </cell>
          <cell r="P611">
            <v>464100</v>
          </cell>
          <cell r="Q611">
            <v>464100</v>
          </cell>
          <cell r="R611">
            <v>0</v>
          </cell>
          <cell r="S611">
            <v>0</v>
          </cell>
          <cell r="T611">
            <v>0</v>
          </cell>
          <cell r="U611">
            <v>0</v>
          </cell>
          <cell r="V611">
            <v>0</v>
          </cell>
          <cell r="W611">
            <v>0</v>
          </cell>
          <cell r="X611">
            <v>0</v>
          </cell>
          <cell r="Y611">
            <v>0</v>
          </cell>
          <cell r="Z611">
            <v>464100</v>
          </cell>
          <cell r="AA611">
            <v>95000</v>
          </cell>
          <cell r="AB611">
            <v>70032</v>
          </cell>
          <cell r="AC611">
            <v>24500</v>
          </cell>
          <cell r="AD611">
            <v>27000</v>
          </cell>
          <cell r="AE611">
            <v>35000</v>
          </cell>
          <cell r="AF611">
            <v>13060</v>
          </cell>
          <cell r="AG611">
            <v>0</v>
          </cell>
          <cell r="AH611">
            <v>20050</v>
          </cell>
          <cell r="AI611">
            <v>0</v>
          </cell>
          <cell r="AJ611">
            <v>0</v>
          </cell>
          <cell r="AK611">
            <v>29550</v>
          </cell>
          <cell r="AL611">
            <v>4125</v>
          </cell>
          <cell r="AM611">
            <v>54169.8</v>
          </cell>
          <cell r="AN611">
            <v>930</v>
          </cell>
          <cell r="AO611">
            <v>0</v>
          </cell>
          <cell r="AP611">
            <v>0</v>
          </cell>
          <cell r="AQ611">
            <v>748742</v>
          </cell>
          <cell r="AR611">
            <v>0</v>
          </cell>
          <cell r="AS611">
            <v>0</v>
          </cell>
          <cell r="AT611">
            <v>0</v>
          </cell>
          <cell r="AU611">
            <v>0</v>
          </cell>
          <cell r="AV611">
            <v>3743</v>
          </cell>
          <cell r="AW611">
            <v>6365.0169999999998</v>
          </cell>
          <cell r="AX611">
            <v>1527.4336000000001</v>
          </cell>
        </row>
        <row r="612">
          <cell r="D612" t="str">
            <v>井上　優</v>
          </cell>
          <cell r="E612">
            <v>1001</v>
          </cell>
          <cell r="F612" t="str">
            <v>産業推進部</v>
          </cell>
          <cell r="G612">
            <v>100101</v>
          </cell>
          <cell r="H612" t="str">
            <v>産業国際化・インフラＧ</v>
          </cell>
          <cell r="I612">
            <v>1</v>
          </cell>
          <cell r="J612" t="str">
            <v>部門1</v>
          </cell>
          <cell r="K612">
            <v>1001</v>
          </cell>
          <cell r="L612" t="str">
            <v>部門1-1</v>
          </cell>
          <cell r="M612">
            <v>100102</v>
          </cell>
          <cell r="N612" t="str">
            <v>一般職員</v>
          </cell>
          <cell r="O612">
            <v>500</v>
          </cell>
          <cell r="P612">
            <v>392600</v>
          </cell>
          <cell r="Q612">
            <v>392600</v>
          </cell>
          <cell r="R612">
            <v>0</v>
          </cell>
          <cell r="S612">
            <v>0</v>
          </cell>
          <cell r="T612">
            <v>0</v>
          </cell>
          <cell r="U612">
            <v>0</v>
          </cell>
          <cell r="V612">
            <v>0</v>
          </cell>
          <cell r="W612">
            <v>0</v>
          </cell>
          <cell r="X612">
            <v>0</v>
          </cell>
          <cell r="Y612">
            <v>0</v>
          </cell>
          <cell r="Z612">
            <v>392600</v>
          </cell>
          <cell r="AA612">
            <v>0</v>
          </cell>
          <cell r="AB612">
            <v>50052</v>
          </cell>
          <cell r="AC612">
            <v>24500</v>
          </cell>
          <cell r="AD612">
            <v>0</v>
          </cell>
          <cell r="AE612">
            <v>0</v>
          </cell>
          <cell r="AF612">
            <v>23321</v>
          </cell>
          <cell r="AG612">
            <v>0</v>
          </cell>
          <cell r="AH612">
            <v>18778</v>
          </cell>
          <cell r="AI612">
            <v>122068</v>
          </cell>
          <cell r="AJ612">
            <v>0</v>
          </cell>
          <cell r="AK612">
            <v>20882</v>
          </cell>
          <cell r="AL612">
            <v>2915</v>
          </cell>
          <cell r="AM612">
            <v>46306.2</v>
          </cell>
          <cell r="AN612">
            <v>795</v>
          </cell>
          <cell r="AO612">
            <v>0</v>
          </cell>
          <cell r="AP612">
            <v>0</v>
          </cell>
          <cell r="AQ612">
            <v>631319</v>
          </cell>
          <cell r="AR612">
            <v>16303</v>
          </cell>
          <cell r="AS612">
            <v>0</v>
          </cell>
          <cell r="AT612">
            <v>0</v>
          </cell>
          <cell r="AU612">
            <v>0</v>
          </cell>
          <cell r="AV612">
            <v>3156</v>
          </cell>
          <cell r="AW612">
            <v>5366.8064999999997</v>
          </cell>
          <cell r="AX612">
            <v>1287.8906999999999</v>
          </cell>
        </row>
        <row r="613">
          <cell r="D613" t="str">
            <v>田中　宏幸</v>
          </cell>
          <cell r="E613">
            <v>1003</v>
          </cell>
          <cell r="F613" t="str">
            <v>研修業務部</v>
          </cell>
          <cell r="G613">
            <v>100301</v>
          </cell>
          <cell r="H613" t="str">
            <v>受入業務Ｇ</v>
          </cell>
          <cell r="I613">
            <v>1</v>
          </cell>
          <cell r="J613" t="str">
            <v>部門1</v>
          </cell>
          <cell r="K613">
            <v>1001</v>
          </cell>
          <cell r="L613" t="str">
            <v>部門1-1</v>
          </cell>
          <cell r="M613">
            <v>100102</v>
          </cell>
          <cell r="N613" t="str">
            <v>一般職員</v>
          </cell>
          <cell r="O613">
            <v>300</v>
          </cell>
          <cell r="P613">
            <v>463300</v>
          </cell>
          <cell r="Q613">
            <v>463300</v>
          </cell>
          <cell r="R613">
            <v>0</v>
          </cell>
          <cell r="S613">
            <v>0</v>
          </cell>
          <cell r="T613">
            <v>0</v>
          </cell>
          <cell r="U613">
            <v>0</v>
          </cell>
          <cell r="V613">
            <v>0</v>
          </cell>
          <cell r="W613">
            <v>0</v>
          </cell>
          <cell r="X613">
            <v>0</v>
          </cell>
          <cell r="Y613">
            <v>0</v>
          </cell>
          <cell r="Z613">
            <v>463300</v>
          </cell>
          <cell r="AA613">
            <v>105000</v>
          </cell>
          <cell r="AB613">
            <v>72096</v>
          </cell>
          <cell r="AC613">
            <v>32500</v>
          </cell>
          <cell r="AD613">
            <v>0</v>
          </cell>
          <cell r="AE613">
            <v>0</v>
          </cell>
          <cell r="AF613">
            <v>18853</v>
          </cell>
          <cell r="AG613">
            <v>0</v>
          </cell>
          <cell r="AH613">
            <v>16400</v>
          </cell>
          <cell r="AI613">
            <v>0</v>
          </cell>
          <cell r="AJ613">
            <v>0</v>
          </cell>
          <cell r="AK613">
            <v>27974</v>
          </cell>
          <cell r="AL613">
            <v>3905</v>
          </cell>
          <cell r="AM613">
            <v>54169.8</v>
          </cell>
          <cell r="AN613">
            <v>930</v>
          </cell>
          <cell r="AO613">
            <v>0</v>
          </cell>
          <cell r="AP613">
            <v>0</v>
          </cell>
          <cell r="AQ613">
            <v>708149</v>
          </cell>
          <cell r="AR613">
            <v>0</v>
          </cell>
          <cell r="AS613">
            <v>0</v>
          </cell>
          <cell r="AT613">
            <v>0</v>
          </cell>
          <cell r="AU613">
            <v>0</v>
          </cell>
          <cell r="AV613">
            <v>3540</v>
          </cell>
          <cell r="AW613">
            <v>6020.0114999999996</v>
          </cell>
          <cell r="AX613">
            <v>1444.6239</v>
          </cell>
        </row>
        <row r="614">
          <cell r="D614" t="str">
            <v>川上　哲司</v>
          </cell>
          <cell r="E614">
            <v>1001</v>
          </cell>
          <cell r="F614" t="str">
            <v>役員他</v>
          </cell>
          <cell r="G614">
            <v>100101</v>
          </cell>
          <cell r="H614" t="str">
            <v>役員</v>
          </cell>
          <cell r="I614">
            <v>1</v>
          </cell>
          <cell r="J614" t="str">
            <v>部門1</v>
          </cell>
          <cell r="K614">
            <v>1001</v>
          </cell>
          <cell r="L614" t="str">
            <v>部門1-1</v>
          </cell>
          <cell r="M614">
            <v>100101</v>
          </cell>
          <cell r="N614" t="str">
            <v>役員</v>
          </cell>
          <cell r="O614">
            <v>100</v>
          </cell>
          <cell r="P614">
            <v>0</v>
          </cell>
          <cell r="Q614">
            <v>680000</v>
          </cell>
          <cell r="R614">
            <v>0</v>
          </cell>
          <cell r="S614">
            <v>0</v>
          </cell>
          <cell r="T614">
            <v>0</v>
          </cell>
          <cell r="U614">
            <v>0</v>
          </cell>
          <cell r="V614">
            <v>0</v>
          </cell>
          <cell r="W614">
            <v>0</v>
          </cell>
          <cell r="X614">
            <v>0</v>
          </cell>
          <cell r="Y614">
            <v>0</v>
          </cell>
          <cell r="Z614">
            <v>680000</v>
          </cell>
          <cell r="AA614">
            <v>0</v>
          </cell>
          <cell r="AB614">
            <v>0</v>
          </cell>
          <cell r="AC614">
            <v>0</v>
          </cell>
          <cell r="AD614">
            <v>0</v>
          </cell>
          <cell r="AE614">
            <v>0</v>
          </cell>
          <cell r="AF614">
            <v>16154</v>
          </cell>
          <cell r="AG614">
            <v>0</v>
          </cell>
          <cell r="AH614">
            <v>18811</v>
          </cell>
          <cell r="AI614">
            <v>0</v>
          </cell>
          <cell r="AJ614">
            <v>0</v>
          </cell>
          <cell r="AK614">
            <v>26792</v>
          </cell>
          <cell r="AL614">
            <v>3740</v>
          </cell>
          <cell r="AM614">
            <v>54169.8</v>
          </cell>
          <cell r="AN614">
            <v>930</v>
          </cell>
          <cell r="AO614">
            <v>0</v>
          </cell>
          <cell r="AP614">
            <v>0</v>
          </cell>
          <cell r="AQ614">
            <v>837365</v>
          </cell>
          <cell r="AR614">
            <v>0</v>
          </cell>
          <cell r="AS614">
            <v>0</v>
          </cell>
          <cell r="AT614">
            <v>0</v>
          </cell>
          <cell r="AU614">
            <v>0</v>
          </cell>
          <cell r="AV614">
            <v>0</v>
          </cell>
          <cell r="AW614">
            <v>0</v>
          </cell>
          <cell r="AX614">
            <v>0</v>
          </cell>
        </row>
        <row r="615">
          <cell r="D615" t="str">
            <v>丸山　紀子</v>
          </cell>
          <cell r="E615">
            <v>1006</v>
          </cell>
          <cell r="F615" t="str">
            <v>東京研修センター</v>
          </cell>
          <cell r="G615">
            <v>100601</v>
          </cell>
          <cell r="H615" t="str">
            <v>ＴＫＣＧ</v>
          </cell>
          <cell r="I615">
            <v>1</v>
          </cell>
          <cell r="J615" t="str">
            <v>部門1</v>
          </cell>
          <cell r="K615">
            <v>1001</v>
          </cell>
          <cell r="L615" t="str">
            <v>部門1-1</v>
          </cell>
          <cell r="M615">
            <v>100102</v>
          </cell>
          <cell r="N615" t="str">
            <v>一般職員</v>
          </cell>
          <cell r="O615">
            <v>300</v>
          </cell>
          <cell r="P615">
            <v>457400</v>
          </cell>
          <cell r="Q615">
            <v>457400</v>
          </cell>
          <cell r="R615">
            <v>0</v>
          </cell>
          <cell r="S615">
            <v>0</v>
          </cell>
          <cell r="T615">
            <v>0</v>
          </cell>
          <cell r="U615">
            <v>0</v>
          </cell>
          <cell r="V615">
            <v>0</v>
          </cell>
          <cell r="W615">
            <v>0</v>
          </cell>
          <cell r="X615">
            <v>0</v>
          </cell>
          <cell r="Y615">
            <v>0</v>
          </cell>
          <cell r="Z615">
            <v>457400</v>
          </cell>
          <cell r="AA615">
            <v>105000</v>
          </cell>
          <cell r="AB615">
            <v>67488</v>
          </cell>
          <cell r="AC615">
            <v>0</v>
          </cell>
          <cell r="AD615">
            <v>0</v>
          </cell>
          <cell r="AE615">
            <v>0</v>
          </cell>
          <cell r="AF615">
            <v>7911</v>
          </cell>
          <cell r="AG615">
            <v>0</v>
          </cell>
          <cell r="AH615">
            <v>9900</v>
          </cell>
          <cell r="AI615">
            <v>0</v>
          </cell>
          <cell r="AJ615">
            <v>0</v>
          </cell>
          <cell r="AK615">
            <v>25610</v>
          </cell>
          <cell r="AL615">
            <v>3575</v>
          </cell>
          <cell r="AM615">
            <v>54169.8</v>
          </cell>
          <cell r="AN615">
            <v>930</v>
          </cell>
          <cell r="AO615">
            <v>0</v>
          </cell>
          <cell r="AP615">
            <v>0</v>
          </cell>
          <cell r="AQ615">
            <v>647699</v>
          </cell>
          <cell r="AR615">
            <v>0</v>
          </cell>
          <cell r="AS615">
            <v>0</v>
          </cell>
          <cell r="AT615">
            <v>0</v>
          </cell>
          <cell r="AU615">
            <v>0</v>
          </cell>
          <cell r="AV615">
            <v>3238</v>
          </cell>
          <cell r="AW615">
            <v>5505.9364999999998</v>
          </cell>
          <cell r="AX615">
            <v>1321.3059000000001</v>
          </cell>
        </row>
        <row r="616">
          <cell r="D616" t="str">
            <v>下大澤　祐二</v>
          </cell>
          <cell r="E616">
            <v>1001</v>
          </cell>
          <cell r="F616" t="str">
            <v>役員他</v>
          </cell>
          <cell r="G616">
            <v>100101</v>
          </cell>
          <cell r="H616" t="str">
            <v>役員</v>
          </cell>
          <cell r="I616">
            <v>1</v>
          </cell>
          <cell r="J616" t="str">
            <v>部門1</v>
          </cell>
          <cell r="K616">
            <v>1001</v>
          </cell>
          <cell r="L616" t="str">
            <v>部門1-1</v>
          </cell>
          <cell r="M616">
            <v>100101</v>
          </cell>
          <cell r="N616" t="str">
            <v>役員</v>
          </cell>
          <cell r="O616">
            <v>100</v>
          </cell>
          <cell r="P616">
            <v>0</v>
          </cell>
          <cell r="Q616">
            <v>680000</v>
          </cell>
          <cell r="R616">
            <v>0</v>
          </cell>
          <cell r="S616">
            <v>0</v>
          </cell>
          <cell r="T616">
            <v>0</v>
          </cell>
          <cell r="U616">
            <v>0</v>
          </cell>
          <cell r="V616">
            <v>0</v>
          </cell>
          <cell r="W616">
            <v>0</v>
          </cell>
          <cell r="X616">
            <v>0</v>
          </cell>
          <cell r="Y616">
            <v>0</v>
          </cell>
          <cell r="Z616">
            <v>680000</v>
          </cell>
          <cell r="AA616">
            <v>0</v>
          </cell>
          <cell r="AB616">
            <v>0</v>
          </cell>
          <cell r="AC616">
            <v>0</v>
          </cell>
          <cell r="AD616">
            <v>0</v>
          </cell>
          <cell r="AE616">
            <v>0</v>
          </cell>
          <cell r="AF616">
            <v>11116</v>
          </cell>
          <cell r="AG616">
            <v>0</v>
          </cell>
          <cell r="AH616">
            <v>0</v>
          </cell>
          <cell r="AI616">
            <v>0</v>
          </cell>
          <cell r="AJ616">
            <v>0</v>
          </cell>
          <cell r="AK616">
            <v>32702</v>
          </cell>
          <cell r="AL616">
            <v>4565</v>
          </cell>
          <cell r="AM616">
            <v>54169.8</v>
          </cell>
          <cell r="AN616">
            <v>930</v>
          </cell>
          <cell r="AO616">
            <v>0</v>
          </cell>
          <cell r="AP616">
            <v>0</v>
          </cell>
          <cell r="AQ616">
            <v>813516</v>
          </cell>
          <cell r="AR616">
            <v>0</v>
          </cell>
          <cell r="AS616">
            <v>0</v>
          </cell>
          <cell r="AT616">
            <v>0</v>
          </cell>
          <cell r="AU616">
            <v>0</v>
          </cell>
          <cell r="AV616">
            <v>0</v>
          </cell>
          <cell r="AW616">
            <v>0</v>
          </cell>
          <cell r="AX616">
            <v>0</v>
          </cell>
        </row>
        <row r="617">
          <cell r="D617" t="str">
            <v>田中　秀穂</v>
          </cell>
          <cell r="E617">
            <v>1001</v>
          </cell>
          <cell r="F617" t="str">
            <v>産業推進部</v>
          </cell>
          <cell r="G617">
            <v>100101</v>
          </cell>
          <cell r="H617" t="str">
            <v>産業国際化・インフラＧ</v>
          </cell>
          <cell r="I617">
            <v>1</v>
          </cell>
          <cell r="J617" t="str">
            <v>部門1</v>
          </cell>
          <cell r="K617">
            <v>1001</v>
          </cell>
          <cell r="L617" t="str">
            <v>部門1-1</v>
          </cell>
          <cell r="M617">
            <v>100102</v>
          </cell>
          <cell r="N617" t="str">
            <v>一般職員</v>
          </cell>
          <cell r="O617">
            <v>300</v>
          </cell>
          <cell r="P617">
            <v>461300</v>
          </cell>
          <cell r="Q617">
            <v>461300</v>
          </cell>
          <cell r="R617">
            <v>0</v>
          </cell>
          <cell r="S617">
            <v>0</v>
          </cell>
          <cell r="T617">
            <v>0</v>
          </cell>
          <cell r="U617">
            <v>0</v>
          </cell>
          <cell r="V617">
            <v>0</v>
          </cell>
          <cell r="W617">
            <v>0</v>
          </cell>
          <cell r="X617">
            <v>0</v>
          </cell>
          <cell r="Y617">
            <v>0</v>
          </cell>
          <cell r="Z617">
            <v>461300</v>
          </cell>
          <cell r="AA617">
            <v>105000</v>
          </cell>
          <cell r="AB617">
            <v>70296</v>
          </cell>
          <cell r="AC617">
            <v>19500</v>
          </cell>
          <cell r="AD617">
            <v>27000</v>
          </cell>
          <cell r="AE617">
            <v>0</v>
          </cell>
          <cell r="AF617">
            <v>10265</v>
          </cell>
          <cell r="AG617">
            <v>0</v>
          </cell>
          <cell r="AH617">
            <v>5000</v>
          </cell>
          <cell r="AI617">
            <v>0</v>
          </cell>
          <cell r="AJ617">
            <v>0</v>
          </cell>
          <cell r="AK617">
            <v>26792</v>
          </cell>
          <cell r="AL617">
            <v>3740</v>
          </cell>
          <cell r="AM617">
            <v>54169.8</v>
          </cell>
          <cell r="AN617">
            <v>930</v>
          </cell>
          <cell r="AO617">
            <v>0</v>
          </cell>
          <cell r="AP617">
            <v>0</v>
          </cell>
          <cell r="AQ617">
            <v>698361</v>
          </cell>
          <cell r="AR617">
            <v>0</v>
          </cell>
          <cell r="AS617">
            <v>0</v>
          </cell>
          <cell r="AT617">
            <v>0</v>
          </cell>
          <cell r="AU617">
            <v>0</v>
          </cell>
          <cell r="AV617">
            <v>3491</v>
          </cell>
          <cell r="AW617">
            <v>5936.8734999999997</v>
          </cell>
          <cell r="AX617">
            <v>1424.6564000000001</v>
          </cell>
        </row>
        <row r="618">
          <cell r="D618" t="str">
            <v>高橋　千賀子</v>
          </cell>
          <cell r="E618">
            <v>1003</v>
          </cell>
          <cell r="F618" t="str">
            <v>研修業務部</v>
          </cell>
          <cell r="G618">
            <v>100304</v>
          </cell>
          <cell r="H618" t="str">
            <v>受入経理Ｇ</v>
          </cell>
          <cell r="I618">
            <v>1</v>
          </cell>
          <cell r="J618" t="str">
            <v>部門1</v>
          </cell>
          <cell r="K618">
            <v>1001</v>
          </cell>
          <cell r="L618" t="str">
            <v>部門1-1</v>
          </cell>
          <cell r="M618">
            <v>100102</v>
          </cell>
          <cell r="N618" t="str">
            <v>一般職員</v>
          </cell>
          <cell r="O618">
            <v>300</v>
          </cell>
          <cell r="P618">
            <v>397100</v>
          </cell>
          <cell r="Q618">
            <v>397100</v>
          </cell>
          <cell r="R618">
            <v>0</v>
          </cell>
          <cell r="S618">
            <v>0</v>
          </cell>
          <cell r="T618">
            <v>0</v>
          </cell>
          <cell r="U618">
            <v>0</v>
          </cell>
          <cell r="V618">
            <v>0</v>
          </cell>
          <cell r="W618">
            <v>0</v>
          </cell>
          <cell r="X618">
            <v>0</v>
          </cell>
          <cell r="Y618">
            <v>0</v>
          </cell>
          <cell r="Z618">
            <v>397100</v>
          </cell>
          <cell r="AA618">
            <v>45000</v>
          </cell>
          <cell r="AB618">
            <v>55812</v>
          </cell>
          <cell r="AC618">
            <v>23000</v>
          </cell>
          <cell r="AD618">
            <v>0</v>
          </cell>
          <cell r="AE618">
            <v>0</v>
          </cell>
          <cell r="AF618">
            <v>14645</v>
          </cell>
          <cell r="AG618">
            <v>0</v>
          </cell>
          <cell r="AH618">
            <v>0</v>
          </cell>
          <cell r="AI618">
            <v>0</v>
          </cell>
          <cell r="AJ618">
            <v>0</v>
          </cell>
          <cell r="AK618">
            <v>20882</v>
          </cell>
          <cell r="AL618">
            <v>2915</v>
          </cell>
          <cell r="AM618">
            <v>46306.2</v>
          </cell>
          <cell r="AN618">
            <v>795</v>
          </cell>
          <cell r="AO618">
            <v>0</v>
          </cell>
          <cell r="AP618">
            <v>0</v>
          </cell>
          <cell r="AQ618">
            <v>535557</v>
          </cell>
          <cell r="AR618">
            <v>0</v>
          </cell>
          <cell r="AS618">
            <v>0</v>
          </cell>
          <cell r="AT618">
            <v>0</v>
          </cell>
          <cell r="AU618">
            <v>0</v>
          </cell>
          <cell r="AV618">
            <v>2677</v>
          </cell>
          <cell r="AW618">
            <v>4553.0195000000003</v>
          </cell>
          <cell r="AX618">
            <v>1092.5362</v>
          </cell>
        </row>
        <row r="619">
          <cell r="D619" t="str">
            <v>ウィヤカーン　真理</v>
          </cell>
          <cell r="E619">
            <v>1006</v>
          </cell>
          <cell r="F619" t="str">
            <v>東京研修センター</v>
          </cell>
          <cell r="G619">
            <v>100601</v>
          </cell>
          <cell r="H619" t="str">
            <v>ＴＫＣＧ</v>
          </cell>
          <cell r="I619">
            <v>1</v>
          </cell>
          <cell r="J619" t="str">
            <v>部門1</v>
          </cell>
          <cell r="K619">
            <v>1001</v>
          </cell>
          <cell r="L619" t="str">
            <v>部門1-1</v>
          </cell>
          <cell r="M619">
            <v>100102</v>
          </cell>
          <cell r="N619" t="str">
            <v>一般職員</v>
          </cell>
          <cell r="O619">
            <v>500</v>
          </cell>
          <cell r="P619">
            <v>399500</v>
          </cell>
          <cell r="Q619">
            <v>399500</v>
          </cell>
          <cell r="R619">
            <v>0</v>
          </cell>
          <cell r="S619">
            <v>0</v>
          </cell>
          <cell r="T619">
            <v>0</v>
          </cell>
          <cell r="U619">
            <v>0</v>
          </cell>
          <cell r="V619">
            <v>0</v>
          </cell>
          <cell r="W619">
            <v>0</v>
          </cell>
          <cell r="X619">
            <v>0</v>
          </cell>
          <cell r="Y619">
            <v>0</v>
          </cell>
          <cell r="Z619">
            <v>399500</v>
          </cell>
          <cell r="AA619">
            <v>0</v>
          </cell>
          <cell r="AB619">
            <v>49320</v>
          </cell>
          <cell r="AC619">
            <v>11500</v>
          </cell>
          <cell r="AD619">
            <v>0</v>
          </cell>
          <cell r="AE619">
            <v>0</v>
          </cell>
          <cell r="AF619">
            <v>22700</v>
          </cell>
          <cell r="AG619">
            <v>0</v>
          </cell>
          <cell r="AH619">
            <v>15952</v>
          </cell>
          <cell r="AI619">
            <v>36890</v>
          </cell>
          <cell r="AJ619">
            <v>0</v>
          </cell>
          <cell r="AK619">
            <v>20882</v>
          </cell>
          <cell r="AL619">
            <v>2915</v>
          </cell>
          <cell r="AM619">
            <v>46306.2</v>
          </cell>
          <cell r="AN619">
            <v>795</v>
          </cell>
          <cell r="AO619">
            <v>0</v>
          </cell>
          <cell r="AP619">
            <v>0</v>
          </cell>
          <cell r="AQ619">
            <v>535862</v>
          </cell>
          <cell r="AR619">
            <v>0</v>
          </cell>
          <cell r="AS619">
            <v>0</v>
          </cell>
          <cell r="AT619">
            <v>0</v>
          </cell>
          <cell r="AU619">
            <v>0</v>
          </cell>
          <cell r="AV619">
            <v>2679</v>
          </cell>
          <cell r="AW619">
            <v>4555.1369999999997</v>
          </cell>
          <cell r="AX619">
            <v>1093.1584</v>
          </cell>
        </row>
        <row r="620">
          <cell r="D620" t="str">
            <v>山口　千恵子</v>
          </cell>
          <cell r="E620">
            <v>1008</v>
          </cell>
          <cell r="F620" t="str">
            <v>HIDA総合研究所</v>
          </cell>
          <cell r="G620">
            <v>100801</v>
          </cell>
          <cell r="H620" t="str">
            <v>調査企画Ｇ</v>
          </cell>
          <cell r="I620">
            <v>1</v>
          </cell>
          <cell r="J620" t="str">
            <v>部門1</v>
          </cell>
          <cell r="K620">
            <v>1001</v>
          </cell>
          <cell r="L620" t="str">
            <v>部門1-1</v>
          </cell>
          <cell r="M620">
            <v>100102</v>
          </cell>
          <cell r="N620" t="str">
            <v>一般職員</v>
          </cell>
          <cell r="O620">
            <v>300</v>
          </cell>
          <cell r="P620">
            <v>461300</v>
          </cell>
          <cell r="Q620">
            <v>461300</v>
          </cell>
          <cell r="R620">
            <v>0</v>
          </cell>
          <cell r="S620">
            <v>0</v>
          </cell>
          <cell r="T620">
            <v>0</v>
          </cell>
          <cell r="U620">
            <v>0</v>
          </cell>
          <cell r="V620">
            <v>0</v>
          </cell>
          <cell r="W620">
            <v>0</v>
          </cell>
          <cell r="X620">
            <v>0</v>
          </cell>
          <cell r="Y620">
            <v>0</v>
          </cell>
          <cell r="Z620">
            <v>461300</v>
          </cell>
          <cell r="AA620">
            <v>105000</v>
          </cell>
          <cell r="AB620">
            <v>67956</v>
          </cell>
          <cell r="AC620">
            <v>0</v>
          </cell>
          <cell r="AD620">
            <v>27000</v>
          </cell>
          <cell r="AE620">
            <v>0</v>
          </cell>
          <cell r="AF620">
            <v>13208</v>
          </cell>
          <cell r="AG620">
            <v>0</v>
          </cell>
          <cell r="AH620">
            <v>0</v>
          </cell>
          <cell r="AI620">
            <v>0</v>
          </cell>
          <cell r="AJ620">
            <v>0</v>
          </cell>
          <cell r="AK620">
            <v>25610</v>
          </cell>
          <cell r="AL620">
            <v>3575</v>
          </cell>
          <cell r="AM620">
            <v>54169.8</v>
          </cell>
          <cell r="AN620">
            <v>930</v>
          </cell>
          <cell r="AO620">
            <v>0</v>
          </cell>
          <cell r="AP620">
            <v>0</v>
          </cell>
          <cell r="AQ620">
            <v>674464</v>
          </cell>
          <cell r="AR620">
            <v>0</v>
          </cell>
          <cell r="AS620">
            <v>0</v>
          </cell>
          <cell r="AT620">
            <v>0</v>
          </cell>
          <cell r="AU620">
            <v>0</v>
          </cell>
          <cell r="AV620">
            <v>3372</v>
          </cell>
          <cell r="AW620">
            <v>5733.2640000000001</v>
          </cell>
          <cell r="AX620">
            <v>1375.9065000000001</v>
          </cell>
        </row>
        <row r="621">
          <cell r="D621" t="str">
            <v>名波　澄人</v>
          </cell>
          <cell r="E621">
            <v>1007</v>
          </cell>
          <cell r="F621" t="str">
            <v>関西研修センター</v>
          </cell>
          <cell r="G621">
            <v>100701</v>
          </cell>
          <cell r="H621" t="str">
            <v>ＫＫＣＧ</v>
          </cell>
          <cell r="I621">
            <v>1</v>
          </cell>
          <cell r="J621" t="str">
            <v>部門1</v>
          </cell>
          <cell r="K621">
            <v>1001</v>
          </cell>
          <cell r="L621" t="str">
            <v>部門1-1</v>
          </cell>
          <cell r="M621">
            <v>100102</v>
          </cell>
          <cell r="N621" t="str">
            <v>一般職員</v>
          </cell>
          <cell r="O621">
            <v>500</v>
          </cell>
          <cell r="P621">
            <v>392600</v>
          </cell>
          <cell r="Q621">
            <v>392600</v>
          </cell>
          <cell r="R621">
            <v>0</v>
          </cell>
          <cell r="S621">
            <v>0</v>
          </cell>
          <cell r="T621">
            <v>0</v>
          </cell>
          <cell r="U621">
            <v>0</v>
          </cell>
          <cell r="V621">
            <v>0</v>
          </cell>
          <cell r="W621">
            <v>0</v>
          </cell>
          <cell r="X621">
            <v>0</v>
          </cell>
          <cell r="Y621">
            <v>0</v>
          </cell>
          <cell r="Z621">
            <v>392600</v>
          </cell>
          <cell r="AA621">
            <v>0</v>
          </cell>
          <cell r="AB621">
            <v>48672</v>
          </cell>
          <cell r="AC621">
            <v>13000</v>
          </cell>
          <cell r="AD621">
            <v>27000</v>
          </cell>
          <cell r="AE621">
            <v>0</v>
          </cell>
          <cell r="AF621">
            <v>8388</v>
          </cell>
          <cell r="AG621">
            <v>0</v>
          </cell>
          <cell r="AH621">
            <v>10507</v>
          </cell>
          <cell r="AI621">
            <v>177474</v>
          </cell>
          <cell r="AJ621">
            <v>0</v>
          </cell>
          <cell r="AK621">
            <v>24428</v>
          </cell>
          <cell r="AL621">
            <v>3410</v>
          </cell>
          <cell r="AM621">
            <v>54169.8</v>
          </cell>
          <cell r="AN621">
            <v>930</v>
          </cell>
          <cell r="AO621">
            <v>0</v>
          </cell>
          <cell r="AP621">
            <v>0</v>
          </cell>
          <cell r="AQ621">
            <v>677641</v>
          </cell>
          <cell r="AR621">
            <v>31767</v>
          </cell>
          <cell r="AS621">
            <v>0</v>
          </cell>
          <cell r="AT621">
            <v>0</v>
          </cell>
          <cell r="AU621">
            <v>0</v>
          </cell>
          <cell r="AV621">
            <v>3388</v>
          </cell>
          <cell r="AW621">
            <v>5760.1535000000003</v>
          </cell>
          <cell r="AX621">
            <v>1382.3876</v>
          </cell>
        </row>
        <row r="622">
          <cell r="D622" t="str">
            <v>宮本　真一</v>
          </cell>
          <cell r="E622">
            <v>1007</v>
          </cell>
          <cell r="F622" t="str">
            <v>関西研修センター</v>
          </cell>
          <cell r="G622">
            <v>100701</v>
          </cell>
          <cell r="H622" t="str">
            <v>ＫＫＣＧ</v>
          </cell>
          <cell r="I622">
            <v>1</v>
          </cell>
          <cell r="J622" t="str">
            <v>部門1</v>
          </cell>
          <cell r="K622">
            <v>1001</v>
          </cell>
          <cell r="L622" t="str">
            <v>部門1-1</v>
          </cell>
          <cell r="M622">
            <v>100102</v>
          </cell>
          <cell r="N622" t="str">
            <v>一般職員</v>
          </cell>
          <cell r="O622">
            <v>300</v>
          </cell>
          <cell r="P622">
            <v>457400</v>
          </cell>
          <cell r="Q622">
            <v>457400</v>
          </cell>
          <cell r="R622">
            <v>0</v>
          </cell>
          <cell r="S622">
            <v>0</v>
          </cell>
          <cell r="T622">
            <v>0</v>
          </cell>
          <cell r="U622">
            <v>0</v>
          </cell>
          <cell r="V622">
            <v>0</v>
          </cell>
          <cell r="W622">
            <v>0</v>
          </cell>
          <cell r="X622">
            <v>0</v>
          </cell>
          <cell r="Y622">
            <v>0</v>
          </cell>
          <cell r="Z622">
            <v>457400</v>
          </cell>
          <cell r="AA622">
            <v>105000</v>
          </cell>
          <cell r="AB622">
            <v>71388</v>
          </cell>
          <cell r="AC622">
            <v>32500</v>
          </cell>
          <cell r="AD622">
            <v>27000</v>
          </cell>
          <cell r="AE622">
            <v>41000</v>
          </cell>
          <cell r="AF622">
            <v>8388</v>
          </cell>
          <cell r="AG622">
            <v>0</v>
          </cell>
          <cell r="AH622">
            <v>17900</v>
          </cell>
          <cell r="AI622">
            <v>0</v>
          </cell>
          <cell r="AJ622">
            <v>0</v>
          </cell>
          <cell r="AK622">
            <v>29550</v>
          </cell>
          <cell r="AL622">
            <v>4125</v>
          </cell>
          <cell r="AM622">
            <v>54169.8</v>
          </cell>
          <cell r="AN622">
            <v>930</v>
          </cell>
          <cell r="AO622">
            <v>0</v>
          </cell>
          <cell r="AP622">
            <v>0</v>
          </cell>
          <cell r="AQ622">
            <v>760576</v>
          </cell>
          <cell r="AR622">
            <v>0</v>
          </cell>
          <cell r="AS622">
            <v>0</v>
          </cell>
          <cell r="AT622">
            <v>0</v>
          </cell>
          <cell r="AU622">
            <v>0</v>
          </cell>
          <cell r="AV622">
            <v>3802</v>
          </cell>
          <cell r="AW622">
            <v>6465.7759999999998</v>
          </cell>
          <cell r="AX622">
            <v>1551.575</v>
          </cell>
        </row>
        <row r="623">
          <cell r="D623" t="str">
            <v>木戸　孝之</v>
          </cell>
          <cell r="E623">
            <v>1002</v>
          </cell>
          <cell r="F623" t="str">
            <v>派遣業務部</v>
          </cell>
          <cell r="G623">
            <v>100202</v>
          </cell>
          <cell r="H623" t="str">
            <v>庶務経理Ｇ</v>
          </cell>
          <cell r="I623">
            <v>1</v>
          </cell>
          <cell r="J623" t="str">
            <v>部門1</v>
          </cell>
          <cell r="K623">
            <v>1001</v>
          </cell>
          <cell r="L623" t="str">
            <v>部門1-1</v>
          </cell>
          <cell r="M623">
            <v>100102</v>
          </cell>
          <cell r="N623" t="str">
            <v>一般職員</v>
          </cell>
          <cell r="O623">
            <v>300</v>
          </cell>
          <cell r="P623">
            <v>427800</v>
          </cell>
          <cell r="Q623">
            <v>427800</v>
          </cell>
          <cell r="R623">
            <v>0</v>
          </cell>
          <cell r="S623">
            <v>0</v>
          </cell>
          <cell r="T623">
            <v>0</v>
          </cell>
          <cell r="U623">
            <v>0</v>
          </cell>
          <cell r="V623">
            <v>0</v>
          </cell>
          <cell r="W623">
            <v>0</v>
          </cell>
          <cell r="X623">
            <v>0</v>
          </cell>
          <cell r="Y623">
            <v>0</v>
          </cell>
          <cell r="Z623">
            <v>427800</v>
          </cell>
          <cell r="AA623">
            <v>75000</v>
          </cell>
          <cell r="AB623">
            <v>60336</v>
          </cell>
          <cell r="AC623">
            <v>0</v>
          </cell>
          <cell r="AD623">
            <v>0</v>
          </cell>
          <cell r="AE623">
            <v>0</v>
          </cell>
          <cell r="AF623">
            <v>15373</v>
          </cell>
          <cell r="AG623">
            <v>0</v>
          </cell>
          <cell r="AH623">
            <v>9900</v>
          </cell>
          <cell r="AI623">
            <v>0</v>
          </cell>
          <cell r="AJ623">
            <v>0</v>
          </cell>
          <cell r="AK623">
            <v>23246</v>
          </cell>
          <cell r="AL623">
            <v>3245</v>
          </cell>
          <cell r="AM623">
            <v>51548.6</v>
          </cell>
          <cell r="AN623">
            <v>885</v>
          </cell>
          <cell r="AO623">
            <v>0</v>
          </cell>
          <cell r="AP623">
            <v>0</v>
          </cell>
          <cell r="AQ623">
            <v>588409</v>
          </cell>
          <cell r="AR623">
            <v>0</v>
          </cell>
          <cell r="AS623">
            <v>0</v>
          </cell>
          <cell r="AT623">
            <v>0</v>
          </cell>
          <cell r="AU623">
            <v>0</v>
          </cell>
          <cell r="AV623">
            <v>2942</v>
          </cell>
          <cell r="AW623">
            <v>5001.5214999999998</v>
          </cell>
          <cell r="AX623">
            <v>1200.3543</v>
          </cell>
        </row>
        <row r="624">
          <cell r="D624" t="str">
            <v>鈴木　裕典</v>
          </cell>
          <cell r="E624">
            <v>1004</v>
          </cell>
          <cell r="F624" t="str">
            <v>事業統括部</v>
          </cell>
          <cell r="G624">
            <v>100401</v>
          </cell>
          <cell r="H624" t="str">
            <v>事業統括Ｇ</v>
          </cell>
          <cell r="I624">
            <v>1</v>
          </cell>
          <cell r="J624" t="str">
            <v>部門1</v>
          </cell>
          <cell r="K624">
            <v>1001</v>
          </cell>
          <cell r="L624" t="str">
            <v>部門1-1</v>
          </cell>
          <cell r="M624">
            <v>100102</v>
          </cell>
          <cell r="N624" t="str">
            <v>一般職員</v>
          </cell>
          <cell r="O624">
            <v>500</v>
          </cell>
          <cell r="P624">
            <v>377800</v>
          </cell>
          <cell r="Q624">
            <v>377800</v>
          </cell>
          <cell r="R624">
            <v>0</v>
          </cell>
          <cell r="S624">
            <v>0</v>
          </cell>
          <cell r="T624">
            <v>0</v>
          </cell>
          <cell r="U624">
            <v>0</v>
          </cell>
          <cell r="V624">
            <v>0</v>
          </cell>
          <cell r="W624">
            <v>0</v>
          </cell>
          <cell r="X624">
            <v>0</v>
          </cell>
          <cell r="Y624">
            <v>0</v>
          </cell>
          <cell r="Z624">
            <v>377800</v>
          </cell>
          <cell r="AA624">
            <v>0</v>
          </cell>
          <cell r="AB624">
            <v>47436</v>
          </cell>
          <cell r="AC624">
            <v>17500</v>
          </cell>
          <cell r="AD624">
            <v>0</v>
          </cell>
          <cell r="AE624">
            <v>0</v>
          </cell>
          <cell r="AF624">
            <v>27752</v>
          </cell>
          <cell r="AG624">
            <v>0</v>
          </cell>
          <cell r="AH624">
            <v>7564</v>
          </cell>
          <cell r="AI624">
            <v>25328</v>
          </cell>
          <cell r="AJ624">
            <v>0</v>
          </cell>
          <cell r="AK624">
            <v>19700</v>
          </cell>
          <cell r="AL624">
            <v>2750</v>
          </cell>
          <cell r="AM624">
            <v>43685</v>
          </cell>
          <cell r="AN624">
            <v>750</v>
          </cell>
          <cell r="AO624">
            <v>0</v>
          </cell>
          <cell r="AP624">
            <v>0</v>
          </cell>
          <cell r="AQ624">
            <v>503380</v>
          </cell>
          <cell r="AR624">
            <v>0</v>
          </cell>
          <cell r="AS624">
            <v>0</v>
          </cell>
          <cell r="AT624">
            <v>0</v>
          </cell>
          <cell r="AU624">
            <v>0</v>
          </cell>
          <cell r="AV624">
            <v>2516</v>
          </cell>
          <cell r="AW624">
            <v>4279.63</v>
          </cell>
          <cell r="AX624">
            <v>1026.8951999999999</v>
          </cell>
        </row>
        <row r="625">
          <cell r="D625" t="str">
            <v>市川　健史</v>
          </cell>
          <cell r="E625">
            <v>1005</v>
          </cell>
          <cell r="F625" t="str">
            <v>総務企画部</v>
          </cell>
          <cell r="G625">
            <v>100502</v>
          </cell>
          <cell r="H625" t="str">
            <v>総務Ｇ</v>
          </cell>
          <cell r="I625">
            <v>1</v>
          </cell>
          <cell r="J625" t="str">
            <v>部門1</v>
          </cell>
          <cell r="K625">
            <v>1001</v>
          </cell>
          <cell r="L625" t="str">
            <v>部門1-1</v>
          </cell>
          <cell r="M625">
            <v>100102</v>
          </cell>
          <cell r="N625" t="str">
            <v>一般職員</v>
          </cell>
          <cell r="O625">
            <v>300</v>
          </cell>
          <cell r="P625">
            <v>457400</v>
          </cell>
          <cell r="Q625">
            <v>457400</v>
          </cell>
          <cell r="R625">
            <v>0</v>
          </cell>
          <cell r="S625">
            <v>0</v>
          </cell>
          <cell r="T625">
            <v>0</v>
          </cell>
          <cell r="U625">
            <v>0</v>
          </cell>
          <cell r="V625">
            <v>0</v>
          </cell>
          <cell r="W625">
            <v>0</v>
          </cell>
          <cell r="X625">
            <v>0</v>
          </cell>
          <cell r="Y625">
            <v>0</v>
          </cell>
          <cell r="Z625">
            <v>457400</v>
          </cell>
          <cell r="AA625">
            <v>105000</v>
          </cell>
          <cell r="AB625">
            <v>72588</v>
          </cell>
          <cell r="AC625">
            <v>42500</v>
          </cell>
          <cell r="AD625">
            <v>0</v>
          </cell>
          <cell r="AE625">
            <v>0</v>
          </cell>
          <cell r="AF625">
            <v>9127</v>
          </cell>
          <cell r="AG625">
            <v>0</v>
          </cell>
          <cell r="AH625">
            <v>7200</v>
          </cell>
          <cell r="AI625">
            <v>0</v>
          </cell>
          <cell r="AJ625">
            <v>0</v>
          </cell>
          <cell r="AK625">
            <v>24428</v>
          </cell>
          <cell r="AL625">
            <v>3410</v>
          </cell>
          <cell r="AM625">
            <v>54169.8</v>
          </cell>
          <cell r="AN625">
            <v>930</v>
          </cell>
          <cell r="AO625">
            <v>0</v>
          </cell>
          <cell r="AP625">
            <v>0</v>
          </cell>
          <cell r="AQ625">
            <v>693815</v>
          </cell>
          <cell r="AR625">
            <v>0</v>
          </cell>
          <cell r="AS625">
            <v>0</v>
          </cell>
          <cell r="AT625">
            <v>0</v>
          </cell>
          <cell r="AU625">
            <v>0</v>
          </cell>
          <cell r="AV625">
            <v>3469</v>
          </cell>
          <cell r="AW625">
            <v>5897.5024999999996</v>
          </cell>
          <cell r="AX625">
            <v>1415.3825999999999</v>
          </cell>
        </row>
        <row r="626">
          <cell r="D626" t="str">
            <v>平野　貴昭</v>
          </cell>
          <cell r="E626">
            <v>1005</v>
          </cell>
          <cell r="F626" t="str">
            <v>総務企画部</v>
          </cell>
          <cell r="G626">
            <v>100502</v>
          </cell>
          <cell r="H626" t="str">
            <v>総務Ｇ</v>
          </cell>
          <cell r="I626">
            <v>1</v>
          </cell>
          <cell r="J626" t="str">
            <v>部門1</v>
          </cell>
          <cell r="K626">
            <v>1001</v>
          </cell>
          <cell r="L626" t="str">
            <v>部門1-1</v>
          </cell>
          <cell r="M626">
            <v>100102</v>
          </cell>
          <cell r="N626" t="str">
            <v>一般職員</v>
          </cell>
          <cell r="O626">
            <v>300</v>
          </cell>
          <cell r="P626">
            <v>464100</v>
          </cell>
          <cell r="Q626">
            <v>464100</v>
          </cell>
          <cell r="R626">
            <v>0</v>
          </cell>
          <cell r="S626">
            <v>0</v>
          </cell>
          <cell r="T626">
            <v>0</v>
          </cell>
          <cell r="U626">
            <v>0</v>
          </cell>
          <cell r="V626">
            <v>0</v>
          </cell>
          <cell r="W626">
            <v>0</v>
          </cell>
          <cell r="X626">
            <v>0</v>
          </cell>
          <cell r="Y626">
            <v>0</v>
          </cell>
          <cell r="Z626">
            <v>464100</v>
          </cell>
          <cell r="AA626">
            <v>105000</v>
          </cell>
          <cell r="AB626">
            <v>69852</v>
          </cell>
          <cell r="AC626">
            <v>13000</v>
          </cell>
          <cell r="AD626">
            <v>27000</v>
          </cell>
          <cell r="AE626">
            <v>0</v>
          </cell>
          <cell r="AF626">
            <v>4555</v>
          </cell>
          <cell r="AG626">
            <v>0</v>
          </cell>
          <cell r="AH626">
            <v>3500</v>
          </cell>
          <cell r="AI626">
            <v>0</v>
          </cell>
          <cell r="AJ626">
            <v>0</v>
          </cell>
          <cell r="AK626">
            <v>26792</v>
          </cell>
          <cell r="AL626">
            <v>3740</v>
          </cell>
          <cell r="AM626">
            <v>54169.8</v>
          </cell>
          <cell r="AN626">
            <v>930</v>
          </cell>
          <cell r="AO626">
            <v>0</v>
          </cell>
          <cell r="AP626">
            <v>0</v>
          </cell>
          <cell r="AQ626">
            <v>687007</v>
          </cell>
          <cell r="AR626">
            <v>0</v>
          </cell>
          <cell r="AS626">
            <v>0</v>
          </cell>
          <cell r="AT626">
            <v>0</v>
          </cell>
          <cell r="AU626">
            <v>0</v>
          </cell>
          <cell r="AV626">
            <v>3435</v>
          </cell>
          <cell r="AW626">
            <v>5839.5945000000002</v>
          </cell>
          <cell r="AX626">
            <v>1401.4942000000001</v>
          </cell>
        </row>
        <row r="627">
          <cell r="D627" t="str">
            <v>近藤　斉</v>
          </cell>
          <cell r="E627">
            <v>1004</v>
          </cell>
          <cell r="F627" t="str">
            <v>事業統括部</v>
          </cell>
          <cell r="G627">
            <v>100403</v>
          </cell>
          <cell r="H627" t="str">
            <v>管理システムＧ</v>
          </cell>
          <cell r="I627">
            <v>1</v>
          </cell>
          <cell r="J627" t="str">
            <v>部門1</v>
          </cell>
          <cell r="K627">
            <v>1001</v>
          </cell>
          <cell r="L627" t="str">
            <v>部門1-1</v>
          </cell>
          <cell r="M627">
            <v>100102</v>
          </cell>
          <cell r="N627" t="str">
            <v>一般職員</v>
          </cell>
          <cell r="O627">
            <v>300</v>
          </cell>
          <cell r="P627">
            <v>400500</v>
          </cell>
          <cell r="Q627">
            <v>400500</v>
          </cell>
          <cell r="R627">
            <v>0</v>
          </cell>
          <cell r="S627">
            <v>0</v>
          </cell>
          <cell r="T627">
            <v>0</v>
          </cell>
          <cell r="U627">
            <v>0</v>
          </cell>
          <cell r="V627">
            <v>0</v>
          </cell>
          <cell r="W627">
            <v>0</v>
          </cell>
          <cell r="X627">
            <v>0</v>
          </cell>
          <cell r="Y627">
            <v>0</v>
          </cell>
          <cell r="Z627">
            <v>400500</v>
          </cell>
          <cell r="AA627">
            <v>75000</v>
          </cell>
          <cell r="AB627">
            <v>62940</v>
          </cell>
          <cell r="AC627">
            <v>49000</v>
          </cell>
          <cell r="AD627">
            <v>0</v>
          </cell>
          <cell r="AE627">
            <v>0</v>
          </cell>
          <cell r="AF627">
            <v>23820</v>
          </cell>
          <cell r="AG627">
            <v>0</v>
          </cell>
          <cell r="AH627">
            <v>4500</v>
          </cell>
          <cell r="AI627">
            <v>0</v>
          </cell>
          <cell r="AJ627">
            <v>0</v>
          </cell>
          <cell r="AK627">
            <v>24428</v>
          </cell>
          <cell r="AL627">
            <v>3410</v>
          </cell>
          <cell r="AM627">
            <v>54169.8</v>
          </cell>
          <cell r="AN627">
            <v>930</v>
          </cell>
          <cell r="AO627">
            <v>0</v>
          </cell>
          <cell r="AP627">
            <v>0</v>
          </cell>
          <cell r="AQ627">
            <v>615760</v>
          </cell>
          <cell r="AR627">
            <v>0</v>
          </cell>
          <cell r="AS627">
            <v>0</v>
          </cell>
          <cell r="AT627">
            <v>0</v>
          </cell>
          <cell r="AU627">
            <v>0</v>
          </cell>
          <cell r="AV627">
            <v>3078</v>
          </cell>
          <cell r="AW627">
            <v>5234.76</v>
          </cell>
          <cell r="AX627">
            <v>1256.1504</v>
          </cell>
        </row>
        <row r="628">
          <cell r="D628" t="str">
            <v>森下　秀重</v>
          </cell>
          <cell r="E628">
            <v>1002</v>
          </cell>
          <cell r="F628" t="str">
            <v>派遣業務部</v>
          </cell>
          <cell r="G628">
            <v>100201</v>
          </cell>
          <cell r="H628" t="str">
            <v>派遣業務Ｇ</v>
          </cell>
          <cell r="I628">
            <v>1</v>
          </cell>
          <cell r="J628" t="str">
            <v>部門1</v>
          </cell>
          <cell r="K628">
            <v>1001</v>
          </cell>
          <cell r="L628" t="str">
            <v>部門1-1</v>
          </cell>
          <cell r="M628">
            <v>100102</v>
          </cell>
          <cell r="N628" t="str">
            <v>一般職員</v>
          </cell>
          <cell r="O628">
            <v>500</v>
          </cell>
          <cell r="P628">
            <v>390200</v>
          </cell>
          <cell r="Q628">
            <v>390200</v>
          </cell>
          <cell r="R628">
            <v>0</v>
          </cell>
          <cell r="S628">
            <v>0</v>
          </cell>
          <cell r="T628">
            <v>0</v>
          </cell>
          <cell r="U628">
            <v>0</v>
          </cell>
          <cell r="V628">
            <v>0</v>
          </cell>
          <cell r="W628">
            <v>0</v>
          </cell>
          <cell r="X628">
            <v>0</v>
          </cell>
          <cell r="Y628">
            <v>0</v>
          </cell>
          <cell r="Z628">
            <v>390200</v>
          </cell>
          <cell r="AA628">
            <v>0</v>
          </cell>
          <cell r="AB628">
            <v>49944</v>
          </cell>
          <cell r="AC628">
            <v>26000</v>
          </cell>
          <cell r="AD628">
            <v>0</v>
          </cell>
          <cell r="AE628">
            <v>0</v>
          </cell>
          <cell r="AF628">
            <v>12816</v>
          </cell>
          <cell r="AG628">
            <v>0</v>
          </cell>
          <cell r="AH628">
            <v>13785</v>
          </cell>
          <cell r="AI628">
            <v>21419</v>
          </cell>
          <cell r="AJ628">
            <v>0</v>
          </cell>
          <cell r="AK628">
            <v>22064</v>
          </cell>
          <cell r="AL628">
            <v>3080</v>
          </cell>
          <cell r="AM628">
            <v>48927.4</v>
          </cell>
          <cell r="AN628">
            <v>840</v>
          </cell>
          <cell r="AO628">
            <v>0</v>
          </cell>
          <cell r="AP628">
            <v>0</v>
          </cell>
          <cell r="AQ628">
            <v>514164</v>
          </cell>
          <cell r="AR628">
            <v>0</v>
          </cell>
          <cell r="AS628">
            <v>0</v>
          </cell>
          <cell r="AT628">
            <v>0</v>
          </cell>
          <cell r="AU628">
            <v>0</v>
          </cell>
          <cell r="AV628">
            <v>2570</v>
          </cell>
          <cell r="AW628">
            <v>4371.2139999999999</v>
          </cell>
          <cell r="AX628">
            <v>1048.8945000000001</v>
          </cell>
        </row>
        <row r="629">
          <cell r="D629" t="str">
            <v>阿達　清</v>
          </cell>
          <cell r="E629">
            <v>1002</v>
          </cell>
          <cell r="F629" t="str">
            <v>政策推進部</v>
          </cell>
          <cell r="G629">
            <v>100202</v>
          </cell>
          <cell r="H629" t="str">
            <v>政策受託Ｇ</v>
          </cell>
          <cell r="I629">
            <v>1</v>
          </cell>
          <cell r="J629" t="str">
            <v>部門1</v>
          </cell>
          <cell r="K629">
            <v>1001</v>
          </cell>
          <cell r="L629" t="str">
            <v>部門1-1</v>
          </cell>
          <cell r="M629">
            <v>100102</v>
          </cell>
          <cell r="N629" t="str">
            <v>一般職員</v>
          </cell>
          <cell r="O629">
            <v>500</v>
          </cell>
          <cell r="P629">
            <v>401800</v>
          </cell>
          <cell r="Q629">
            <v>401800</v>
          </cell>
          <cell r="R629">
            <v>0</v>
          </cell>
          <cell r="S629">
            <v>0</v>
          </cell>
          <cell r="T629">
            <v>0</v>
          </cell>
          <cell r="U629">
            <v>0</v>
          </cell>
          <cell r="V629">
            <v>0</v>
          </cell>
          <cell r="W629">
            <v>0</v>
          </cell>
          <cell r="X629">
            <v>0</v>
          </cell>
          <cell r="Y629">
            <v>0</v>
          </cell>
          <cell r="Z629">
            <v>401800</v>
          </cell>
          <cell r="AA629">
            <v>0</v>
          </cell>
          <cell r="AB629">
            <v>48216</v>
          </cell>
          <cell r="AC629">
            <v>0</v>
          </cell>
          <cell r="AD629">
            <v>27000</v>
          </cell>
          <cell r="AE629">
            <v>0</v>
          </cell>
          <cell r="AF629">
            <v>5170</v>
          </cell>
          <cell r="AG629">
            <v>0</v>
          </cell>
          <cell r="AH629">
            <v>8600</v>
          </cell>
          <cell r="AI629">
            <v>0</v>
          </cell>
          <cell r="AJ629">
            <v>0</v>
          </cell>
          <cell r="AK629">
            <v>22064</v>
          </cell>
          <cell r="AL629">
            <v>3080</v>
          </cell>
          <cell r="AM629">
            <v>48927.4</v>
          </cell>
          <cell r="AN629">
            <v>840</v>
          </cell>
          <cell r="AO629">
            <v>0</v>
          </cell>
          <cell r="AP629">
            <v>0</v>
          </cell>
          <cell r="AQ629">
            <v>490786</v>
          </cell>
          <cell r="AR629">
            <v>0</v>
          </cell>
          <cell r="AS629">
            <v>0</v>
          </cell>
          <cell r="AT629">
            <v>0</v>
          </cell>
          <cell r="AU629">
            <v>0</v>
          </cell>
          <cell r="AV629">
            <v>2453</v>
          </cell>
          <cell r="AW629">
            <v>4172.6109999999999</v>
          </cell>
          <cell r="AX629">
            <v>1001.2034</v>
          </cell>
        </row>
        <row r="630">
          <cell r="D630" t="str">
            <v>金沢　功</v>
          </cell>
          <cell r="E630">
            <v>1006</v>
          </cell>
          <cell r="F630" t="str">
            <v>東京研修センター</v>
          </cell>
          <cell r="G630">
            <v>100601</v>
          </cell>
          <cell r="H630" t="str">
            <v>ＴＫＣＧ</v>
          </cell>
          <cell r="I630">
            <v>1</v>
          </cell>
          <cell r="J630" t="str">
            <v>部門1</v>
          </cell>
          <cell r="K630">
            <v>1001</v>
          </cell>
          <cell r="L630" t="str">
            <v>部門1-1</v>
          </cell>
          <cell r="M630">
            <v>100102</v>
          </cell>
          <cell r="N630" t="str">
            <v>一般職員</v>
          </cell>
          <cell r="O630">
            <v>300</v>
          </cell>
          <cell r="P630">
            <v>385300</v>
          </cell>
          <cell r="Q630">
            <v>385300</v>
          </cell>
          <cell r="R630">
            <v>0</v>
          </cell>
          <cell r="S630">
            <v>0</v>
          </cell>
          <cell r="T630">
            <v>0</v>
          </cell>
          <cell r="U630">
            <v>0</v>
          </cell>
          <cell r="V630">
            <v>0</v>
          </cell>
          <cell r="W630">
            <v>0</v>
          </cell>
          <cell r="X630">
            <v>0</v>
          </cell>
          <cell r="Y630">
            <v>0</v>
          </cell>
          <cell r="Z630">
            <v>385300</v>
          </cell>
          <cell r="AA630">
            <v>45000</v>
          </cell>
          <cell r="AB630">
            <v>51636</v>
          </cell>
          <cell r="AC630">
            <v>0</v>
          </cell>
          <cell r="AD630">
            <v>27000</v>
          </cell>
          <cell r="AE630">
            <v>0</v>
          </cell>
          <cell r="AF630">
            <v>7830</v>
          </cell>
          <cell r="AG630">
            <v>0</v>
          </cell>
          <cell r="AH630">
            <v>1500</v>
          </cell>
          <cell r="AI630">
            <v>0</v>
          </cell>
          <cell r="AJ630">
            <v>0</v>
          </cell>
          <cell r="AK630">
            <v>19700</v>
          </cell>
          <cell r="AL630">
            <v>2750</v>
          </cell>
          <cell r="AM630">
            <v>43685</v>
          </cell>
          <cell r="AN630">
            <v>750</v>
          </cell>
          <cell r="AO630">
            <v>0</v>
          </cell>
          <cell r="AP630">
            <v>0</v>
          </cell>
          <cell r="AQ630">
            <v>518266</v>
          </cell>
          <cell r="AR630">
            <v>0</v>
          </cell>
          <cell r="AS630">
            <v>0</v>
          </cell>
          <cell r="AT630">
            <v>0</v>
          </cell>
          <cell r="AU630">
            <v>0</v>
          </cell>
          <cell r="AV630">
            <v>2591</v>
          </cell>
          <cell r="AW630">
            <v>4405.5910000000003</v>
          </cell>
          <cell r="AX630">
            <v>1057.2626</v>
          </cell>
        </row>
        <row r="631">
          <cell r="D631" t="str">
            <v>矢島　康江</v>
          </cell>
          <cell r="E631">
            <v>1007</v>
          </cell>
          <cell r="F631" t="str">
            <v>関西研修センター</v>
          </cell>
          <cell r="G631">
            <v>100701</v>
          </cell>
          <cell r="H631" t="str">
            <v>ＫＫＣＧ</v>
          </cell>
          <cell r="I631">
            <v>1</v>
          </cell>
          <cell r="J631" t="str">
            <v>部門1</v>
          </cell>
          <cell r="K631">
            <v>1001</v>
          </cell>
          <cell r="L631" t="str">
            <v>部門1-1</v>
          </cell>
          <cell r="M631">
            <v>100102</v>
          </cell>
          <cell r="N631" t="str">
            <v>一般職員</v>
          </cell>
          <cell r="O631">
            <v>300</v>
          </cell>
          <cell r="P631">
            <v>385300</v>
          </cell>
          <cell r="Q631">
            <v>385300</v>
          </cell>
          <cell r="R631">
            <v>0</v>
          </cell>
          <cell r="S631">
            <v>0</v>
          </cell>
          <cell r="T631">
            <v>0</v>
          </cell>
          <cell r="U631">
            <v>0</v>
          </cell>
          <cell r="V631">
            <v>0</v>
          </cell>
          <cell r="W631">
            <v>0</v>
          </cell>
          <cell r="X631">
            <v>0</v>
          </cell>
          <cell r="Y631">
            <v>0</v>
          </cell>
          <cell r="Z631">
            <v>385300</v>
          </cell>
          <cell r="AA631">
            <v>45000</v>
          </cell>
          <cell r="AB631">
            <v>51636</v>
          </cell>
          <cell r="AC631">
            <v>0</v>
          </cell>
          <cell r="AD631">
            <v>27000</v>
          </cell>
          <cell r="AE631">
            <v>0</v>
          </cell>
          <cell r="AF631">
            <v>0</v>
          </cell>
          <cell r="AG631">
            <v>0</v>
          </cell>
          <cell r="AH631">
            <v>7500</v>
          </cell>
          <cell r="AI631">
            <v>0</v>
          </cell>
          <cell r="AJ631">
            <v>0</v>
          </cell>
          <cell r="AK631">
            <v>20882</v>
          </cell>
          <cell r="AL631">
            <v>2915</v>
          </cell>
          <cell r="AM631">
            <v>46306.2</v>
          </cell>
          <cell r="AN631">
            <v>795</v>
          </cell>
          <cell r="AO631">
            <v>0</v>
          </cell>
          <cell r="AP631">
            <v>0</v>
          </cell>
          <cell r="AQ631">
            <v>516436</v>
          </cell>
          <cell r="AR631">
            <v>0</v>
          </cell>
          <cell r="AS631">
            <v>0</v>
          </cell>
          <cell r="AT631">
            <v>0</v>
          </cell>
          <cell r="AU631">
            <v>0</v>
          </cell>
          <cell r="AV631">
            <v>2582</v>
          </cell>
          <cell r="AW631">
            <v>4389.8860000000004</v>
          </cell>
          <cell r="AX631">
            <v>1053.5293999999999</v>
          </cell>
        </row>
        <row r="632">
          <cell r="D632" t="str">
            <v>多賀　寿江</v>
          </cell>
          <cell r="E632">
            <v>1004</v>
          </cell>
          <cell r="F632" t="str">
            <v>事業統括部</v>
          </cell>
          <cell r="G632">
            <v>100401</v>
          </cell>
          <cell r="H632" t="str">
            <v>事業統括Ｇ</v>
          </cell>
          <cell r="I632">
            <v>1</v>
          </cell>
          <cell r="J632" t="str">
            <v>部門1</v>
          </cell>
          <cell r="K632">
            <v>1001</v>
          </cell>
          <cell r="L632" t="str">
            <v>部門1-1</v>
          </cell>
          <cell r="M632">
            <v>100102</v>
          </cell>
          <cell r="N632" t="str">
            <v>一般職員</v>
          </cell>
          <cell r="O632">
            <v>300</v>
          </cell>
          <cell r="P632">
            <v>457400</v>
          </cell>
          <cell r="Q632">
            <v>457400</v>
          </cell>
          <cell r="R632">
            <v>0</v>
          </cell>
          <cell r="S632">
            <v>0</v>
          </cell>
          <cell r="T632">
            <v>0</v>
          </cell>
          <cell r="U632">
            <v>0</v>
          </cell>
          <cell r="V632">
            <v>0</v>
          </cell>
          <cell r="W632">
            <v>0</v>
          </cell>
          <cell r="X632">
            <v>0</v>
          </cell>
          <cell r="Y632">
            <v>0</v>
          </cell>
          <cell r="Z632">
            <v>457400</v>
          </cell>
          <cell r="AA632">
            <v>105000</v>
          </cell>
          <cell r="AB632">
            <v>67488</v>
          </cell>
          <cell r="AC632">
            <v>0</v>
          </cell>
          <cell r="AD632">
            <v>27000</v>
          </cell>
          <cell r="AE632">
            <v>0</v>
          </cell>
          <cell r="AF632">
            <v>4135</v>
          </cell>
          <cell r="AG632">
            <v>0</v>
          </cell>
          <cell r="AH632">
            <v>0</v>
          </cell>
          <cell r="AI632">
            <v>0</v>
          </cell>
          <cell r="AJ632">
            <v>0</v>
          </cell>
          <cell r="AK632">
            <v>22064</v>
          </cell>
          <cell r="AL632">
            <v>3080</v>
          </cell>
          <cell r="AM632">
            <v>48927.4</v>
          </cell>
          <cell r="AN632">
            <v>840</v>
          </cell>
          <cell r="AO632">
            <v>0</v>
          </cell>
          <cell r="AP632">
            <v>0</v>
          </cell>
          <cell r="AQ632">
            <v>661023</v>
          </cell>
          <cell r="AR632">
            <v>0</v>
          </cell>
          <cell r="AS632">
            <v>0</v>
          </cell>
          <cell r="AT632">
            <v>0</v>
          </cell>
          <cell r="AU632">
            <v>0</v>
          </cell>
          <cell r="AV632">
            <v>3305</v>
          </cell>
          <cell r="AW632">
            <v>5618.8104999999996</v>
          </cell>
          <cell r="AX632">
            <v>1348.4869000000001</v>
          </cell>
        </row>
        <row r="633">
          <cell r="D633" t="str">
            <v>武村　ゆみ</v>
          </cell>
          <cell r="E633">
            <v>1006</v>
          </cell>
          <cell r="F633" t="str">
            <v>東京研修センター</v>
          </cell>
          <cell r="G633">
            <v>100601</v>
          </cell>
          <cell r="H633" t="str">
            <v>ＴＫＣＧ</v>
          </cell>
          <cell r="I633">
            <v>1</v>
          </cell>
          <cell r="J633" t="str">
            <v>部門1</v>
          </cell>
          <cell r="K633">
            <v>1001</v>
          </cell>
          <cell r="L633" t="str">
            <v>部門1-1</v>
          </cell>
          <cell r="M633">
            <v>100102</v>
          </cell>
          <cell r="N633" t="str">
            <v>一般職員</v>
          </cell>
          <cell r="O633">
            <v>500</v>
          </cell>
          <cell r="P633">
            <v>359800</v>
          </cell>
          <cell r="Q633">
            <v>359800</v>
          </cell>
          <cell r="R633">
            <v>0</v>
          </cell>
          <cell r="S633">
            <v>0</v>
          </cell>
          <cell r="T633">
            <v>0</v>
          </cell>
          <cell r="U633">
            <v>0</v>
          </cell>
          <cell r="V633">
            <v>0</v>
          </cell>
          <cell r="W633">
            <v>0</v>
          </cell>
          <cell r="X633">
            <v>0</v>
          </cell>
          <cell r="Y633">
            <v>0</v>
          </cell>
          <cell r="Z633">
            <v>359800</v>
          </cell>
          <cell r="AA633">
            <v>0</v>
          </cell>
          <cell r="AB633">
            <v>43176</v>
          </cell>
          <cell r="AC633">
            <v>0</v>
          </cell>
          <cell r="AD633">
            <v>0</v>
          </cell>
          <cell r="AE633">
            <v>0</v>
          </cell>
          <cell r="AF633">
            <v>20650</v>
          </cell>
          <cell r="AG633">
            <v>0</v>
          </cell>
          <cell r="AH633">
            <v>6359</v>
          </cell>
          <cell r="AI633">
            <v>350278</v>
          </cell>
          <cell r="AJ633">
            <v>0</v>
          </cell>
          <cell r="AK633">
            <v>18518</v>
          </cell>
          <cell r="AL633">
            <v>2585</v>
          </cell>
          <cell r="AM633">
            <v>41064.800000000003</v>
          </cell>
          <cell r="AN633">
            <v>705</v>
          </cell>
          <cell r="AO633">
            <v>0</v>
          </cell>
          <cell r="AP633">
            <v>0</v>
          </cell>
          <cell r="AQ633">
            <v>780263</v>
          </cell>
          <cell r="AR633">
            <v>47700</v>
          </cell>
          <cell r="AS633">
            <v>7560</v>
          </cell>
          <cell r="AT633">
            <v>2531</v>
          </cell>
          <cell r="AU633">
            <v>16739</v>
          </cell>
          <cell r="AV633">
            <v>3901</v>
          </cell>
          <cell r="AW633">
            <v>6632.5505000000003</v>
          </cell>
          <cell r="AX633">
            <v>1591.7365</v>
          </cell>
        </row>
        <row r="634">
          <cell r="D634" t="str">
            <v>鈴木　保巳</v>
          </cell>
          <cell r="E634">
            <v>1002</v>
          </cell>
          <cell r="F634" t="str">
            <v>派遣業務部</v>
          </cell>
          <cell r="G634">
            <v>100201</v>
          </cell>
          <cell r="H634" t="str">
            <v>派遣業務Ｇ</v>
          </cell>
          <cell r="I634">
            <v>1</v>
          </cell>
          <cell r="J634" t="str">
            <v>部門1</v>
          </cell>
          <cell r="K634">
            <v>1001</v>
          </cell>
          <cell r="L634" t="str">
            <v>部門1-1</v>
          </cell>
          <cell r="M634">
            <v>100102</v>
          </cell>
          <cell r="N634" t="str">
            <v>一般職員</v>
          </cell>
          <cell r="O634">
            <v>300</v>
          </cell>
          <cell r="P634">
            <v>457400</v>
          </cell>
          <cell r="Q634">
            <v>457400</v>
          </cell>
          <cell r="R634">
            <v>0</v>
          </cell>
          <cell r="S634">
            <v>0</v>
          </cell>
          <cell r="T634">
            <v>0</v>
          </cell>
          <cell r="U634">
            <v>0</v>
          </cell>
          <cell r="V634">
            <v>0</v>
          </cell>
          <cell r="W634">
            <v>0</v>
          </cell>
          <cell r="X634">
            <v>0</v>
          </cell>
          <cell r="Y634">
            <v>0</v>
          </cell>
          <cell r="Z634">
            <v>457400</v>
          </cell>
          <cell r="AA634">
            <v>105000</v>
          </cell>
          <cell r="AB634">
            <v>71988</v>
          </cell>
          <cell r="AC634">
            <v>37500</v>
          </cell>
          <cell r="AD634">
            <v>0</v>
          </cell>
          <cell r="AE634">
            <v>0</v>
          </cell>
          <cell r="AF634">
            <v>17938</v>
          </cell>
          <cell r="AG634">
            <v>0</v>
          </cell>
          <cell r="AH634">
            <v>4950</v>
          </cell>
          <cell r="AI634">
            <v>0</v>
          </cell>
          <cell r="AJ634">
            <v>0</v>
          </cell>
          <cell r="AK634">
            <v>23246</v>
          </cell>
          <cell r="AL634">
            <v>3245</v>
          </cell>
          <cell r="AM634">
            <v>51548.6</v>
          </cell>
          <cell r="AN634">
            <v>885</v>
          </cell>
          <cell r="AO634">
            <v>0</v>
          </cell>
          <cell r="AP634">
            <v>0</v>
          </cell>
          <cell r="AQ634">
            <v>694776</v>
          </cell>
          <cell r="AR634">
            <v>0</v>
          </cell>
          <cell r="AS634">
            <v>0</v>
          </cell>
          <cell r="AT634">
            <v>0</v>
          </cell>
          <cell r="AU634">
            <v>0</v>
          </cell>
          <cell r="AV634">
            <v>3473</v>
          </cell>
          <cell r="AW634">
            <v>5906.4759999999997</v>
          </cell>
          <cell r="AX634">
            <v>1417.3430000000001</v>
          </cell>
        </row>
        <row r="635">
          <cell r="D635" t="str">
            <v>大野　達也</v>
          </cell>
          <cell r="E635">
            <v>1007</v>
          </cell>
          <cell r="F635" t="str">
            <v>関西研修センター</v>
          </cell>
          <cell r="G635">
            <v>100701</v>
          </cell>
          <cell r="H635" t="str">
            <v>ＫＫＣＧ</v>
          </cell>
          <cell r="I635">
            <v>1</v>
          </cell>
          <cell r="J635" t="str">
            <v>部門1</v>
          </cell>
          <cell r="K635">
            <v>1001</v>
          </cell>
          <cell r="L635" t="str">
            <v>部門1-1</v>
          </cell>
          <cell r="M635">
            <v>100102</v>
          </cell>
          <cell r="N635" t="str">
            <v>一般職員</v>
          </cell>
          <cell r="O635">
            <v>500</v>
          </cell>
          <cell r="P635">
            <v>380300</v>
          </cell>
          <cell r="Q635">
            <v>380300</v>
          </cell>
          <cell r="R635">
            <v>0</v>
          </cell>
          <cell r="S635">
            <v>0</v>
          </cell>
          <cell r="T635">
            <v>0</v>
          </cell>
          <cell r="U635">
            <v>0</v>
          </cell>
          <cell r="V635">
            <v>0</v>
          </cell>
          <cell r="W635">
            <v>0</v>
          </cell>
          <cell r="X635">
            <v>0</v>
          </cell>
          <cell r="Y635">
            <v>0</v>
          </cell>
          <cell r="Z635">
            <v>380300</v>
          </cell>
          <cell r="AA635">
            <v>0</v>
          </cell>
          <cell r="AB635">
            <v>45636</v>
          </cell>
          <cell r="AC635">
            <v>0</v>
          </cell>
          <cell r="AD635">
            <v>0</v>
          </cell>
          <cell r="AE635">
            <v>0</v>
          </cell>
          <cell r="AF635">
            <v>21520</v>
          </cell>
          <cell r="AG635">
            <v>0</v>
          </cell>
          <cell r="AH635">
            <v>6865</v>
          </cell>
          <cell r="AI635">
            <v>80374</v>
          </cell>
          <cell r="AJ635">
            <v>0</v>
          </cell>
          <cell r="AK635">
            <v>20882</v>
          </cell>
          <cell r="AL635">
            <v>2915</v>
          </cell>
          <cell r="AM635">
            <v>46306.2</v>
          </cell>
          <cell r="AN635">
            <v>795</v>
          </cell>
          <cell r="AO635">
            <v>0</v>
          </cell>
          <cell r="AP635">
            <v>0</v>
          </cell>
          <cell r="AQ635">
            <v>534695</v>
          </cell>
          <cell r="AR635">
            <v>8213</v>
          </cell>
          <cell r="AS635">
            <v>0</v>
          </cell>
          <cell r="AT635">
            <v>0</v>
          </cell>
          <cell r="AU635">
            <v>0</v>
          </cell>
          <cell r="AV635">
            <v>2673</v>
          </cell>
          <cell r="AW635">
            <v>4545.3824999999997</v>
          </cell>
          <cell r="AX635">
            <v>1090.7778000000001</v>
          </cell>
        </row>
        <row r="636">
          <cell r="D636" t="str">
            <v>黒澤　陽一</v>
          </cell>
          <cell r="E636">
            <v>1009</v>
          </cell>
          <cell r="F636" t="str">
            <v>監査室</v>
          </cell>
          <cell r="G636">
            <v>100101</v>
          </cell>
          <cell r="H636" t="str">
            <v>　　</v>
          </cell>
          <cell r="I636">
            <v>1</v>
          </cell>
          <cell r="J636" t="str">
            <v>部門1</v>
          </cell>
          <cell r="K636">
            <v>1001</v>
          </cell>
          <cell r="L636" t="str">
            <v>部門1-1</v>
          </cell>
          <cell r="M636">
            <v>100102</v>
          </cell>
          <cell r="N636" t="str">
            <v>一般職員</v>
          </cell>
          <cell r="O636">
            <v>500</v>
          </cell>
          <cell r="P636">
            <v>380300</v>
          </cell>
          <cell r="Q636">
            <v>380300</v>
          </cell>
          <cell r="R636">
            <v>0</v>
          </cell>
          <cell r="S636">
            <v>0</v>
          </cell>
          <cell r="T636">
            <v>0</v>
          </cell>
          <cell r="U636">
            <v>0</v>
          </cell>
          <cell r="V636">
            <v>0</v>
          </cell>
          <cell r="W636">
            <v>0</v>
          </cell>
          <cell r="X636">
            <v>0</v>
          </cell>
          <cell r="Y636">
            <v>0</v>
          </cell>
          <cell r="Z636">
            <v>380300</v>
          </cell>
          <cell r="AA636">
            <v>0</v>
          </cell>
          <cell r="AB636">
            <v>49956</v>
          </cell>
          <cell r="AC636">
            <v>36000</v>
          </cell>
          <cell r="AD636">
            <v>0</v>
          </cell>
          <cell r="AE636">
            <v>0</v>
          </cell>
          <cell r="AF636">
            <v>17744</v>
          </cell>
          <cell r="AG636">
            <v>0</v>
          </cell>
          <cell r="AH636">
            <v>7100</v>
          </cell>
          <cell r="AI636">
            <v>30684</v>
          </cell>
          <cell r="AJ636">
            <v>0</v>
          </cell>
          <cell r="AK636">
            <v>19700</v>
          </cell>
          <cell r="AL636">
            <v>2750</v>
          </cell>
          <cell r="AM636">
            <v>43685</v>
          </cell>
          <cell r="AN636">
            <v>750</v>
          </cell>
          <cell r="AO636">
            <v>0</v>
          </cell>
          <cell r="AP636">
            <v>0</v>
          </cell>
          <cell r="AQ636">
            <v>521784</v>
          </cell>
          <cell r="AR636">
            <v>0</v>
          </cell>
          <cell r="AS636">
            <v>0</v>
          </cell>
          <cell r="AT636">
            <v>0</v>
          </cell>
          <cell r="AU636">
            <v>0</v>
          </cell>
          <cell r="AV636">
            <v>2608</v>
          </cell>
          <cell r="AW636">
            <v>4436.0839999999998</v>
          </cell>
          <cell r="AX636">
            <v>1064.4393</v>
          </cell>
        </row>
        <row r="637">
          <cell r="D637" t="str">
            <v>名嘉　孝男</v>
          </cell>
          <cell r="E637">
            <v>1007</v>
          </cell>
          <cell r="F637" t="str">
            <v>関西研修センター</v>
          </cell>
          <cell r="G637">
            <v>100701</v>
          </cell>
          <cell r="H637" t="str">
            <v>ＫＫＣＧ</v>
          </cell>
          <cell r="I637">
            <v>1</v>
          </cell>
          <cell r="J637" t="str">
            <v>部門1</v>
          </cell>
          <cell r="K637">
            <v>1001</v>
          </cell>
          <cell r="L637" t="str">
            <v>部門1-1</v>
          </cell>
          <cell r="M637">
            <v>100102</v>
          </cell>
          <cell r="N637" t="str">
            <v>一般職員</v>
          </cell>
          <cell r="O637">
            <v>500</v>
          </cell>
          <cell r="P637">
            <v>390200</v>
          </cell>
          <cell r="Q637">
            <v>390200</v>
          </cell>
          <cell r="R637">
            <v>0</v>
          </cell>
          <cell r="S637">
            <v>0</v>
          </cell>
          <cell r="T637">
            <v>0</v>
          </cell>
          <cell r="U637">
            <v>0</v>
          </cell>
          <cell r="V637">
            <v>0</v>
          </cell>
          <cell r="W637">
            <v>0</v>
          </cell>
          <cell r="X637">
            <v>0</v>
          </cell>
          <cell r="Y637">
            <v>0</v>
          </cell>
          <cell r="Z637">
            <v>390200</v>
          </cell>
          <cell r="AA637">
            <v>0</v>
          </cell>
          <cell r="AB637">
            <v>49764</v>
          </cell>
          <cell r="AC637">
            <v>24500</v>
          </cell>
          <cell r="AD637">
            <v>0</v>
          </cell>
          <cell r="AE637">
            <v>0</v>
          </cell>
          <cell r="AF637">
            <v>14645</v>
          </cell>
          <cell r="AG637">
            <v>0</v>
          </cell>
          <cell r="AH637">
            <v>13752</v>
          </cell>
          <cell r="AI637">
            <v>135270</v>
          </cell>
          <cell r="AJ637">
            <v>-21758</v>
          </cell>
          <cell r="AK637">
            <v>23246</v>
          </cell>
          <cell r="AL637">
            <v>3245</v>
          </cell>
          <cell r="AM637">
            <v>51548.6</v>
          </cell>
          <cell r="AN637">
            <v>885</v>
          </cell>
          <cell r="AO637">
            <v>0</v>
          </cell>
          <cell r="AP637">
            <v>0</v>
          </cell>
          <cell r="AQ637">
            <v>606373</v>
          </cell>
          <cell r="AR637">
            <v>8748</v>
          </cell>
          <cell r="AS637">
            <v>0</v>
          </cell>
          <cell r="AT637">
            <v>0</v>
          </cell>
          <cell r="AU637">
            <v>7629</v>
          </cell>
          <cell r="AV637">
            <v>3031</v>
          </cell>
          <cell r="AW637">
            <v>5155.0355</v>
          </cell>
          <cell r="AX637">
            <v>1237.0009</v>
          </cell>
        </row>
        <row r="638">
          <cell r="D638" t="str">
            <v>前田　陽子</v>
          </cell>
          <cell r="E638">
            <v>1005</v>
          </cell>
          <cell r="F638" t="str">
            <v>総務企画部</v>
          </cell>
          <cell r="G638">
            <v>100502</v>
          </cell>
          <cell r="H638" t="str">
            <v>総務Ｇ</v>
          </cell>
          <cell r="I638">
            <v>1</v>
          </cell>
          <cell r="J638" t="str">
            <v>部門1</v>
          </cell>
          <cell r="K638">
            <v>1001</v>
          </cell>
          <cell r="L638" t="str">
            <v>部門1-1</v>
          </cell>
          <cell r="M638">
            <v>100102</v>
          </cell>
          <cell r="N638" t="str">
            <v>一般職員</v>
          </cell>
          <cell r="O638">
            <v>300</v>
          </cell>
          <cell r="P638">
            <v>372800</v>
          </cell>
          <cell r="Q638">
            <v>372800</v>
          </cell>
          <cell r="R638">
            <v>0</v>
          </cell>
          <cell r="S638">
            <v>0</v>
          </cell>
          <cell r="T638">
            <v>0</v>
          </cell>
          <cell r="U638">
            <v>0</v>
          </cell>
          <cell r="V638">
            <v>0</v>
          </cell>
          <cell r="W638">
            <v>0</v>
          </cell>
          <cell r="X638">
            <v>0</v>
          </cell>
          <cell r="Y638">
            <v>0</v>
          </cell>
          <cell r="Z638">
            <v>372800</v>
          </cell>
          <cell r="AA638">
            <v>45000</v>
          </cell>
          <cell r="AB638">
            <v>50136</v>
          </cell>
          <cell r="AC638">
            <v>0</v>
          </cell>
          <cell r="AD638">
            <v>27000</v>
          </cell>
          <cell r="AE638">
            <v>0</v>
          </cell>
          <cell r="AF638">
            <v>6840</v>
          </cell>
          <cell r="AG638">
            <v>0</v>
          </cell>
          <cell r="AH638">
            <v>7500</v>
          </cell>
          <cell r="AI638">
            <v>0</v>
          </cell>
          <cell r="AJ638">
            <v>0</v>
          </cell>
          <cell r="AK638">
            <v>18518</v>
          </cell>
          <cell r="AL638">
            <v>2585</v>
          </cell>
          <cell r="AM638">
            <v>41064.800000000003</v>
          </cell>
          <cell r="AN638">
            <v>705</v>
          </cell>
          <cell r="AO638">
            <v>0</v>
          </cell>
          <cell r="AP638">
            <v>0</v>
          </cell>
          <cell r="AQ638">
            <v>509276</v>
          </cell>
          <cell r="AR638">
            <v>0</v>
          </cell>
          <cell r="AS638">
            <v>0</v>
          </cell>
          <cell r="AT638">
            <v>0</v>
          </cell>
          <cell r="AU638">
            <v>0</v>
          </cell>
          <cell r="AV638">
            <v>2546</v>
          </cell>
          <cell r="AW638">
            <v>4329.2259999999997</v>
          </cell>
          <cell r="AX638">
            <v>1038.923</v>
          </cell>
        </row>
        <row r="639">
          <cell r="D639" t="str">
            <v>多田　正視</v>
          </cell>
          <cell r="E639">
            <v>1008</v>
          </cell>
          <cell r="F639" t="str">
            <v>HIDA総合研究所</v>
          </cell>
          <cell r="G639">
            <v>100802</v>
          </cell>
          <cell r="H639" t="str">
            <v>海外戦略Ｇ</v>
          </cell>
          <cell r="I639">
            <v>1</v>
          </cell>
          <cell r="J639" t="str">
            <v>部門1</v>
          </cell>
          <cell r="K639">
            <v>1001</v>
          </cell>
          <cell r="L639" t="str">
            <v>部門1-1</v>
          </cell>
          <cell r="M639">
            <v>100102</v>
          </cell>
          <cell r="N639" t="str">
            <v>一般職員</v>
          </cell>
          <cell r="O639">
            <v>500</v>
          </cell>
          <cell r="P639">
            <v>372800</v>
          </cell>
          <cell r="Q639">
            <v>372800</v>
          </cell>
          <cell r="R639">
            <v>0</v>
          </cell>
          <cell r="S639">
            <v>0</v>
          </cell>
          <cell r="T639">
            <v>0</v>
          </cell>
          <cell r="U639">
            <v>0</v>
          </cell>
          <cell r="V639">
            <v>0</v>
          </cell>
          <cell r="W639">
            <v>0</v>
          </cell>
          <cell r="X639">
            <v>0</v>
          </cell>
          <cell r="Y639">
            <v>0</v>
          </cell>
          <cell r="Z639">
            <v>372800</v>
          </cell>
          <cell r="AA639">
            <v>0</v>
          </cell>
          <cell r="AB639">
            <v>44736</v>
          </cell>
          <cell r="AC639">
            <v>0</v>
          </cell>
          <cell r="AD639">
            <v>27000</v>
          </cell>
          <cell r="AE639">
            <v>0</v>
          </cell>
          <cell r="AF639">
            <v>6500</v>
          </cell>
          <cell r="AG639">
            <v>0</v>
          </cell>
          <cell r="AH639">
            <v>6516</v>
          </cell>
          <cell r="AI639">
            <v>74451</v>
          </cell>
          <cell r="AJ639">
            <v>0</v>
          </cell>
          <cell r="AK639">
            <v>19700</v>
          </cell>
          <cell r="AL639">
            <v>2750</v>
          </cell>
          <cell r="AM639">
            <v>43685</v>
          </cell>
          <cell r="AN639">
            <v>750</v>
          </cell>
          <cell r="AO639">
            <v>0</v>
          </cell>
          <cell r="AP639">
            <v>0</v>
          </cell>
          <cell r="AQ639">
            <v>532003</v>
          </cell>
          <cell r="AR639">
            <v>11342</v>
          </cell>
          <cell r="AS639">
            <v>0</v>
          </cell>
          <cell r="AT639">
            <v>0</v>
          </cell>
          <cell r="AU639">
            <v>0</v>
          </cell>
          <cell r="AV639">
            <v>2660</v>
          </cell>
          <cell r="AW639">
            <v>4522.0405000000001</v>
          </cell>
          <cell r="AX639">
            <v>1085.2861</v>
          </cell>
        </row>
        <row r="640">
          <cell r="D640" t="str">
            <v>川辺　宏美</v>
          </cell>
          <cell r="E640">
            <v>1004</v>
          </cell>
          <cell r="F640" t="str">
            <v>事業統括部</v>
          </cell>
          <cell r="G640">
            <v>100403</v>
          </cell>
          <cell r="H640" t="str">
            <v>管理システムＧ</v>
          </cell>
          <cell r="I640">
            <v>1</v>
          </cell>
          <cell r="J640" t="str">
            <v>部門1</v>
          </cell>
          <cell r="K640">
            <v>1001</v>
          </cell>
          <cell r="L640" t="str">
            <v>部門1-1</v>
          </cell>
          <cell r="M640">
            <v>100102</v>
          </cell>
          <cell r="N640" t="str">
            <v>一般職員</v>
          </cell>
          <cell r="O640">
            <v>500</v>
          </cell>
          <cell r="P640">
            <v>370300</v>
          </cell>
          <cell r="Q640">
            <v>370300</v>
          </cell>
          <cell r="R640">
            <v>0</v>
          </cell>
          <cell r="S640">
            <v>0</v>
          </cell>
          <cell r="T640">
            <v>0</v>
          </cell>
          <cell r="U640">
            <v>0</v>
          </cell>
          <cell r="V640">
            <v>0</v>
          </cell>
          <cell r="W640">
            <v>0</v>
          </cell>
          <cell r="X640">
            <v>0</v>
          </cell>
          <cell r="Y640">
            <v>0</v>
          </cell>
          <cell r="Z640">
            <v>370300</v>
          </cell>
          <cell r="AA640">
            <v>0</v>
          </cell>
          <cell r="AB640">
            <v>45216</v>
          </cell>
          <cell r="AC640">
            <v>6500</v>
          </cell>
          <cell r="AD640">
            <v>0</v>
          </cell>
          <cell r="AE640">
            <v>0</v>
          </cell>
          <cell r="AF640">
            <v>6003</v>
          </cell>
          <cell r="AG640">
            <v>0</v>
          </cell>
          <cell r="AH640">
            <v>17865</v>
          </cell>
          <cell r="AI640">
            <v>103150</v>
          </cell>
          <cell r="AJ640">
            <v>0</v>
          </cell>
          <cell r="AK640">
            <v>20882</v>
          </cell>
          <cell r="AL640">
            <v>2915</v>
          </cell>
          <cell r="AM640">
            <v>46306.2</v>
          </cell>
          <cell r="AN640">
            <v>795</v>
          </cell>
          <cell r="AO640">
            <v>0</v>
          </cell>
          <cell r="AP640">
            <v>0</v>
          </cell>
          <cell r="AQ640">
            <v>549034</v>
          </cell>
          <cell r="AR640">
            <v>16913</v>
          </cell>
          <cell r="AS640">
            <v>0</v>
          </cell>
          <cell r="AT640">
            <v>940</v>
          </cell>
          <cell r="AU640">
            <v>0</v>
          </cell>
          <cell r="AV640">
            <v>2745</v>
          </cell>
          <cell r="AW640">
            <v>4666.9589999999998</v>
          </cell>
          <cell r="AX640">
            <v>1120.0292999999999</v>
          </cell>
        </row>
        <row r="641">
          <cell r="D641" t="str">
            <v>近藤　智恵</v>
          </cell>
          <cell r="E641">
            <v>1003</v>
          </cell>
          <cell r="F641" t="str">
            <v>研修業務部</v>
          </cell>
          <cell r="G641">
            <v>100302</v>
          </cell>
          <cell r="H641" t="str">
            <v>低炭素化支援Ｇ</v>
          </cell>
          <cell r="I641">
            <v>1</v>
          </cell>
          <cell r="J641" t="str">
            <v>部門1</v>
          </cell>
          <cell r="K641">
            <v>1001</v>
          </cell>
          <cell r="L641" t="str">
            <v>部門1-1</v>
          </cell>
          <cell r="M641">
            <v>100102</v>
          </cell>
          <cell r="N641" t="str">
            <v>一般職員</v>
          </cell>
          <cell r="O641">
            <v>300</v>
          </cell>
          <cell r="P641">
            <v>354400</v>
          </cell>
          <cell r="Q641">
            <v>354400</v>
          </cell>
          <cell r="R641">
            <v>0</v>
          </cell>
          <cell r="S641">
            <v>0</v>
          </cell>
          <cell r="T641">
            <v>0</v>
          </cell>
          <cell r="U641">
            <v>0</v>
          </cell>
          <cell r="V641">
            <v>0</v>
          </cell>
          <cell r="W641">
            <v>0</v>
          </cell>
          <cell r="X641">
            <v>0</v>
          </cell>
          <cell r="Y641">
            <v>0</v>
          </cell>
          <cell r="Z641">
            <v>354400</v>
          </cell>
          <cell r="AA641">
            <v>45000</v>
          </cell>
          <cell r="AB641">
            <v>47928</v>
          </cell>
          <cell r="AC641">
            <v>0</v>
          </cell>
          <cell r="AD641">
            <v>0</v>
          </cell>
          <cell r="AE641">
            <v>0</v>
          </cell>
          <cell r="AF641">
            <v>17276</v>
          </cell>
          <cell r="AG641">
            <v>0</v>
          </cell>
          <cell r="AH641">
            <v>4200</v>
          </cell>
          <cell r="AI641">
            <v>0</v>
          </cell>
          <cell r="AJ641">
            <v>0</v>
          </cell>
          <cell r="AK641">
            <v>18518</v>
          </cell>
          <cell r="AL641">
            <v>2585</v>
          </cell>
          <cell r="AM641">
            <v>41064.800000000003</v>
          </cell>
          <cell r="AN641">
            <v>705</v>
          </cell>
          <cell r="AO641">
            <v>0</v>
          </cell>
          <cell r="AP641">
            <v>0</v>
          </cell>
          <cell r="AQ641">
            <v>468804</v>
          </cell>
          <cell r="AR641">
            <v>0</v>
          </cell>
          <cell r="AS641">
            <v>0</v>
          </cell>
          <cell r="AT641">
            <v>0</v>
          </cell>
          <cell r="AU641">
            <v>0</v>
          </cell>
          <cell r="AV641">
            <v>2344</v>
          </cell>
          <cell r="AW641">
            <v>3984.8539999999998</v>
          </cell>
          <cell r="AX641">
            <v>956.36009999999999</v>
          </cell>
        </row>
        <row r="642">
          <cell r="D642" t="str">
            <v>西山　毅</v>
          </cell>
          <cell r="E642">
            <v>1004</v>
          </cell>
          <cell r="F642" t="str">
            <v>事業統括部</v>
          </cell>
          <cell r="G642">
            <v>100401</v>
          </cell>
          <cell r="H642" t="str">
            <v>事業統括Ｇ</v>
          </cell>
          <cell r="I642">
            <v>1</v>
          </cell>
          <cell r="J642" t="str">
            <v>部門1</v>
          </cell>
          <cell r="K642">
            <v>1001</v>
          </cell>
          <cell r="L642" t="str">
            <v>部門1-1</v>
          </cell>
          <cell r="M642">
            <v>100102</v>
          </cell>
          <cell r="N642" t="str">
            <v>一般職員</v>
          </cell>
          <cell r="O642">
            <v>500</v>
          </cell>
          <cell r="P642">
            <v>395000</v>
          </cell>
          <cell r="Q642">
            <v>395000</v>
          </cell>
          <cell r="R642">
            <v>0</v>
          </cell>
          <cell r="S642">
            <v>0</v>
          </cell>
          <cell r="T642">
            <v>0</v>
          </cell>
          <cell r="U642">
            <v>0</v>
          </cell>
          <cell r="V642">
            <v>0</v>
          </cell>
          <cell r="W642">
            <v>0</v>
          </cell>
          <cell r="X642">
            <v>0</v>
          </cell>
          <cell r="Y642">
            <v>0</v>
          </cell>
          <cell r="Z642">
            <v>395000</v>
          </cell>
          <cell r="AA642">
            <v>0</v>
          </cell>
          <cell r="AB642">
            <v>48780</v>
          </cell>
          <cell r="AC642">
            <v>11500</v>
          </cell>
          <cell r="AD642">
            <v>27000</v>
          </cell>
          <cell r="AE642">
            <v>0</v>
          </cell>
          <cell r="AF642">
            <v>9306</v>
          </cell>
          <cell r="AG642">
            <v>0</v>
          </cell>
          <cell r="AH642">
            <v>6959</v>
          </cell>
          <cell r="AI642">
            <v>138533</v>
          </cell>
          <cell r="AJ642">
            <v>0</v>
          </cell>
          <cell r="AK642">
            <v>24428</v>
          </cell>
          <cell r="AL642">
            <v>3410</v>
          </cell>
          <cell r="AM642">
            <v>54169.8</v>
          </cell>
          <cell r="AN642">
            <v>930</v>
          </cell>
          <cell r="AO642">
            <v>0</v>
          </cell>
          <cell r="AP642">
            <v>0</v>
          </cell>
          <cell r="AQ642">
            <v>637078</v>
          </cell>
          <cell r="AR642">
            <v>23941</v>
          </cell>
          <cell r="AS642">
            <v>0</v>
          </cell>
          <cell r="AT642">
            <v>0</v>
          </cell>
          <cell r="AU642">
            <v>0</v>
          </cell>
          <cell r="AV642">
            <v>3185</v>
          </cell>
          <cell r="AW642">
            <v>5415.5529999999999</v>
          </cell>
          <cell r="AX642">
            <v>1299.6391000000001</v>
          </cell>
        </row>
        <row r="643">
          <cell r="D643" t="str">
            <v>吉岡　治</v>
          </cell>
          <cell r="E643">
            <v>1002</v>
          </cell>
          <cell r="F643" t="str">
            <v>政策推進部</v>
          </cell>
          <cell r="G643">
            <v>100201</v>
          </cell>
          <cell r="H643" t="str">
            <v>国際人材Ｇ</v>
          </cell>
          <cell r="I643">
            <v>1</v>
          </cell>
          <cell r="J643" t="str">
            <v>部門1</v>
          </cell>
          <cell r="K643">
            <v>1001</v>
          </cell>
          <cell r="L643" t="str">
            <v>部門1-1</v>
          </cell>
          <cell r="M643">
            <v>100102</v>
          </cell>
          <cell r="N643" t="str">
            <v>一般職員</v>
          </cell>
          <cell r="O643">
            <v>300</v>
          </cell>
          <cell r="P643">
            <v>457400</v>
          </cell>
          <cell r="Q643">
            <v>457400</v>
          </cell>
          <cell r="R643">
            <v>0</v>
          </cell>
          <cell r="S643">
            <v>0</v>
          </cell>
          <cell r="T643">
            <v>0</v>
          </cell>
          <cell r="U643">
            <v>0</v>
          </cell>
          <cell r="V643">
            <v>0</v>
          </cell>
          <cell r="W643">
            <v>0</v>
          </cell>
          <cell r="X643">
            <v>0</v>
          </cell>
          <cell r="Y643">
            <v>0</v>
          </cell>
          <cell r="Z643">
            <v>457400</v>
          </cell>
          <cell r="AA643">
            <v>105000</v>
          </cell>
          <cell r="AB643">
            <v>69828</v>
          </cell>
          <cell r="AC643">
            <v>19500</v>
          </cell>
          <cell r="AD643">
            <v>0</v>
          </cell>
          <cell r="AE643">
            <v>0</v>
          </cell>
          <cell r="AF643">
            <v>7866</v>
          </cell>
          <cell r="AG643">
            <v>0</v>
          </cell>
          <cell r="AH643">
            <v>9200</v>
          </cell>
          <cell r="AI643">
            <v>0</v>
          </cell>
          <cell r="AJ643">
            <v>0</v>
          </cell>
          <cell r="AK643">
            <v>25610</v>
          </cell>
          <cell r="AL643">
            <v>3575</v>
          </cell>
          <cell r="AM643">
            <v>54169.8</v>
          </cell>
          <cell r="AN643">
            <v>930</v>
          </cell>
          <cell r="AO643">
            <v>0</v>
          </cell>
          <cell r="AP643">
            <v>0</v>
          </cell>
          <cell r="AQ643">
            <v>668794</v>
          </cell>
          <cell r="AR643">
            <v>0</v>
          </cell>
          <cell r="AS643">
            <v>0</v>
          </cell>
          <cell r="AT643">
            <v>0</v>
          </cell>
          <cell r="AU643">
            <v>0</v>
          </cell>
          <cell r="AV643">
            <v>3343</v>
          </cell>
          <cell r="AW643">
            <v>5685.7190000000001</v>
          </cell>
          <cell r="AX643">
            <v>1364.3397</v>
          </cell>
        </row>
        <row r="644">
          <cell r="D644" t="str">
            <v>西古　雅彦</v>
          </cell>
          <cell r="E644">
            <v>1001</v>
          </cell>
          <cell r="F644" t="str">
            <v>産業推進部</v>
          </cell>
          <cell r="G644">
            <v>100101</v>
          </cell>
          <cell r="H644" t="str">
            <v>産業国際化・インフラＧ</v>
          </cell>
          <cell r="I644">
            <v>1</v>
          </cell>
          <cell r="J644" t="str">
            <v>部門1</v>
          </cell>
          <cell r="K644">
            <v>1001</v>
          </cell>
          <cell r="L644" t="str">
            <v>部門1-1</v>
          </cell>
          <cell r="M644">
            <v>100102</v>
          </cell>
          <cell r="N644" t="str">
            <v>一般職員</v>
          </cell>
          <cell r="O644">
            <v>500</v>
          </cell>
          <cell r="P644">
            <v>399500</v>
          </cell>
          <cell r="Q644">
            <v>399500</v>
          </cell>
          <cell r="R644">
            <v>0</v>
          </cell>
          <cell r="S644">
            <v>0</v>
          </cell>
          <cell r="T644">
            <v>0</v>
          </cell>
          <cell r="U644">
            <v>0</v>
          </cell>
          <cell r="V644">
            <v>0</v>
          </cell>
          <cell r="W644">
            <v>0</v>
          </cell>
          <cell r="X644">
            <v>0</v>
          </cell>
          <cell r="Y644">
            <v>0</v>
          </cell>
          <cell r="Z644">
            <v>399500</v>
          </cell>
          <cell r="AA644">
            <v>0</v>
          </cell>
          <cell r="AB644">
            <v>50640</v>
          </cell>
          <cell r="AC644">
            <v>22500</v>
          </cell>
          <cell r="AD644">
            <v>0</v>
          </cell>
          <cell r="AE644">
            <v>0</v>
          </cell>
          <cell r="AF644">
            <v>12065</v>
          </cell>
          <cell r="AG644">
            <v>0</v>
          </cell>
          <cell r="AH644">
            <v>10452</v>
          </cell>
          <cell r="AI644">
            <v>86919</v>
          </cell>
          <cell r="AJ644">
            <v>0</v>
          </cell>
          <cell r="AK644">
            <v>22064</v>
          </cell>
          <cell r="AL644">
            <v>3080</v>
          </cell>
          <cell r="AM644">
            <v>48927.4</v>
          </cell>
          <cell r="AN644">
            <v>840</v>
          </cell>
          <cell r="AO644">
            <v>0</v>
          </cell>
          <cell r="AP644">
            <v>0</v>
          </cell>
          <cell r="AQ644">
            <v>582076</v>
          </cell>
          <cell r="AR644">
            <v>13585</v>
          </cell>
          <cell r="AS644">
            <v>0</v>
          </cell>
          <cell r="AT644">
            <v>0</v>
          </cell>
          <cell r="AU644">
            <v>0</v>
          </cell>
          <cell r="AV644">
            <v>2910</v>
          </cell>
          <cell r="AW644">
            <v>4948.0259999999998</v>
          </cell>
          <cell r="AX644">
            <v>1187.4349999999999</v>
          </cell>
        </row>
        <row r="645">
          <cell r="D645" t="str">
            <v>大滝　明泰</v>
          </cell>
          <cell r="E645">
            <v>1006</v>
          </cell>
          <cell r="F645" t="str">
            <v>東京研修センター</v>
          </cell>
          <cell r="G645">
            <v>100601</v>
          </cell>
          <cell r="H645" t="str">
            <v>ＴＫＣＧ</v>
          </cell>
          <cell r="I645">
            <v>1</v>
          </cell>
          <cell r="J645" t="str">
            <v>部門1</v>
          </cell>
          <cell r="K645">
            <v>1001</v>
          </cell>
          <cell r="L645" t="str">
            <v>部門1-1</v>
          </cell>
          <cell r="M645">
            <v>100102</v>
          </cell>
          <cell r="N645" t="str">
            <v>一般職員</v>
          </cell>
          <cell r="O645">
            <v>500</v>
          </cell>
          <cell r="P645">
            <v>365100</v>
          </cell>
          <cell r="Q645">
            <v>365100</v>
          </cell>
          <cell r="R645">
            <v>0</v>
          </cell>
          <cell r="S645">
            <v>0</v>
          </cell>
          <cell r="T645">
            <v>0</v>
          </cell>
          <cell r="U645">
            <v>0</v>
          </cell>
          <cell r="V645">
            <v>0</v>
          </cell>
          <cell r="W645">
            <v>0</v>
          </cell>
          <cell r="X645">
            <v>0</v>
          </cell>
          <cell r="Y645">
            <v>0</v>
          </cell>
          <cell r="Z645">
            <v>365100</v>
          </cell>
          <cell r="AA645">
            <v>0</v>
          </cell>
          <cell r="AB645">
            <v>46152</v>
          </cell>
          <cell r="AC645">
            <v>19500</v>
          </cell>
          <cell r="AD645">
            <v>0</v>
          </cell>
          <cell r="AE645">
            <v>0</v>
          </cell>
          <cell r="AF645">
            <v>27361</v>
          </cell>
          <cell r="AG645">
            <v>0</v>
          </cell>
          <cell r="AH645">
            <v>21259</v>
          </cell>
          <cell r="AI645">
            <v>305869</v>
          </cell>
          <cell r="AJ645">
            <v>0</v>
          </cell>
          <cell r="AK645">
            <v>25610</v>
          </cell>
          <cell r="AL645">
            <v>3575</v>
          </cell>
          <cell r="AM645">
            <v>54169.8</v>
          </cell>
          <cell r="AN645">
            <v>930</v>
          </cell>
          <cell r="AO645">
            <v>0</v>
          </cell>
          <cell r="AP645">
            <v>0</v>
          </cell>
          <cell r="AQ645">
            <v>785241</v>
          </cell>
          <cell r="AR645">
            <v>51129</v>
          </cell>
          <cell r="AS645">
            <v>10389</v>
          </cell>
          <cell r="AT645">
            <v>2173</v>
          </cell>
          <cell r="AU645">
            <v>0</v>
          </cell>
          <cell r="AV645">
            <v>3926</v>
          </cell>
          <cell r="AW645">
            <v>6674.7534999999998</v>
          </cell>
          <cell r="AX645">
            <v>1601.8915999999999</v>
          </cell>
        </row>
        <row r="646">
          <cell r="D646" t="str">
            <v>小川　和久</v>
          </cell>
          <cell r="E646">
            <v>1008</v>
          </cell>
          <cell r="F646" t="str">
            <v>HIDA総合研究所</v>
          </cell>
          <cell r="G646">
            <v>100802</v>
          </cell>
          <cell r="H646" t="str">
            <v>海外戦略Ｇ</v>
          </cell>
          <cell r="I646">
            <v>1</v>
          </cell>
          <cell r="J646" t="str">
            <v>部門1</v>
          </cell>
          <cell r="K646">
            <v>1001</v>
          </cell>
          <cell r="L646" t="str">
            <v>部門1-1</v>
          </cell>
          <cell r="M646">
            <v>100102</v>
          </cell>
          <cell r="N646" t="str">
            <v>一般職員</v>
          </cell>
          <cell r="O646">
            <v>300</v>
          </cell>
          <cell r="P646">
            <v>438200</v>
          </cell>
          <cell r="Q646">
            <v>438200</v>
          </cell>
          <cell r="R646">
            <v>0</v>
          </cell>
          <cell r="S646">
            <v>0</v>
          </cell>
          <cell r="T646">
            <v>0</v>
          </cell>
          <cell r="U646">
            <v>0</v>
          </cell>
          <cell r="V646">
            <v>0</v>
          </cell>
          <cell r="W646">
            <v>0</v>
          </cell>
          <cell r="X646">
            <v>0</v>
          </cell>
          <cell r="Y646">
            <v>0</v>
          </cell>
          <cell r="Z646">
            <v>438200</v>
          </cell>
          <cell r="AA646">
            <v>75000</v>
          </cell>
          <cell r="AB646">
            <v>64524</v>
          </cell>
          <cell r="AC646">
            <v>24500</v>
          </cell>
          <cell r="AD646">
            <v>27000</v>
          </cell>
          <cell r="AE646">
            <v>0</v>
          </cell>
          <cell r="AF646">
            <v>34656</v>
          </cell>
          <cell r="AG646">
            <v>0</v>
          </cell>
          <cell r="AH646">
            <v>10000</v>
          </cell>
          <cell r="AI646">
            <v>0</v>
          </cell>
          <cell r="AJ646">
            <v>0</v>
          </cell>
          <cell r="AK646">
            <v>26792</v>
          </cell>
          <cell r="AL646">
            <v>3740</v>
          </cell>
          <cell r="AM646">
            <v>54169.8</v>
          </cell>
          <cell r="AN646">
            <v>930</v>
          </cell>
          <cell r="AO646">
            <v>0</v>
          </cell>
          <cell r="AP646">
            <v>0</v>
          </cell>
          <cell r="AQ646">
            <v>673880</v>
          </cell>
          <cell r="AR646">
            <v>0</v>
          </cell>
          <cell r="AS646">
            <v>0</v>
          </cell>
          <cell r="AT646">
            <v>0</v>
          </cell>
          <cell r="AU646">
            <v>0</v>
          </cell>
          <cell r="AV646">
            <v>3369</v>
          </cell>
          <cell r="AW646">
            <v>5728.38</v>
          </cell>
          <cell r="AX646">
            <v>1374.7152000000001</v>
          </cell>
        </row>
        <row r="647">
          <cell r="D647" t="str">
            <v>名越　吉太郎</v>
          </cell>
          <cell r="E647">
            <v>1004</v>
          </cell>
          <cell r="F647" t="str">
            <v>事業統括部</v>
          </cell>
          <cell r="G647">
            <v>100404</v>
          </cell>
          <cell r="H647" t="str">
            <v>バンコク事務所</v>
          </cell>
          <cell r="I647">
            <v>1</v>
          </cell>
          <cell r="J647" t="str">
            <v>部門1</v>
          </cell>
          <cell r="K647">
            <v>1001</v>
          </cell>
          <cell r="L647" t="str">
            <v>部門1-1</v>
          </cell>
          <cell r="M647">
            <v>100102</v>
          </cell>
          <cell r="N647" t="str">
            <v>一般職員</v>
          </cell>
          <cell r="O647">
            <v>400</v>
          </cell>
          <cell r="P647">
            <v>370640</v>
          </cell>
          <cell r="Q647">
            <v>370640</v>
          </cell>
          <cell r="R647">
            <v>0</v>
          </cell>
          <cell r="S647">
            <v>0</v>
          </cell>
          <cell r="T647">
            <v>0</v>
          </cell>
          <cell r="U647">
            <v>0</v>
          </cell>
          <cell r="V647">
            <v>0</v>
          </cell>
          <cell r="W647">
            <v>0</v>
          </cell>
          <cell r="X647">
            <v>0</v>
          </cell>
          <cell r="Y647">
            <v>0</v>
          </cell>
          <cell r="Z647">
            <v>370640</v>
          </cell>
          <cell r="AA647">
            <v>0</v>
          </cell>
          <cell r="AB647">
            <v>0</v>
          </cell>
          <cell r="AC647">
            <v>13000</v>
          </cell>
          <cell r="AD647">
            <v>0</v>
          </cell>
          <cell r="AE647">
            <v>0</v>
          </cell>
          <cell r="AF647">
            <v>0</v>
          </cell>
          <cell r="AG647">
            <v>0</v>
          </cell>
          <cell r="AH647">
            <v>4200</v>
          </cell>
          <cell r="AI647">
            <v>0</v>
          </cell>
          <cell r="AJ647">
            <v>0</v>
          </cell>
          <cell r="AK647">
            <v>25610</v>
          </cell>
          <cell r="AL647">
            <v>3575</v>
          </cell>
          <cell r="AM647">
            <v>54169.8</v>
          </cell>
          <cell r="AN647">
            <v>930</v>
          </cell>
          <cell r="AO647">
            <v>0</v>
          </cell>
          <cell r="AP647">
            <v>0</v>
          </cell>
          <cell r="AQ647">
            <v>387840</v>
          </cell>
          <cell r="AR647">
            <v>0</v>
          </cell>
          <cell r="AS647">
            <v>0</v>
          </cell>
          <cell r="AT647">
            <v>0</v>
          </cell>
          <cell r="AU647">
            <v>0</v>
          </cell>
          <cell r="AV647">
            <v>1939</v>
          </cell>
          <cell r="AW647">
            <v>3296.84</v>
          </cell>
          <cell r="AX647">
            <v>0</v>
          </cell>
        </row>
        <row r="648">
          <cell r="D648" t="str">
            <v>土屋　麻里子</v>
          </cell>
          <cell r="E648">
            <v>1002</v>
          </cell>
          <cell r="F648" t="str">
            <v>派遣業務部</v>
          </cell>
          <cell r="G648">
            <v>100201</v>
          </cell>
          <cell r="H648" t="str">
            <v>派遣業務Ｇ</v>
          </cell>
          <cell r="I648">
            <v>1</v>
          </cell>
          <cell r="J648" t="str">
            <v>部門1</v>
          </cell>
          <cell r="K648">
            <v>1001</v>
          </cell>
          <cell r="L648" t="str">
            <v>部門1-1</v>
          </cell>
          <cell r="M648">
            <v>100102</v>
          </cell>
          <cell r="N648" t="str">
            <v>一般職員</v>
          </cell>
          <cell r="O648">
            <v>500</v>
          </cell>
          <cell r="P648">
            <v>351700</v>
          </cell>
          <cell r="Q648">
            <v>351700</v>
          </cell>
          <cell r="R648">
            <v>0</v>
          </cell>
          <cell r="S648">
            <v>0</v>
          </cell>
          <cell r="T648">
            <v>0</v>
          </cell>
          <cell r="U648">
            <v>0</v>
          </cell>
          <cell r="V648">
            <v>0</v>
          </cell>
          <cell r="W648">
            <v>0</v>
          </cell>
          <cell r="X648">
            <v>0</v>
          </cell>
          <cell r="Y648">
            <v>0</v>
          </cell>
          <cell r="Z648">
            <v>351700</v>
          </cell>
          <cell r="AA648">
            <v>0</v>
          </cell>
          <cell r="AB648">
            <v>43764</v>
          </cell>
          <cell r="AC648">
            <v>13000</v>
          </cell>
          <cell r="AD648">
            <v>0</v>
          </cell>
          <cell r="AE648">
            <v>0</v>
          </cell>
          <cell r="AF648">
            <v>17681</v>
          </cell>
          <cell r="AG648">
            <v>0</v>
          </cell>
          <cell r="AH648">
            <v>6103</v>
          </cell>
          <cell r="AI648">
            <v>6450</v>
          </cell>
          <cell r="AJ648">
            <v>0</v>
          </cell>
          <cell r="AK648">
            <v>16154</v>
          </cell>
          <cell r="AL648">
            <v>2255</v>
          </cell>
          <cell r="AM648">
            <v>35822.400000000001</v>
          </cell>
          <cell r="AN648">
            <v>615</v>
          </cell>
          <cell r="AO648">
            <v>0</v>
          </cell>
          <cell r="AP648">
            <v>0</v>
          </cell>
          <cell r="AQ648">
            <v>438698</v>
          </cell>
          <cell r="AR648">
            <v>0</v>
          </cell>
          <cell r="AS648">
            <v>0</v>
          </cell>
          <cell r="AT648">
            <v>0</v>
          </cell>
          <cell r="AU648">
            <v>0</v>
          </cell>
          <cell r="AV648">
            <v>2193</v>
          </cell>
          <cell r="AW648">
            <v>3729.4229999999998</v>
          </cell>
          <cell r="AX648">
            <v>894.94389999999999</v>
          </cell>
        </row>
        <row r="649">
          <cell r="D649" t="str">
            <v>山下　夏子</v>
          </cell>
          <cell r="E649">
            <v>1001</v>
          </cell>
          <cell r="F649" t="str">
            <v>産業推進部</v>
          </cell>
          <cell r="G649">
            <v>100102</v>
          </cell>
          <cell r="H649" t="str">
            <v>ＥＰＡＧ</v>
          </cell>
          <cell r="I649">
            <v>1</v>
          </cell>
          <cell r="J649" t="str">
            <v>部門1</v>
          </cell>
          <cell r="K649">
            <v>1001</v>
          </cell>
          <cell r="L649" t="str">
            <v>部門1-1</v>
          </cell>
          <cell r="M649">
            <v>100102</v>
          </cell>
          <cell r="N649" t="str">
            <v>一般職員</v>
          </cell>
          <cell r="O649">
            <v>500</v>
          </cell>
          <cell r="P649">
            <v>315600</v>
          </cell>
          <cell r="Q649">
            <v>315600</v>
          </cell>
          <cell r="R649">
            <v>0</v>
          </cell>
          <cell r="S649">
            <v>0</v>
          </cell>
          <cell r="T649">
            <v>0</v>
          </cell>
          <cell r="U649">
            <v>0</v>
          </cell>
          <cell r="V649">
            <v>0</v>
          </cell>
          <cell r="W649">
            <v>0</v>
          </cell>
          <cell r="X649">
            <v>0</v>
          </cell>
          <cell r="Y649">
            <v>0</v>
          </cell>
          <cell r="Z649">
            <v>315600</v>
          </cell>
          <cell r="AA649">
            <v>0</v>
          </cell>
          <cell r="AB649">
            <v>37872</v>
          </cell>
          <cell r="AC649">
            <v>0</v>
          </cell>
          <cell r="AD649">
            <v>0</v>
          </cell>
          <cell r="AE649">
            <v>0</v>
          </cell>
          <cell r="AF649">
            <v>8900</v>
          </cell>
          <cell r="AG649">
            <v>0</v>
          </cell>
          <cell r="AH649">
            <v>0</v>
          </cell>
          <cell r="AI649">
            <v>14434</v>
          </cell>
          <cell r="AJ649">
            <v>0</v>
          </cell>
          <cell r="AK649">
            <v>14184</v>
          </cell>
          <cell r="AL649">
            <v>1980</v>
          </cell>
          <cell r="AM649">
            <v>31453.4</v>
          </cell>
          <cell r="AN649">
            <v>540</v>
          </cell>
          <cell r="AO649">
            <v>0</v>
          </cell>
          <cell r="AP649">
            <v>0</v>
          </cell>
          <cell r="AQ649">
            <v>376806</v>
          </cell>
          <cell r="AR649">
            <v>0</v>
          </cell>
          <cell r="AS649">
            <v>0</v>
          </cell>
          <cell r="AT649">
            <v>0</v>
          </cell>
          <cell r="AU649">
            <v>0</v>
          </cell>
          <cell r="AV649">
            <v>1884</v>
          </cell>
          <cell r="AW649">
            <v>3202.8809999999999</v>
          </cell>
          <cell r="AX649">
            <v>768.68420000000003</v>
          </cell>
        </row>
        <row r="650">
          <cell r="D650" t="str">
            <v>小柴　基弘</v>
          </cell>
          <cell r="E650">
            <v>1007</v>
          </cell>
          <cell r="F650" t="str">
            <v>関西研修センター</v>
          </cell>
          <cell r="G650">
            <v>100701</v>
          </cell>
          <cell r="H650" t="str">
            <v>ＫＫＣＧ</v>
          </cell>
          <cell r="I650">
            <v>1</v>
          </cell>
          <cell r="J650" t="str">
            <v>部門1</v>
          </cell>
          <cell r="K650">
            <v>1001</v>
          </cell>
          <cell r="L650" t="str">
            <v>部門1-1</v>
          </cell>
          <cell r="M650">
            <v>100102</v>
          </cell>
          <cell r="N650" t="str">
            <v>一般職員</v>
          </cell>
          <cell r="O650">
            <v>300</v>
          </cell>
          <cell r="P650">
            <v>413300</v>
          </cell>
          <cell r="Q650">
            <v>413300</v>
          </cell>
          <cell r="R650">
            <v>0</v>
          </cell>
          <cell r="S650">
            <v>0</v>
          </cell>
          <cell r="T650">
            <v>0</v>
          </cell>
          <cell r="U650">
            <v>0</v>
          </cell>
          <cell r="V650">
            <v>0</v>
          </cell>
          <cell r="W650">
            <v>0</v>
          </cell>
          <cell r="X650">
            <v>0</v>
          </cell>
          <cell r="Y650">
            <v>0</v>
          </cell>
          <cell r="Z650">
            <v>413300</v>
          </cell>
          <cell r="AA650">
            <v>75000</v>
          </cell>
          <cell r="AB650">
            <v>62316</v>
          </cell>
          <cell r="AC650">
            <v>31000</v>
          </cell>
          <cell r="AD650">
            <v>27000</v>
          </cell>
          <cell r="AE650">
            <v>0</v>
          </cell>
          <cell r="AF650">
            <v>15383</v>
          </cell>
          <cell r="AG650">
            <v>0</v>
          </cell>
          <cell r="AH650">
            <v>4000</v>
          </cell>
          <cell r="AI650">
            <v>0</v>
          </cell>
          <cell r="AJ650">
            <v>0</v>
          </cell>
          <cell r="AK650">
            <v>24428</v>
          </cell>
          <cell r="AL650">
            <v>3410</v>
          </cell>
          <cell r="AM650">
            <v>54169.8</v>
          </cell>
          <cell r="AN650">
            <v>930</v>
          </cell>
          <cell r="AO650">
            <v>0</v>
          </cell>
          <cell r="AP650">
            <v>0</v>
          </cell>
          <cell r="AQ650">
            <v>627999</v>
          </cell>
          <cell r="AR650">
            <v>0</v>
          </cell>
          <cell r="AS650">
            <v>0</v>
          </cell>
          <cell r="AT650">
            <v>0</v>
          </cell>
          <cell r="AU650">
            <v>0</v>
          </cell>
          <cell r="AV650">
            <v>3139</v>
          </cell>
          <cell r="AW650">
            <v>5338.9865</v>
          </cell>
          <cell r="AX650">
            <v>1281.1179</v>
          </cell>
        </row>
        <row r="651">
          <cell r="D651" t="str">
            <v>南谷　剛</v>
          </cell>
          <cell r="E651">
            <v>1002</v>
          </cell>
          <cell r="F651" t="str">
            <v>政策推進部</v>
          </cell>
          <cell r="G651">
            <v>100202</v>
          </cell>
          <cell r="H651" t="str">
            <v>政策受託Ｇ</v>
          </cell>
          <cell r="I651">
            <v>1</v>
          </cell>
          <cell r="J651" t="str">
            <v>部門1</v>
          </cell>
          <cell r="K651">
            <v>1001</v>
          </cell>
          <cell r="L651" t="str">
            <v>部門1-1</v>
          </cell>
          <cell r="M651">
            <v>100102</v>
          </cell>
          <cell r="N651" t="str">
            <v>一般職員</v>
          </cell>
          <cell r="O651">
            <v>500</v>
          </cell>
          <cell r="P651">
            <v>349000</v>
          </cell>
          <cell r="Q651">
            <v>349000</v>
          </cell>
          <cell r="R651">
            <v>0</v>
          </cell>
          <cell r="S651">
            <v>0</v>
          </cell>
          <cell r="T651">
            <v>0</v>
          </cell>
          <cell r="U651">
            <v>0</v>
          </cell>
          <cell r="V651">
            <v>0</v>
          </cell>
          <cell r="W651">
            <v>0</v>
          </cell>
          <cell r="X651">
            <v>0</v>
          </cell>
          <cell r="Y651">
            <v>0</v>
          </cell>
          <cell r="Z651">
            <v>349000</v>
          </cell>
          <cell r="AA651">
            <v>0</v>
          </cell>
          <cell r="AB651">
            <v>45000</v>
          </cell>
          <cell r="AC651">
            <v>26000</v>
          </cell>
          <cell r="AD651">
            <v>0</v>
          </cell>
          <cell r="AE651">
            <v>0</v>
          </cell>
          <cell r="AF651">
            <v>13663</v>
          </cell>
          <cell r="AG651">
            <v>0</v>
          </cell>
          <cell r="AH651">
            <v>11050</v>
          </cell>
          <cell r="AI651">
            <v>0</v>
          </cell>
          <cell r="AJ651">
            <v>0</v>
          </cell>
          <cell r="AK651">
            <v>22064</v>
          </cell>
          <cell r="AL651">
            <v>3080</v>
          </cell>
          <cell r="AM651">
            <v>48927.4</v>
          </cell>
          <cell r="AN651">
            <v>840</v>
          </cell>
          <cell r="AO651">
            <v>0</v>
          </cell>
          <cell r="AP651">
            <v>0</v>
          </cell>
          <cell r="AQ651">
            <v>444713</v>
          </cell>
          <cell r="AR651">
            <v>0</v>
          </cell>
          <cell r="AS651">
            <v>0</v>
          </cell>
          <cell r="AT651">
            <v>0</v>
          </cell>
          <cell r="AU651">
            <v>0</v>
          </cell>
          <cell r="AV651">
            <v>2223</v>
          </cell>
          <cell r="AW651">
            <v>3780.6255000000001</v>
          </cell>
          <cell r="AX651">
            <v>907.21450000000004</v>
          </cell>
        </row>
        <row r="652">
          <cell r="D652" t="str">
            <v>栗山　明</v>
          </cell>
          <cell r="E652">
            <v>1004</v>
          </cell>
          <cell r="F652" t="str">
            <v>事業統括部</v>
          </cell>
          <cell r="G652">
            <v>100406</v>
          </cell>
          <cell r="H652" t="str">
            <v>ニューデリー事務所</v>
          </cell>
          <cell r="I652">
            <v>1</v>
          </cell>
          <cell r="J652" t="str">
            <v>部門1</v>
          </cell>
          <cell r="K652">
            <v>1001</v>
          </cell>
          <cell r="L652" t="str">
            <v>部門1-1</v>
          </cell>
          <cell r="M652">
            <v>100102</v>
          </cell>
          <cell r="N652" t="str">
            <v>一般職員</v>
          </cell>
          <cell r="O652">
            <v>400</v>
          </cell>
          <cell r="P652">
            <v>292080</v>
          </cell>
          <cell r="Q652">
            <v>292080</v>
          </cell>
          <cell r="R652">
            <v>0</v>
          </cell>
          <cell r="S652">
            <v>0</v>
          </cell>
          <cell r="T652">
            <v>0</v>
          </cell>
          <cell r="U652">
            <v>0</v>
          </cell>
          <cell r="V652">
            <v>0</v>
          </cell>
          <cell r="W652">
            <v>0</v>
          </cell>
          <cell r="X652">
            <v>0</v>
          </cell>
          <cell r="Y652">
            <v>0</v>
          </cell>
          <cell r="Z652">
            <v>292080</v>
          </cell>
          <cell r="AA652">
            <v>0</v>
          </cell>
          <cell r="AB652">
            <v>0</v>
          </cell>
          <cell r="AC652">
            <v>26000</v>
          </cell>
          <cell r="AD652">
            <v>0</v>
          </cell>
          <cell r="AE652">
            <v>0</v>
          </cell>
          <cell r="AF652">
            <v>0</v>
          </cell>
          <cell r="AG652">
            <v>0</v>
          </cell>
          <cell r="AH652">
            <v>16400</v>
          </cell>
          <cell r="AI652">
            <v>0</v>
          </cell>
          <cell r="AJ652">
            <v>0</v>
          </cell>
          <cell r="AK652">
            <v>22064</v>
          </cell>
          <cell r="AL652">
            <v>0</v>
          </cell>
          <cell r="AM652">
            <v>48927.4</v>
          </cell>
          <cell r="AN652">
            <v>840</v>
          </cell>
          <cell r="AO652">
            <v>0</v>
          </cell>
          <cell r="AP652">
            <v>0</v>
          </cell>
          <cell r="AQ652">
            <v>334480</v>
          </cell>
          <cell r="AR652">
            <v>0</v>
          </cell>
          <cell r="AS652">
            <v>0</v>
          </cell>
          <cell r="AT652">
            <v>0</v>
          </cell>
          <cell r="AU652">
            <v>0</v>
          </cell>
          <cell r="AV652">
            <v>1672</v>
          </cell>
          <cell r="AW652">
            <v>2843.48</v>
          </cell>
          <cell r="AX652">
            <v>0</v>
          </cell>
        </row>
        <row r="653">
          <cell r="D653" t="str">
            <v>戸田　英信</v>
          </cell>
          <cell r="E653">
            <v>1005</v>
          </cell>
          <cell r="F653" t="str">
            <v>総務企画部</v>
          </cell>
          <cell r="G653">
            <v>100504</v>
          </cell>
          <cell r="H653" t="str">
            <v>会計Ｇ</v>
          </cell>
          <cell r="I653">
            <v>1</v>
          </cell>
          <cell r="J653" t="str">
            <v>部門1</v>
          </cell>
          <cell r="K653">
            <v>1001</v>
          </cell>
          <cell r="L653" t="str">
            <v>部門1-1</v>
          </cell>
          <cell r="M653">
            <v>100102</v>
          </cell>
          <cell r="N653" t="str">
            <v>一般職員</v>
          </cell>
          <cell r="O653">
            <v>300</v>
          </cell>
          <cell r="P653">
            <v>376500</v>
          </cell>
          <cell r="Q653">
            <v>376500</v>
          </cell>
          <cell r="R653">
            <v>0</v>
          </cell>
          <cell r="S653">
            <v>0</v>
          </cell>
          <cell r="T653">
            <v>0</v>
          </cell>
          <cell r="U653">
            <v>0</v>
          </cell>
          <cell r="V653">
            <v>0</v>
          </cell>
          <cell r="W653">
            <v>0</v>
          </cell>
          <cell r="X653">
            <v>0</v>
          </cell>
          <cell r="Y653">
            <v>0</v>
          </cell>
          <cell r="Z653">
            <v>376500</v>
          </cell>
          <cell r="AA653">
            <v>75000</v>
          </cell>
          <cell r="AB653">
            <v>54180</v>
          </cell>
          <cell r="AC653">
            <v>0</v>
          </cell>
          <cell r="AD653">
            <v>27000</v>
          </cell>
          <cell r="AE653">
            <v>0</v>
          </cell>
          <cell r="AF653">
            <v>7983</v>
          </cell>
          <cell r="AG653">
            <v>0</v>
          </cell>
          <cell r="AH653">
            <v>1500</v>
          </cell>
          <cell r="AI653">
            <v>0</v>
          </cell>
          <cell r="AJ653">
            <v>0</v>
          </cell>
          <cell r="AK653">
            <v>20882</v>
          </cell>
          <cell r="AL653">
            <v>2915</v>
          </cell>
          <cell r="AM653">
            <v>46306.2</v>
          </cell>
          <cell r="AN653">
            <v>795</v>
          </cell>
          <cell r="AO653">
            <v>0</v>
          </cell>
          <cell r="AP653">
            <v>0</v>
          </cell>
          <cell r="AQ653">
            <v>542163</v>
          </cell>
          <cell r="AR653">
            <v>0</v>
          </cell>
          <cell r="AS653">
            <v>0</v>
          </cell>
          <cell r="AT653">
            <v>0</v>
          </cell>
          <cell r="AU653">
            <v>0</v>
          </cell>
          <cell r="AV653">
            <v>2710</v>
          </cell>
          <cell r="AW653">
            <v>4609.2004999999999</v>
          </cell>
          <cell r="AX653">
            <v>1106.0125</v>
          </cell>
        </row>
        <row r="654">
          <cell r="D654" t="str">
            <v>山辺　孝</v>
          </cell>
          <cell r="E654">
            <v>1005</v>
          </cell>
          <cell r="F654" t="str">
            <v>総務企画部</v>
          </cell>
          <cell r="G654">
            <v>100501</v>
          </cell>
          <cell r="H654" t="str">
            <v>経営戦略Ｇ</v>
          </cell>
          <cell r="I654">
            <v>1</v>
          </cell>
          <cell r="J654" t="str">
            <v>部門1</v>
          </cell>
          <cell r="K654">
            <v>1001</v>
          </cell>
          <cell r="L654" t="str">
            <v>部門1-1</v>
          </cell>
          <cell r="M654">
            <v>100102</v>
          </cell>
          <cell r="N654" t="str">
            <v>一般職員</v>
          </cell>
          <cell r="O654">
            <v>300</v>
          </cell>
          <cell r="P654">
            <v>381300</v>
          </cell>
          <cell r="Q654">
            <v>381300</v>
          </cell>
          <cell r="R654">
            <v>0</v>
          </cell>
          <cell r="S654">
            <v>0</v>
          </cell>
          <cell r="T654">
            <v>0</v>
          </cell>
          <cell r="U654">
            <v>0</v>
          </cell>
          <cell r="V654">
            <v>0</v>
          </cell>
          <cell r="W654">
            <v>0</v>
          </cell>
          <cell r="X654">
            <v>0</v>
          </cell>
          <cell r="Y654">
            <v>0</v>
          </cell>
          <cell r="Z654">
            <v>381300</v>
          </cell>
          <cell r="AA654">
            <v>85000</v>
          </cell>
          <cell r="AB654">
            <v>57516</v>
          </cell>
          <cell r="AC654">
            <v>13000</v>
          </cell>
          <cell r="AD654">
            <v>27000</v>
          </cell>
          <cell r="AE654">
            <v>0</v>
          </cell>
          <cell r="AF654">
            <v>0</v>
          </cell>
          <cell r="AG654">
            <v>0</v>
          </cell>
          <cell r="AH654">
            <v>7500</v>
          </cell>
          <cell r="AI654">
            <v>0</v>
          </cell>
          <cell r="AJ654">
            <v>0</v>
          </cell>
          <cell r="AK654">
            <v>22064</v>
          </cell>
          <cell r="AL654">
            <v>3080</v>
          </cell>
          <cell r="AM654">
            <v>48927.4</v>
          </cell>
          <cell r="AN654">
            <v>840</v>
          </cell>
          <cell r="AO654">
            <v>0</v>
          </cell>
          <cell r="AP654">
            <v>0</v>
          </cell>
          <cell r="AQ654">
            <v>571316</v>
          </cell>
          <cell r="AR654">
            <v>0</v>
          </cell>
          <cell r="AS654">
            <v>0</v>
          </cell>
          <cell r="AT654">
            <v>0</v>
          </cell>
          <cell r="AU654">
            <v>0</v>
          </cell>
          <cell r="AV654">
            <v>2856</v>
          </cell>
          <cell r="AW654">
            <v>4856.7659999999996</v>
          </cell>
          <cell r="AX654">
            <v>1165.4846</v>
          </cell>
        </row>
        <row r="655">
          <cell r="D655" t="str">
            <v>蔵口　葉子</v>
          </cell>
          <cell r="E655">
            <v>1004</v>
          </cell>
          <cell r="F655" t="str">
            <v>事業統括部</v>
          </cell>
          <cell r="G655">
            <v>100401</v>
          </cell>
          <cell r="H655" t="str">
            <v>事業統括Ｇ</v>
          </cell>
          <cell r="I655">
            <v>1</v>
          </cell>
          <cell r="J655" t="str">
            <v>部門1</v>
          </cell>
          <cell r="K655">
            <v>1001</v>
          </cell>
          <cell r="L655" t="str">
            <v>部門1-1</v>
          </cell>
          <cell r="M655">
            <v>100102</v>
          </cell>
          <cell r="N655" t="str">
            <v>一般職員</v>
          </cell>
          <cell r="O655">
            <v>500</v>
          </cell>
          <cell r="P655">
            <v>318500</v>
          </cell>
          <cell r="Q655">
            <v>318500</v>
          </cell>
          <cell r="R655">
            <v>0</v>
          </cell>
          <cell r="S655">
            <v>0</v>
          </cell>
          <cell r="T655">
            <v>0</v>
          </cell>
          <cell r="U655">
            <v>0</v>
          </cell>
          <cell r="V655">
            <v>0</v>
          </cell>
          <cell r="W655">
            <v>0</v>
          </cell>
          <cell r="X655">
            <v>0</v>
          </cell>
          <cell r="Y655">
            <v>0</v>
          </cell>
          <cell r="Z655">
            <v>318500</v>
          </cell>
          <cell r="AA655">
            <v>0</v>
          </cell>
          <cell r="AB655">
            <v>38220</v>
          </cell>
          <cell r="AC655">
            <v>0</v>
          </cell>
          <cell r="AD655">
            <v>0</v>
          </cell>
          <cell r="AE655">
            <v>0</v>
          </cell>
          <cell r="AF655">
            <v>5050</v>
          </cell>
          <cell r="AG655">
            <v>0</v>
          </cell>
          <cell r="AH655">
            <v>5501</v>
          </cell>
          <cell r="AI655">
            <v>19773</v>
          </cell>
          <cell r="AJ655">
            <v>0</v>
          </cell>
          <cell r="AK655">
            <v>14972</v>
          </cell>
          <cell r="AL655">
            <v>2090</v>
          </cell>
          <cell r="AM655">
            <v>33201.199999999997</v>
          </cell>
          <cell r="AN655">
            <v>570</v>
          </cell>
          <cell r="AO655">
            <v>0</v>
          </cell>
          <cell r="AP655">
            <v>0</v>
          </cell>
          <cell r="AQ655">
            <v>387044</v>
          </cell>
          <cell r="AR655">
            <v>0</v>
          </cell>
          <cell r="AS655">
            <v>0</v>
          </cell>
          <cell r="AT655">
            <v>0</v>
          </cell>
          <cell r="AU655">
            <v>0</v>
          </cell>
          <cell r="AV655">
            <v>1935</v>
          </cell>
          <cell r="AW655">
            <v>3290.0940000000001</v>
          </cell>
          <cell r="AX655">
            <v>789.56970000000001</v>
          </cell>
        </row>
        <row r="656">
          <cell r="D656" t="str">
            <v>濃野　承次</v>
          </cell>
          <cell r="E656">
            <v>1003</v>
          </cell>
          <cell r="F656" t="str">
            <v>新国際協力事業部</v>
          </cell>
          <cell r="G656">
            <v>100301</v>
          </cell>
          <cell r="H656" t="str">
            <v>新国際協力事業Ｇ</v>
          </cell>
          <cell r="I656">
            <v>1</v>
          </cell>
          <cell r="J656" t="str">
            <v>部門1</v>
          </cell>
          <cell r="K656">
            <v>1001</v>
          </cell>
          <cell r="L656" t="str">
            <v>部門1-1</v>
          </cell>
          <cell r="M656">
            <v>100102</v>
          </cell>
          <cell r="N656" t="str">
            <v>一般職員</v>
          </cell>
          <cell r="O656">
            <v>300</v>
          </cell>
          <cell r="P656">
            <v>376500</v>
          </cell>
          <cell r="Q656">
            <v>376500</v>
          </cell>
          <cell r="R656">
            <v>0</v>
          </cell>
          <cell r="S656">
            <v>0</v>
          </cell>
          <cell r="T656">
            <v>0</v>
          </cell>
          <cell r="U656">
            <v>0</v>
          </cell>
          <cell r="V656">
            <v>0</v>
          </cell>
          <cell r="W656">
            <v>0</v>
          </cell>
          <cell r="X656">
            <v>0</v>
          </cell>
          <cell r="Y656">
            <v>0</v>
          </cell>
          <cell r="Z656">
            <v>376500</v>
          </cell>
          <cell r="AA656">
            <v>75000</v>
          </cell>
          <cell r="AB656">
            <v>54180</v>
          </cell>
          <cell r="AC656">
            <v>0</v>
          </cell>
          <cell r="AD656">
            <v>27000</v>
          </cell>
          <cell r="AE656">
            <v>0</v>
          </cell>
          <cell r="AF656">
            <v>6958</v>
          </cell>
          <cell r="AG656">
            <v>0</v>
          </cell>
          <cell r="AH656">
            <v>0</v>
          </cell>
          <cell r="AI656">
            <v>0</v>
          </cell>
          <cell r="AJ656">
            <v>0</v>
          </cell>
          <cell r="AK656">
            <v>20882</v>
          </cell>
          <cell r="AL656">
            <v>2915</v>
          </cell>
          <cell r="AM656">
            <v>46306.2</v>
          </cell>
          <cell r="AN656">
            <v>795</v>
          </cell>
          <cell r="AO656">
            <v>0</v>
          </cell>
          <cell r="AP656">
            <v>0</v>
          </cell>
          <cell r="AQ656">
            <v>539638</v>
          </cell>
          <cell r="AR656">
            <v>0</v>
          </cell>
          <cell r="AS656">
            <v>0</v>
          </cell>
          <cell r="AT656">
            <v>0</v>
          </cell>
          <cell r="AU656">
            <v>0</v>
          </cell>
          <cell r="AV656">
            <v>2698</v>
          </cell>
          <cell r="AW656">
            <v>4587.1130000000003</v>
          </cell>
          <cell r="AX656">
            <v>1100.8615</v>
          </cell>
        </row>
        <row r="657">
          <cell r="D657" t="str">
            <v>小平　真巳</v>
          </cell>
          <cell r="E657">
            <v>1003</v>
          </cell>
          <cell r="F657" t="str">
            <v>研修業務部</v>
          </cell>
          <cell r="G657">
            <v>100303</v>
          </cell>
          <cell r="H657" t="str">
            <v>招聘業務Ｇ</v>
          </cell>
          <cell r="I657">
            <v>1</v>
          </cell>
          <cell r="J657" t="str">
            <v>部門1</v>
          </cell>
          <cell r="K657">
            <v>1001</v>
          </cell>
          <cell r="L657" t="str">
            <v>部門1-1</v>
          </cell>
          <cell r="M657">
            <v>100102</v>
          </cell>
          <cell r="N657" t="str">
            <v>一般職員</v>
          </cell>
          <cell r="O657">
            <v>300</v>
          </cell>
          <cell r="P657">
            <v>369100</v>
          </cell>
          <cell r="Q657">
            <v>369100</v>
          </cell>
          <cell r="R657">
            <v>0</v>
          </cell>
          <cell r="S657">
            <v>0</v>
          </cell>
          <cell r="T657">
            <v>0</v>
          </cell>
          <cell r="U657">
            <v>0</v>
          </cell>
          <cell r="V657">
            <v>0</v>
          </cell>
          <cell r="W657">
            <v>0</v>
          </cell>
          <cell r="X657">
            <v>0</v>
          </cell>
          <cell r="Y657">
            <v>0</v>
          </cell>
          <cell r="Z657">
            <v>369100</v>
          </cell>
          <cell r="AA657">
            <v>75000</v>
          </cell>
          <cell r="AB657">
            <v>57012</v>
          </cell>
          <cell r="AC657">
            <v>31000</v>
          </cell>
          <cell r="AD657">
            <v>0</v>
          </cell>
          <cell r="AE657">
            <v>0</v>
          </cell>
          <cell r="AF657">
            <v>21178</v>
          </cell>
          <cell r="AG657">
            <v>0</v>
          </cell>
          <cell r="AH657">
            <v>13900</v>
          </cell>
          <cell r="AI657">
            <v>0</v>
          </cell>
          <cell r="AJ657">
            <v>0</v>
          </cell>
          <cell r="AK657">
            <v>22064</v>
          </cell>
          <cell r="AL657">
            <v>3080</v>
          </cell>
          <cell r="AM657">
            <v>48927.4</v>
          </cell>
          <cell r="AN657">
            <v>840</v>
          </cell>
          <cell r="AO657">
            <v>0</v>
          </cell>
          <cell r="AP657">
            <v>0</v>
          </cell>
          <cell r="AQ657">
            <v>567190</v>
          </cell>
          <cell r="AR657">
            <v>0</v>
          </cell>
          <cell r="AS657">
            <v>0</v>
          </cell>
          <cell r="AT657">
            <v>0</v>
          </cell>
          <cell r="AU657">
            <v>0</v>
          </cell>
          <cell r="AV657">
            <v>2835</v>
          </cell>
          <cell r="AW657">
            <v>4822.0649999999996</v>
          </cell>
          <cell r="AX657">
            <v>1157.0676000000001</v>
          </cell>
        </row>
        <row r="658">
          <cell r="D658" t="str">
            <v>佐藤　裕之</v>
          </cell>
          <cell r="E658">
            <v>1005</v>
          </cell>
          <cell r="F658" t="str">
            <v>総務企画部</v>
          </cell>
          <cell r="G658">
            <v>100503</v>
          </cell>
          <cell r="H658" t="str">
            <v>人事Ｇ</v>
          </cell>
          <cell r="I658">
            <v>1</v>
          </cell>
          <cell r="J658" t="str">
            <v>部門1</v>
          </cell>
          <cell r="K658">
            <v>1001</v>
          </cell>
          <cell r="L658" t="str">
            <v>部門1-1</v>
          </cell>
          <cell r="M658">
            <v>100102</v>
          </cell>
          <cell r="N658" t="str">
            <v>一般職員</v>
          </cell>
          <cell r="O658">
            <v>300</v>
          </cell>
          <cell r="P658">
            <v>374200</v>
          </cell>
          <cell r="Q658">
            <v>374200</v>
          </cell>
          <cell r="R658">
            <v>0</v>
          </cell>
          <cell r="S658">
            <v>0</v>
          </cell>
          <cell r="T658">
            <v>0</v>
          </cell>
          <cell r="U658">
            <v>0</v>
          </cell>
          <cell r="V658">
            <v>0</v>
          </cell>
          <cell r="W658">
            <v>0</v>
          </cell>
          <cell r="X658">
            <v>0</v>
          </cell>
          <cell r="Y658">
            <v>0</v>
          </cell>
          <cell r="Z658">
            <v>374200</v>
          </cell>
          <cell r="AA658">
            <v>75000</v>
          </cell>
          <cell r="AB658">
            <v>53904</v>
          </cell>
          <cell r="AC658">
            <v>0</v>
          </cell>
          <cell r="AD658">
            <v>0</v>
          </cell>
          <cell r="AE658">
            <v>0</v>
          </cell>
          <cell r="AF658">
            <v>18298</v>
          </cell>
          <cell r="AG658">
            <v>0</v>
          </cell>
          <cell r="AH658">
            <v>9900</v>
          </cell>
          <cell r="AI658">
            <v>0</v>
          </cell>
          <cell r="AJ658">
            <v>0</v>
          </cell>
          <cell r="AK658">
            <v>20882</v>
          </cell>
          <cell r="AL658">
            <v>2915</v>
          </cell>
          <cell r="AM658">
            <v>46306.2</v>
          </cell>
          <cell r="AN658">
            <v>795</v>
          </cell>
          <cell r="AO658">
            <v>0</v>
          </cell>
          <cell r="AP658">
            <v>0</v>
          </cell>
          <cell r="AQ658">
            <v>531302</v>
          </cell>
          <cell r="AR658">
            <v>0</v>
          </cell>
          <cell r="AS658">
            <v>0</v>
          </cell>
          <cell r="AT658">
            <v>0</v>
          </cell>
          <cell r="AU658">
            <v>0</v>
          </cell>
          <cell r="AV658">
            <v>2656</v>
          </cell>
          <cell r="AW658">
            <v>4516.5770000000002</v>
          </cell>
          <cell r="AX658">
            <v>1083.856</v>
          </cell>
        </row>
        <row r="659">
          <cell r="D659" t="str">
            <v>窪田　真也</v>
          </cell>
          <cell r="E659">
            <v>1008</v>
          </cell>
          <cell r="F659" t="str">
            <v>HIDA総合研究所</v>
          </cell>
          <cell r="G659">
            <v>100801</v>
          </cell>
          <cell r="H659" t="str">
            <v>調査企画Ｇ</v>
          </cell>
          <cell r="I659">
            <v>1</v>
          </cell>
          <cell r="J659" t="str">
            <v>部門1</v>
          </cell>
          <cell r="K659">
            <v>1001</v>
          </cell>
          <cell r="L659" t="str">
            <v>部門1-1</v>
          </cell>
          <cell r="M659">
            <v>100102</v>
          </cell>
          <cell r="N659" t="str">
            <v>一般職員</v>
          </cell>
          <cell r="O659">
            <v>300</v>
          </cell>
          <cell r="P659">
            <v>365100</v>
          </cell>
          <cell r="Q659">
            <v>365100</v>
          </cell>
          <cell r="R659">
            <v>0</v>
          </cell>
          <cell r="S659">
            <v>0</v>
          </cell>
          <cell r="T659">
            <v>0</v>
          </cell>
          <cell r="U659">
            <v>0</v>
          </cell>
          <cell r="V659">
            <v>0</v>
          </cell>
          <cell r="W659">
            <v>0</v>
          </cell>
          <cell r="X659">
            <v>0</v>
          </cell>
          <cell r="Y659">
            <v>0</v>
          </cell>
          <cell r="Z659">
            <v>365100</v>
          </cell>
          <cell r="AA659">
            <v>75000</v>
          </cell>
          <cell r="AB659">
            <v>54372</v>
          </cell>
          <cell r="AC659">
            <v>13000</v>
          </cell>
          <cell r="AD659">
            <v>0</v>
          </cell>
          <cell r="AE659">
            <v>0</v>
          </cell>
          <cell r="AF659">
            <v>0</v>
          </cell>
          <cell r="AG659">
            <v>0</v>
          </cell>
          <cell r="AH659">
            <v>0</v>
          </cell>
          <cell r="AI659">
            <v>0</v>
          </cell>
          <cell r="AJ659">
            <v>0</v>
          </cell>
          <cell r="AK659">
            <v>25610</v>
          </cell>
          <cell r="AL659">
            <v>0</v>
          </cell>
          <cell r="AM659">
            <v>54169.8</v>
          </cell>
          <cell r="AN659">
            <v>930</v>
          </cell>
          <cell r="AO659">
            <v>0</v>
          </cell>
          <cell r="AP659">
            <v>0</v>
          </cell>
          <cell r="AQ659">
            <v>507472</v>
          </cell>
          <cell r="AR659">
            <v>0</v>
          </cell>
          <cell r="AS659">
            <v>0</v>
          </cell>
          <cell r="AT659">
            <v>0</v>
          </cell>
          <cell r="AU659">
            <v>0</v>
          </cell>
          <cell r="AV659">
            <v>2537</v>
          </cell>
          <cell r="AW659">
            <v>4313.8720000000003</v>
          </cell>
          <cell r="AX659">
            <v>1035.2428</v>
          </cell>
        </row>
        <row r="660">
          <cell r="D660" t="str">
            <v>浜本　馨</v>
          </cell>
          <cell r="E660">
            <v>1002</v>
          </cell>
          <cell r="F660" t="str">
            <v>政策推進部</v>
          </cell>
          <cell r="G660">
            <v>100202</v>
          </cell>
          <cell r="H660" t="str">
            <v>政策受託Ｇ</v>
          </cell>
          <cell r="I660">
            <v>1</v>
          </cell>
          <cell r="J660" t="str">
            <v>部門1</v>
          </cell>
          <cell r="K660">
            <v>1001</v>
          </cell>
          <cell r="L660" t="str">
            <v>部門1-1</v>
          </cell>
          <cell r="M660">
            <v>100102</v>
          </cell>
          <cell r="N660" t="str">
            <v>一般職員</v>
          </cell>
          <cell r="O660">
            <v>500</v>
          </cell>
          <cell r="P660">
            <v>357100</v>
          </cell>
          <cell r="Q660">
            <v>357100</v>
          </cell>
          <cell r="R660">
            <v>0</v>
          </cell>
          <cell r="S660">
            <v>0</v>
          </cell>
          <cell r="T660">
            <v>0</v>
          </cell>
          <cell r="U660">
            <v>0</v>
          </cell>
          <cell r="V660">
            <v>0</v>
          </cell>
          <cell r="W660">
            <v>0</v>
          </cell>
          <cell r="X660">
            <v>0</v>
          </cell>
          <cell r="Y660">
            <v>0</v>
          </cell>
          <cell r="Z660">
            <v>357100</v>
          </cell>
          <cell r="AA660">
            <v>0</v>
          </cell>
          <cell r="AB660">
            <v>45192</v>
          </cell>
          <cell r="AC660">
            <v>19500</v>
          </cell>
          <cell r="AD660">
            <v>27000</v>
          </cell>
          <cell r="AE660">
            <v>0</v>
          </cell>
          <cell r="AF660">
            <v>10610</v>
          </cell>
          <cell r="AG660">
            <v>0</v>
          </cell>
          <cell r="AH660">
            <v>18811</v>
          </cell>
          <cell r="AI660">
            <v>127676</v>
          </cell>
          <cell r="AJ660">
            <v>0</v>
          </cell>
          <cell r="AK660">
            <v>24428</v>
          </cell>
          <cell r="AL660">
            <v>3410</v>
          </cell>
          <cell r="AM660">
            <v>54169.8</v>
          </cell>
          <cell r="AN660">
            <v>930</v>
          </cell>
          <cell r="AO660">
            <v>0</v>
          </cell>
          <cell r="AP660">
            <v>0</v>
          </cell>
          <cell r="AQ660">
            <v>605889</v>
          </cell>
          <cell r="AR660">
            <v>10192</v>
          </cell>
          <cell r="AS660">
            <v>0</v>
          </cell>
          <cell r="AT660">
            <v>0</v>
          </cell>
          <cell r="AU660">
            <v>0</v>
          </cell>
          <cell r="AV660">
            <v>3029</v>
          </cell>
          <cell r="AW660">
            <v>5150.5015000000003</v>
          </cell>
          <cell r="AX660">
            <v>1236.0135</v>
          </cell>
        </row>
        <row r="661">
          <cell r="D661" t="str">
            <v>牧野　幾太郎</v>
          </cell>
          <cell r="E661">
            <v>1006</v>
          </cell>
          <cell r="F661" t="str">
            <v>東京研修センター</v>
          </cell>
          <cell r="G661">
            <v>100601</v>
          </cell>
          <cell r="H661" t="str">
            <v>ＴＫＣＧ</v>
          </cell>
          <cell r="I661">
            <v>1</v>
          </cell>
          <cell r="J661" t="str">
            <v>部門1</v>
          </cell>
          <cell r="K661">
            <v>1001</v>
          </cell>
          <cell r="L661" t="str">
            <v>部門1-1</v>
          </cell>
          <cell r="M661">
            <v>100102</v>
          </cell>
          <cell r="N661" t="str">
            <v>一般職員</v>
          </cell>
          <cell r="O661">
            <v>300</v>
          </cell>
          <cell r="P661">
            <v>374200</v>
          </cell>
          <cell r="Q661">
            <v>374200</v>
          </cell>
          <cell r="R661">
            <v>0</v>
          </cell>
          <cell r="S661">
            <v>0</v>
          </cell>
          <cell r="T661">
            <v>0</v>
          </cell>
          <cell r="U661">
            <v>0</v>
          </cell>
          <cell r="V661">
            <v>0</v>
          </cell>
          <cell r="W661">
            <v>0</v>
          </cell>
          <cell r="X661">
            <v>0</v>
          </cell>
          <cell r="Y661">
            <v>0</v>
          </cell>
          <cell r="Z661">
            <v>374200</v>
          </cell>
          <cell r="AA661">
            <v>75000</v>
          </cell>
          <cell r="AB661">
            <v>54684</v>
          </cell>
          <cell r="AC661">
            <v>6500</v>
          </cell>
          <cell r="AD661">
            <v>0</v>
          </cell>
          <cell r="AE661">
            <v>0</v>
          </cell>
          <cell r="AF661">
            <v>28101</v>
          </cell>
          <cell r="AG661">
            <v>0</v>
          </cell>
          <cell r="AH661">
            <v>11400</v>
          </cell>
          <cell r="AI661">
            <v>0</v>
          </cell>
          <cell r="AJ661">
            <v>0</v>
          </cell>
          <cell r="AK661">
            <v>22064</v>
          </cell>
          <cell r="AL661">
            <v>3080</v>
          </cell>
          <cell r="AM661">
            <v>48927.4</v>
          </cell>
          <cell r="AN661">
            <v>840</v>
          </cell>
          <cell r="AO661">
            <v>0</v>
          </cell>
          <cell r="AP661">
            <v>0</v>
          </cell>
          <cell r="AQ661">
            <v>549885</v>
          </cell>
          <cell r="AR661">
            <v>0</v>
          </cell>
          <cell r="AS661">
            <v>0</v>
          </cell>
          <cell r="AT661">
            <v>0</v>
          </cell>
          <cell r="AU661">
            <v>0</v>
          </cell>
          <cell r="AV661">
            <v>2749</v>
          </cell>
          <cell r="AW661">
            <v>4674.4475000000002</v>
          </cell>
          <cell r="AX661">
            <v>1121.7654</v>
          </cell>
        </row>
        <row r="662">
          <cell r="D662" t="str">
            <v>竹本　優子</v>
          </cell>
          <cell r="E662">
            <v>1001</v>
          </cell>
          <cell r="F662" t="str">
            <v>産業推進部</v>
          </cell>
          <cell r="G662">
            <v>100102</v>
          </cell>
          <cell r="H662" t="str">
            <v>ＥＰＡＧ</v>
          </cell>
          <cell r="I662">
            <v>1</v>
          </cell>
          <cell r="J662" t="str">
            <v>部門1</v>
          </cell>
          <cell r="K662">
            <v>1001</v>
          </cell>
          <cell r="L662" t="str">
            <v>部門1-1</v>
          </cell>
          <cell r="M662">
            <v>100102</v>
          </cell>
          <cell r="N662" t="str">
            <v>一般職員</v>
          </cell>
          <cell r="O662">
            <v>300</v>
          </cell>
          <cell r="P662">
            <v>343500</v>
          </cell>
          <cell r="Q662">
            <v>343500</v>
          </cell>
          <cell r="R662">
            <v>0</v>
          </cell>
          <cell r="S662">
            <v>0</v>
          </cell>
          <cell r="T662">
            <v>0</v>
          </cell>
          <cell r="U662">
            <v>0</v>
          </cell>
          <cell r="V662">
            <v>0</v>
          </cell>
          <cell r="W662">
            <v>0</v>
          </cell>
          <cell r="X662">
            <v>0</v>
          </cell>
          <cell r="Y662">
            <v>0</v>
          </cell>
          <cell r="Z662">
            <v>343500</v>
          </cell>
          <cell r="AA662">
            <v>45000</v>
          </cell>
          <cell r="AB662">
            <v>46620</v>
          </cell>
          <cell r="AC662">
            <v>0</v>
          </cell>
          <cell r="AD662">
            <v>27000</v>
          </cell>
          <cell r="AE662">
            <v>0</v>
          </cell>
          <cell r="AF662">
            <v>3876</v>
          </cell>
          <cell r="AG662">
            <v>0</v>
          </cell>
          <cell r="AH662">
            <v>1500</v>
          </cell>
          <cell r="AI662">
            <v>0</v>
          </cell>
          <cell r="AJ662">
            <v>0</v>
          </cell>
          <cell r="AK662">
            <v>18518</v>
          </cell>
          <cell r="AL662">
            <v>2585</v>
          </cell>
          <cell r="AM662">
            <v>41064.800000000003</v>
          </cell>
          <cell r="AN662">
            <v>705</v>
          </cell>
          <cell r="AO662">
            <v>0</v>
          </cell>
          <cell r="AP662">
            <v>0</v>
          </cell>
          <cell r="AQ662">
            <v>467496</v>
          </cell>
          <cell r="AR662">
            <v>0</v>
          </cell>
          <cell r="AS662">
            <v>0</v>
          </cell>
          <cell r="AT662">
            <v>0</v>
          </cell>
          <cell r="AU662">
            <v>0</v>
          </cell>
          <cell r="AV662">
            <v>2337</v>
          </cell>
          <cell r="AW662">
            <v>3974.1959999999999</v>
          </cell>
          <cell r="AX662">
            <v>953.69179999999994</v>
          </cell>
        </row>
        <row r="663">
          <cell r="D663" t="str">
            <v>木村　奈苗</v>
          </cell>
          <cell r="E663">
            <v>1003</v>
          </cell>
          <cell r="F663" t="str">
            <v>研修業務部</v>
          </cell>
          <cell r="G663">
            <v>100301</v>
          </cell>
          <cell r="H663" t="str">
            <v>受入業務Ｇ</v>
          </cell>
          <cell r="I663">
            <v>1</v>
          </cell>
          <cell r="J663" t="str">
            <v>部門1</v>
          </cell>
          <cell r="K663">
            <v>1001</v>
          </cell>
          <cell r="L663" t="str">
            <v>部門1-1</v>
          </cell>
          <cell r="M663">
            <v>100102</v>
          </cell>
          <cell r="N663" t="str">
            <v>一般職員</v>
          </cell>
          <cell r="O663">
            <v>500</v>
          </cell>
          <cell r="P663">
            <v>351700</v>
          </cell>
          <cell r="Q663">
            <v>351700</v>
          </cell>
          <cell r="R663">
            <v>0</v>
          </cell>
          <cell r="S663">
            <v>0</v>
          </cell>
          <cell r="T663">
            <v>0</v>
          </cell>
          <cell r="U663">
            <v>0</v>
          </cell>
          <cell r="V663">
            <v>0</v>
          </cell>
          <cell r="W663">
            <v>0</v>
          </cell>
          <cell r="X663">
            <v>0</v>
          </cell>
          <cell r="Y663">
            <v>0</v>
          </cell>
          <cell r="Z663">
            <v>351700</v>
          </cell>
          <cell r="AA663">
            <v>0</v>
          </cell>
          <cell r="AB663">
            <v>42204</v>
          </cell>
          <cell r="AC663">
            <v>0</v>
          </cell>
          <cell r="AD663">
            <v>0</v>
          </cell>
          <cell r="AE663">
            <v>0</v>
          </cell>
          <cell r="AF663">
            <v>12835</v>
          </cell>
          <cell r="AG663">
            <v>0</v>
          </cell>
          <cell r="AH663">
            <v>6103</v>
          </cell>
          <cell r="AI663">
            <v>0</v>
          </cell>
          <cell r="AJ663">
            <v>0</v>
          </cell>
          <cell r="AK663">
            <v>16154</v>
          </cell>
          <cell r="AL663">
            <v>2255</v>
          </cell>
          <cell r="AM663">
            <v>35822.400000000001</v>
          </cell>
          <cell r="AN663">
            <v>615</v>
          </cell>
          <cell r="AO663">
            <v>0</v>
          </cell>
          <cell r="AP663">
            <v>0</v>
          </cell>
          <cell r="AQ663">
            <v>412842</v>
          </cell>
          <cell r="AR663">
            <v>0</v>
          </cell>
          <cell r="AS663">
            <v>0</v>
          </cell>
          <cell r="AT663">
            <v>0</v>
          </cell>
          <cell r="AU663">
            <v>0</v>
          </cell>
          <cell r="AV663">
            <v>2064</v>
          </cell>
          <cell r="AW663">
            <v>3509.3670000000002</v>
          </cell>
          <cell r="AX663">
            <v>842.19759999999997</v>
          </cell>
        </row>
        <row r="664">
          <cell r="D664" t="str">
            <v>蔵口　達也</v>
          </cell>
          <cell r="E664">
            <v>1002</v>
          </cell>
          <cell r="F664" t="str">
            <v>派遣業務部</v>
          </cell>
          <cell r="G664">
            <v>100201</v>
          </cell>
          <cell r="H664" t="str">
            <v>派遣業務Ｇ</v>
          </cell>
          <cell r="I664">
            <v>1</v>
          </cell>
          <cell r="J664" t="str">
            <v>部門1</v>
          </cell>
          <cell r="K664">
            <v>1001</v>
          </cell>
          <cell r="L664" t="str">
            <v>部門1-1</v>
          </cell>
          <cell r="M664">
            <v>100102</v>
          </cell>
          <cell r="N664" t="str">
            <v>一般職員</v>
          </cell>
          <cell r="O664">
            <v>300</v>
          </cell>
          <cell r="P664">
            <v>315700</v>
          </cell>
          <cell r="Q664">
            <v>315700</v>
          </cell>
          <cell r="R664">
            <v>0</v>
          </cell>
          <cell r="S664">
            <v>0</v>
          </cell>
          <cell r="T664">
            <v>0</v>
          </cell>
          <cell r="U664">
            <v>0</v>
          </cell>
          <cell r="V664">
            <v>0</v>
          </cell>
          <cell r="W664">
            <v>0</v>
          </cell>
          <cell r="X664">
            <v>0</v>
          </cell>
          <cell r="Y664">
            <v>0</v>
          </cell>
          <cell r="Z664">
            <v>315700</v>
          </cell>
          <cell r="AA664">
            <v>45000</v>
          </cell>
          <cell r="AB664">
            <v>44844</v>
          </cell>
          <cell r="AC664">
            <v>13000</v>
          </cell>
          <cell r="AD664">
            <v>0</v>
          </cell>
          <cell r="AE664">
            <v>0</v>
          </cell>
          <cell r="AF664">
            <v>12376</v>
          </cell>
          <cell r="AG664">
            <v>0</v>
          </cell>
          <cell r="AH664">
            <v>3000</v>
          </cell>
          <cell r="AI664">
            <v>0</v>
          </cell>
          <cell r="AJ664">
            <v>0</v>
          </cell>
          <cell r="AK664">
            <v>14972</v>
          </cell>
          <cell r="AL664">
            <v>2090</v>
          </cell>
          <cell r="AM664">
            <v>33201.199999999997</v>
          </cell>
          <cell r="AN664">
            <v>570</v>
          </cell>
          <cell r="AO664">
            <v>0</v>
          </cell>
          <cell r="AP664">
            <v>0</v>
          </cell>
          <cell r="AQ664">
            <v>433920</v>
          </cell>
          <cell r="AR664">
            <v>0</v>
          </cell>
          <cell r="AS664">
            <v>0</v>
          </cell>
          <cell r="AT664">
            <v>0</v>
          </cell>
          <cell r="AU664">
            <v>0</v>
          </cell>
          <cell r="AV664">
            <v>2169</v>
          </cell>
          <cell r="AW664">
            <v>3688.92</v>
          </cell>
          <cell r="AX664">
            <v>885.19680000000005</v>
          </cell>
        </row>
        <row r="665">
          <cell r="D665" t="str">
            <v>三谷　知</v>
          </cell>
          <cell r="E665">
            <v>1003</v>
          </cell>
          <cell r="F665" t="str">
            <v>研修業務部</v>
          </cell>
          <cell r="G665">
            <v>100302</v>
          </cell>
          <cell r="H665" t="str">
            <v>低炭素化支援Ｇ</v>
          </cell>
          <cell r="I665">
            <v>1</v>
          </cell>
          <cell r="J665" t="str">
            <v>部門1</v>
          </cell>
          <cell r="K665">
            <v>1001</v>
          </cell>
          <cell r="L665" t="str">
            <v>部門1-1</v>
          </cell>
          <cell r="M665">
            <v>100102</v>
          </cell>
          <cell r="N665" t="str">
            <v>一般職員</v>
          </cell>
          <cell r="O665">
            <v>300</v>
          </cell>
          <cell r="P665">
            <v>365100</v>
          </cell>
          <cell r="Q665">
            <v>365100</v>
          </cell>
          <cell r="R665">
            <v>0</v>
          </cell>
          <cell r="S665">
            <v>0</v>
          </cell>
          <cell r="T665">
            <v>0</v>
          </cell>
          <cell r="U665">
            <v>0</v>
          </cell>
          <cell r="V665">
            <v>0</v>
          </cell>
          <cell r="W665">
            <v>0</v>
          </cell>
          <cell r="X665">
            <v>0</v>
          </cell>
          <cell r="Y665">
            <v>0</v>
          </cell>
          <cell r="Z665">
            <v>365100</v>
          </cell>
          <cell r="AA665">
            <v>75000</v>
          </cell>
          <cell r="AB665">
            <v>55932</v>
          </cell>
          <cell r="AC665">
            <v>26000</v>
          </cell>
          <cell r="AD665">
            <v>27000</v>
          </cell>
          <cell r="AE665">
            <v>0</v>
          </cell>
          <cell r="AF665">
            <v>6958</v>
          </cell>
          <cell r="AG665">
            <v>0</v>
          </cell>
          <cell r="AH665">
            <v>3000</v>
          </cell>
          <cell r="AI665">
            <v>0</v>
          </cell>
          <cell r="AJ665">
            <v>0</v>
          </cell>
          <cell r="AK665">
            <v>29550</v>
          </cell>
          <cell r="AL665">
            <v>0</v>
          </cell>
          <cell r="AM665">
            <v>54169.8</v>
          </cell>
          <cell r="AN665">
            <v>930</v>
          </cell>
          <cell r="AO665">
            <v>0</v>
          </cell>
          <cell r="AP665">
            <v>0</v>
          </cell>
          <cell r="AQ665">
            <v>558990</v>
          </cell>
          <cell r="AR665">
            <v>0</v>
          </cell>
          <cell r="AS665">
            <v>0</v>
          </cell>
          <cell r="AT665">
            <v>0</v>
          </cell>
          <cell r="AU665">
            <v>0</v>
          </cell>
          <cell r="AV665">
            <v>2794</v>
          </cell>
          <cell r="AW665">
            <v>4752.3649999999998</v>
          </cell>
          <cell r="AX665">
            <v>1140.3396</v>
          </cell>
        </row>
        <row r="666">
          <cell r="D666" t="str">
            <v>鮎合　健一郎</v>
          </cell>
          <cell r="E666">
            <v>1002</v>
          </cell>
          <cell r="F666" t="str">
            <v>政策推進部</v>
          </cell>
          <cell r="G666">
            <v>100201</v>
          </cell>
          <cell r="H666" t="str">
            <v>国際人材Ｇ</v>
          </cell>
          <cell r="I666">
            <v>1</v>
          </cell>
          <cell r="J666" t="str">
            <v>部門1</v>
          </cell>
          <cell r="K666">
            <v>1001</v>
          </cell>
          <cell r="L666" t="str">
            <v>部門1-1</v>
          </cell>
          <cell r="M666">
            <v>100102</v>
          </cell>
          <cell r="N666" t="str">
            <v>一般職員</v>
          </cell>
          <cell r="O666">
            <v>300</v>
          </cell>
          <cell r="P666">
            <v>365100</v>
          </cell>
          <cell r="Q666">
            <v>365100</v>
          </cell>
          <cell r="R666">
            <v>0</v>
          </cell>
          <cell r="S666">
            <v>0</v>
          </cell>
          <cell r="T666">
            <v>0</v>
          </cell>
          <cell r="U666">
            <v>0</v>
          </cell>
          <cell r="V666">
            <v>0</v>
          </cell>
          <cell r="W666">
            <v>0</v>
          </cell>
          <cell r="X666">
            <v>0</v>
          </cell>
          <cell r="Y666">
            <v>0</v>
          </cell>
          <cell r="Z666">
            <v>365100</v>
          </cell>
          <cell r="AA666">
            <v>75000</v>
          </cell>
          <cell r="AB666">
            <v>55932</v>
          </cell>
          <cell r="AC666">
            <v>26000</v>
          </cell>
          <cell r="AD666">
            <v>27000</v>
          </cell>
          <cell r="AE666">
            <v>0</v>
          </cell>
          <cell r="AF666">
            <v>0</v>
          </cell>
          <cell r="AG666">
            <v>0</v>
          </cell>
          <cell r="AH666">
            <v>14000</v>
          </cell>
          <cell r="AI666">
            <v>0</v>
          </cell>
          <cell r="AJ666">
            <v>0</v>
          </cell>
          <cell r="AK666">
            <v>22064</v>
          </cell>
          <cell r="AL666">
            <v>3080</v>
          </cell>
          <cell r="AM666">
            <v>48927.4</v>
          </cell>
          <cell r="AN666">
            <v>840</v>
          </cell>
          <cell r="AO666">
            <v>0</v>
          </cell>
          <cell r="AP666">
            <v>0</v>
          </cell>
          <cell r="AQ666">
            <v>563032</v>
          </cell>
          <cell r="AR666">
            <v>0</v>
          </cell>
          <cell r="AS666">
            <v>0</v>
          </cell>
          <cell r="AT666">
            <v>0</v>
          </cell>
          <cell r="AU666">
            <v>0</v>
          </cell>
          <cell r="AV666">
            <v>2815</v>
          </cell>
          <cell r="AW666">
            <v>4785.9319999999998</v>
          </cell>
          <cell r="AX666">
            <v>1148.5852</v>
          </cell>
        </row>
        <row r="667">
          <cell r="D667" t="str">
            <v>馬場　宏和</v>
          </cell>
          <cell r="E667">
            <v>1005</v>
          </cell>
          <cell r="F667" t="str">
            <v>総務企画部</v>
          </cell>
          <cell r="G667">
            <v>100501</v>
          </cell>
          <cell r="H667" t="str">
            <v>経営戦略Ｇ</v>
          </cell>
          <cell r="I667">
            <v>1</v>
          </cell>
          <cell r="J667" t="str">
            <v>部門1</v>
          </cell>
          <cell r="K667">
            <v>1001</v>
          </cell>
          <cell r="L667" t="str">
            <v>部門1-1</v>
          </cell>
          <cell r="M667">
            <v>100102</v>
          </cell>
          <cell r="N667" t="str">
            <v>一般職員</v>
          </cell>
          <cell r="O667">
            <v>500</v>
          </cell>
          <cell r="P667">
            <v>292000</v>
          </cell>
          <cell r="Q667">
            <v>292000</v>
          </cell>
          <cell r="R667">
            <v>0</v>
          </cell>
          <cell r="S667">
            <v>0</v>
          </cell>
          <cell r="T667">
            <v>0</v>
          </cell>
          <cell r="U667">
            <v>0</v>
          </cell>
          <cell r="V667">
            <v>0</v>
          </cell>
          <cell r="W667">
            <v>0</v>
          </cell>
          <cell r="X667">
            <v>0</v>
          </cell>
          <cell r="Y667">
            <v>0</v>
          </cell>
          <cell r="Z667">
            <v>292000</v>
          </cell>
          <cell r="AA667">
            <v>0</v>
          </cell>
          <cell r="AB667">
            <v>37380</v>
          </cell>
          <cell r="AC667">
            <v>19500</v>
          </cell>
          <cell r="AD667">
            <v>0</v>
          </cell>
          <cell r="AE667">
            <v>0</v>
          </cell>
          <cell r="AF667">
            <v>9306</v>
          </cell>
          <cell r="AG667">
            <v>0</v>
          </cell>
          <cell r="AH667">
            <v>14902</v>
          </cell>
          <cell r="AI667">
            <v>132802</v>
          </cell>
          <cell r="AJ667">
            <v>0</v>
          </cell>
          <cell r="AK667">
            <v>18518</v>
          </cell>
          <cell r="AL667">
            <v>2585</v>
          </cell>
          <cell r="AM667">
            <v>41064.800000000003</v>
          </cell>
          <cell r="AN667">
            <v>705</v>
          </cell>
          <cell r="AO667">
            <v>0</v>
          </cell>
          <cell r="AP667">
            <v>0</v>
          </cell>
          <cell r="AQ667">
            <v>505890</v>
          </cell>
          <cell r="AR667">
            <v>20507</v>
          </cell>
          <cell r="AS667">
            <v>0</v>
          </cell>
          <cell r="AT667">
            <v>127</v>
          </cell>
          <cell r="AU667">
            <v>0</v>
          </cell>
          <cell r="AV667">
            <v>2529</v>
          </cell>
          <cell r="AW667">
            <v>4300.5150000000003</v>
          </cell>
          <cell r="AX667">
            <v>1032.0155999999999</v>
          </cell>
        </row>
        <row r="668">
          <cell r="D668" t="str">
            <v>手島　真子</v>
          </cell>
          <cell r="E668">
            <v>1003</v>
          </cell>
          <cell r="F668" t="str">
            <v>研修業務部</v>
          </cell>
          <cell r="G668">
            <v>100304</v>
          </cell>
          <cell r="H668" t="str">
            <v>受入経理Ｇ</v>
          </cell>
          <cell r="I668">
            <v>1</v>
          </cell>
          <cell r="J668" t="str">
            <v>部門1</v>
          </cell>
          <cell r="K668">
            <v>1001</v>
          </cell>
          <cell r="L668" t="str">
            <v>部門1-1</v>
          </cell>
          <cell r="M668">
            <v>100102</v>
          </cell>
          <cell r="N668" t="str">
            <v>一般職員</v>
          </cell>
          <cell r="O668">
            <v>500</v>
          </cell>
          <cell r="P668">
            <v>273300</v>
          </cell>
          <cell r="Q668">
            <v>273300</v>
          </cell>
          <cell r="R668">
            <v>0</v>
          </cell>
          <cell r="S668">
            <v>0</v>
          </cell>
          <cell r="T668">
            <v>0</v>
          </cell>
          <cell r="U668">
            <v>0</v>
          </cell>
          <cell r="V668">
            <v>0</v>
          </cell>
          <cell r="W668">
            <v>0</v>
          </cell>
          <cell r="X668">
            <v>0</v>
          </cell>
          <cell r="Y668">
            <v>0</v>
          </cell>
          <cell r="Z668">
            <v>273300</v>
          </cell>
          <cell r="AA668">
            <v>0</v>
          </cell>
          <cell r="AB668">
            <v>32796</v>
          </cell>
          <cell r="AC668">
            <v>0</v>
          </cell>
          <cell r="AD668">
            <v>0</v>
          </cell>
          <cell r="AE668">
            <v>0</v>
          </cell>
          <cell r="AF668">
            <v>12816</v>
          </cell>
          <cell r="AG668">
            <v>0</v>
          </cell>
          <cell r="AH668">
            <v>4643</v>
          </cell>
          <cell r="AI668">
            <v>13750</v>
          </cell>
          <cell r="AJ668">
            <v>0</v>
          </cell>
          <cell r="AK668">
            <v>14972</v>
          </cell>
          <cell r="AL668">
            <v>0</v>
          </cell>
          <cell r="AM668">
            <v>33201.199999999997</v>
          </cell>
          <cell r="AN668">
            <v>570</v>
          </cell>
          <cell r="AO668">
            <v>0</v>
          </cell>
          <cell r="AP668">
            <v>0</v>
          </cell>
          <cell r="AQ668">
            <v>337305</v>
          </cell>
          <cell r="AR668">
            <v>0</v>
          </cell>
          <cell r="AS668">
            <v>0</v>
          </cell>
          <cell r="AT668">
            <v>0</v>
          </cell>
          <cell r="AU668">
            <v>0</v>
          </cell>
          <cell r="AV668">
            <v>1686</v>
          </cell>
          <cell r="AW668">
            <v>2867.6174999999998</v>
          </cell>
          <cell r="AX668">
            <v>688.10220000000004</v>
          </cell>
        </row>
        <row r="669">
          <cell r="D669" t="str">
            <v>田中　雅聡</v>
          </cell>
          <cell r="E669">
            <v>1004</v>
          </cell>
          <cell r="F669" t="str">
            <v>事業統括部</v>
          </cell>
          <cell r="G669">
            <v>100401</v>
          </cell>
          <cell r="H669" t="str">
            <v>事業統括Ｇ</v>
          </cell>
          <cell r="I669">
            <v>1</v>
          </cell>
          <cell r="J669" t="str">
            <v>部門1</v>
          </cell>
          <cell r="K669">
            <v>1001</v>
          </cell>
          <cell r="L669" t="str">
            <v>部門1-1</v>
          </cell>
          <cell r="M669">
            <v>100102</v>
          </cell>
          <cell r="N669" t="str">
            <v>一般職員</v>
          </cell>
          <cell r="O669">
            <v>300</v>
          </cell>
          <cell r="P669">
            <v>366600</v>
          </cell>
          <cell r="Q669">
            <v>366600</v>
          </cell>
          <cell r="R669">
            <v>0</v>
          </cell>
          <cell r="S669">
            <v>0</v>
          </cell>
          <cell r="T669">
            <v>0</v>
          </cell>
          <cell r="U669">
            <v>0</v>
          </cell>
          <cell r="V669">
            <v>0</v>
          </cell>
          <cell r="W669">
            <v>0</v>
          </cell>
          <cell r="X669">
            <v>0</v>
          </cell>
          <cell r="Y669">
            <v>0</v>
          </cell>
          <cell r="Z669">
            <v>366600</v>
          </cell>
          <cell r="AA669">
            <v>75000</v>
          </cell>
          <cell r="AB669">
            <v>54552</v>
          </cell>
          <cell r="AC669">
            <v>13000</v>
          </cell>
          <cell r="AD669">
            <v>27000</v>
          </cell>
          <cell r="AE669">
            <v>0</v>
          </cell>
          <cell r="AF669">
            <v>10006</v>
          </cell>
          <cell r="AG669">
            <v>0</v>
          </cell>
          <cell r="AH669">
            <v>9000</v>
          </cell>
          <cell r="AI669">
            <v>0</v>
          </cell>
          <cell r="AJ669">
            <v>0</v>
          </cell>
          <cell r="AK669">
            <v>22064</v>
          </cell>
          <cell r="AL669">
            <v>3080</v>
          </cell>
          <cell r="AM669">
            <v>48927.4</v>
          </cell>
          <cell r="AN669">
            <v>840</v>
          </cell>
          <cell r="AO669">
            <v>0</v>
          </cell>
          <cell r="AP669">
            <v>0</v>
          </cell>
          <cell r="AQ669">
            <v>555158</v>
          </cell>
          <cell r="AR669">
            <v>0</v>
          </cell>
          <cell r="AS669">
            <v>0</v>
          </cell>
          <cell r="AT669">
            <v>0</v>
          </cell>
          <cell r="AU669">
            <v>0</v>
          </cell>
          <cell r="AV669">
            <v>2775</v>
          </cell>
          <cell r="AW669">
            <v>4719.6329999999998</v>
          </cell>
          <cell r="AX669">
            <v>1132.5223000000001</v>
          </cell>
        </row>
        <row r="670">
          <cell r="D670" t="str">
            <v>林　真理子</v>
          </cell>
          <cell r="E670">
            <v>1002</v>
          </cell>
          <cell r="F670" t="str">
            <v>政策推進部</v>
          </cell>
          <cell r="G670">
            <v>100201</v>
          </cell>
          <cell r="H670" t="str">
            <v>国際人材Ｇ</v>
          </cell>
          <cell r="I670">
            <v>1</v>
          </cell>
          <cell r="J670" t="str">
            <v>部門1</v>
          </cell>
          <cell r="K670">
            <v>1001</v>
          </cell>
          <cell r="L670" t="str">
            <v>部門1-1</v>
          </cell>
          <cell r="M670">
            <v>100102</v>
          </cell>
          <cell r="N670" t="str">
            <v>一般職員</v>
          </cell>
          <cell r="O670">
            <v>500</v>
          </cell>
          <cell r="P670">
            <v>302400</v>
          </cell>
          <cell r="Q670">
            <v>302400</v>
          </cell>
          <cell r="R670">
            <v>0</v>
          </cell>
          <cell r="S670">
            <v>0</v>
          </cell>
          <cell r="T670">
            <v>0</v>
          </cell>
          <cell r="U670">
            <v>0</v>
          </cell>
          <cell r="V670">
            <v>0</v>
          </cell>
          <cell r="W670">
            <v>0</v>
          </cell>
          <cell r="X670">
            <v>0</v>
          </cell>
          <cell r="Y670">
            <v>0</v>
          </cell>
          <cell r="Z670">
            <v>302400</v>
          </cell>
          <cell r="AA670">
            <v>0</v>
          </cell>
          <cell r="AB670">
            <v>36288</v>
          </cell>
          <cell r="AC670">
            <v>0</v>
          </cell>
          <cell r="AD670">
            <v>27000</v>
          </cell>
          <cell r="AE670">
            <v>0</v>
          </cell>
          <cell r="AF670">
            <v>7238</v>
          </cell>
          <cell r="AG670">
            <v>0</v>
          </cell>
          <cell r="AH670">
            <v>6702</v>
          </cell>
          <cell r="AI670">
            <v>171154</v>
          </cell>
          <cell r="AJ670">
            <v>0</v>
          </cell>
          <cell r="AK670">
            <v>19700</v>
          </cell>
          <cell r="AL670">
            <v>2750</v>
          </cell>
          <cell r="AM670">
            <v>43685</v>
          </cell>
          <cell r="AN670">
            <v>750</v>
          </cell>
          <cell r="AO670">
            <v>0</v>
          </cell>
          <cell r="AP670">
            <v>0</v>
          </cell>
          <cell r="AQ670">
            <v>550782</v>
          </cell>
          <cell r="AR670">
            <v>31341</v>
          </cell>
          <cell r="AS670">
            <v>0</v>
          </cell>
          <cell r="AT670">
            <v>0</v>
          </cell>
          <cell r="AU670">
            <v>0</v>
          </cell>
          <cell r="AV670">
            <v>2753</v>
          </cell>
          <cell r="AW670">
            <v>4682.5569999999998</v>
          </cell>
          <cell r="AX670">
            <v>1123.5952</v>
          </cell>
        </row>
        <row r="671">
          <cell r="D671" t="str">
            <v>谷口　幹治</v>
          </cell>
          <cell r="E671">
            <v>1003</v>
          </cell>
          <cell r="F671" t="str">
            <v>研修業務部</v>
          </cell>
          <cell r="G671">
            <v>100301</v>
          </cell>
          <cell r="H671" t="str">
            <v>受入業務Ｇ</v>
          </cell>
          <cell r="I671">
            <v>1</v>
          </cell>
          <cell r="J671" t="str">
            <v>部門1</v>
          </cell>
          <cell r="K671">
            <v>1001</v>
          </cell>
          <cell r="L671" t="str">
            <v>部門1-1</v>
          </cell>
          <cell r="M671">
            <v>100102</v>
          </cell>
          <cell r="N671" t="str">
            <v>一般職員</v>
          </cell>
          <cell r="O671">
            <v>500</v>
          </cell>
          <cell r="P671">
            <v>395000</v>
          </cell>
          <cell r="Q671">
            <v>395000</v>
          </cell>
          <cell r="R671">
            <v>0</v>
          </cell>
          <cell r="S671">
            <v>0</v>
          </cell>
          <cell r="T671">
            <v>0</v>
          </cell>
          <cell r="U671">
            <v>0</v>
          </cell>
          <cell r="V671">
            <v>0</v>
          </cell>
          <cell r="W671">
            <v>0</v>
          </cell>
          <cell r="X671">
            <v>0</v>
          </cell>
          <cell r="Y671">
            <v>0</v>
          </cell>
          <cell r="Z671">
            <v>395000</v>
          </cell>
          <cell r="AA671">
            <v>0</v>
          </cell>
          <cell r="AB671">
            <v>51120</v>
          </cell>
          <cell r="AC671">
            <v>31000</v>
          </cell>
          <cell r="AD671">
            <v>27000</v>
          </cell>
          <cell r="AE671">
            <v>0</v>
          </cell>
          <cell r="AF671">
            <v>18155</v>
          </cell>
          <cell r="AG671">
            <v>0</v>
          </cell>
          <cell r="AH671">
            <v>18459</v>
          </cell>
          <cell r="AI671">
            <v>32258</v>
          </cell>
          <cell r="AJ671">
            <v>0</v>
          </cell>
          <cell r="AK671">
            <v>24428</v>
          </cell>
          <cell r="AL671">
            <v>3410</v>
          </cell>
          <cell r="AM671">
            <v>54169.8</v>
          </cell>
          <cell r="AN671">
            <v>930</v>
          </cell>
          <cell r="AO671">
            <v>0</v>
          </cell>
          <cell r="AP671">
            <v>0</v>
          </cell>
          <cell r="AQ671">
            <v>572992</v>
          </cell>
          <cell r="AR671">
            <v>0</v>
          </cell>
          <cell r="AS671">
            <v>0</v>
          </cell>
          <cell r="AT671">
            <v>0</v>
          </cell>
          <cell r="AU671">
            <v>0</v>
          </cell>
          <cell r="AV671">
            <v>2864</v>
          </cell>
          <cell r="AW671">
            <v>4871.3919999999998</v>
          </cell>
          <cell r="AX671">
            <v>1168.9036000000001</v>
          </cell>
        </row>
        <row r="672">
          <cell r="D672" t="str">
            <v>神田　久史</v>
          </cell>
          <cell r="E672">
            <v>1008</v>
          </cell>
          <cell r="F672" t="str">
            <v>HIDA総合研究所</v>
          </cell>
          <cell r="G672">
            <v>100801</v>
          </cell>
          <cell r="H672" t="str">
            <v>調査企画Ｇ</v>
          </cell>
          <cell r="I672">
            <v>1</v>
          </cell>
          <cell r="J672" t="str">
            <v>部門1</v>
          </cell>
          <cell r="K672">
            <v>1001</v>
          </cell>
          <cell r="L672" t="str">
            <v>部門1-1</v>
          </cell>
          <cell r="M672">
            <v>100102</v>
          </cell>
          <cell r="N672" t="str">
            <v>一般職員</v>
          </cell>
          <cell r="O672">
            <v>300</v>
          </cell>
          <cell r="P672">
            <v>343500</v>
          </cell>
          <cell r="Q672">
            <v>343500</v>
          </cell>
          <cell r="R672">
            <v>0</v>
          </cell>
          <cell r="S672">
            <v>0</v>
          </cell>
          <cell r="T672">
            <v>0</v>
          </cell>
          <cell r="U672">
            <v>0</v>
          </cell>
          <cell r="V672">
            <v>0</v>
          </cell>
          <cell r="W672">
            <v>0</v>
          </cell>
          <cell r="X672">
            <v>0</v>
          </cell>
          <cell r="Y672">
            <v>0</v>
          </cell>
          <cell r="Z672">
            <v>343500</v>
          </cell>
          <cell r="AA672">
            <v>45000</v>
          </cell>
          <cell r="AB672">
            <v>47400</v>
          </cell>
          <cell r="AC672">
            <v>6500</v>
          </cell>
          <cell r="AD672">
            <v>0</v>
          </cell>
          <cell r="AE672">
            <v>0</v>
          </cell>
          <cell r="AF672">
            <v>11373</v>
          </cell>
          <cell r="AG672">
            <v>0</v>
          </cell>
          <cell r="AH672">
            <v>11400</v>
          </cell>
          <cell r="AI672">
            <v>0</v>
          </cell>
          <cell r="AJ672">
            <v>0</v>
          </cell>
          <cell r="AK672">
            <v>18518</v>
          </cell>
          <cell r="AL672">
            <v>2585</v>
          </cell>
          <cell r="AM672">
            <v>41064.800000000003</v>
          </cell>
          <cell r="AN672">
            <v>705</v>
          </cell>
          <cell r="AO672">
            <v>0</v>
          </cell>
          <cell r="AP672">
            <v>0</v>
          </cell>
          <cell r="AQ672">
            <v>465173</v>
          </cell>
          <cell r="AR672">
            <v>0</v>
          </cell>
          <cell r="AS672">
            <v>0</v>
          </cell>
          <cell r="AT672">
            <v>0</v>
          </cell>
          <cell r="AU672">
            <v>0</v>
          </cell>
          <cell r="AV672">
            <v>2325</v>
          </cell>
          <cell r="AW672">
            <v>3954.8355000000001</v>
          </cell>
          <cell r="AX672">
            <v>948.9529</v>
          </cell>
        </row>
        <row r="673">
          <cell r="D673" t="str">
            <v>梶原　翼</v>
          </cell>
          <cell r="E673">
            <v>1007</v>
          </cell>
          <cell r="F673" t="str">
            <v>関西研修センター</v>
          </cell>
          <cell r="G673">
            <v>100701</v>
          </cell>
          <cell r="H673" t="str">
            <v>ＫＫＣＧ</v>
          </cell>
          <cell r="I673">
            <v>1</v>
          </cell>
          <cell r="J673" t="str">
            <v>部門1</v>
          </cell>
          <cell r="K673">
            <v>1001</v>
          </cell>
          <cell r="L673" t="str">
            <v>部門1-1</v>
          </cell>
          <cell r="M673">
            <v>100104</v>
          </cell>
          <cell r="N673" t="str">
            <v>臨時職員（共通）</v>
          </cell>
          <cell r="O673">
            <v>600</v>
          </cell>
          <cell r="P673">
            <v>0</v>
          </cell>
          <cell r="Q673">
            <v>0</v>
          </cell>
          <cell r="R673">
            <v>0</v>
          </cell>
          <cell r="S673">
            <v>0</v>
          </cell>
          <cell r="T673">
            <v>0</v>
          </cell>
          <cell r="U673">
            <v>0</v>
          </cell>
          <cell r="V673">
            <v>0</v>
          </cell>
          <cell r="W673">
            <v>0</v>
          </cell>
          <cell r="X673">
            <v>0</v>
          </cell>
          <cell r="Y673">
            <v>0</v>
          </cell>
          <cell r="Z673">
            <v>112717</v>
          </cell>
          <cell r="AA673">
            <v>0</v>
          </cell>
          <cell r="AB673">
            <v>0</v>
          </cell>
          <cell r="AC673">
            <v>0</v>
          </cell>
          <cell r="AD673">
            <v>0</v>
          </cell>
          <cell r="AE673">
            <v>0</v>
          </cell>
          <cell r="AF673">
            <v>0</v>
          </cell>
          <cell r="AG673">
            <v>0</v>
          </cell>
          <cell r="AH673">
            <v>0</v>
          </cell>
          <cell r="AI673">
            <v>0</v>
          </cell>
          <cell r="AJ673">
            <v>0</v>
          </cell>
          <cell r="AK673">
            <v>3467</v>
          </cell>
          <cell r="AL673">
            <v>0</v>
          </cell>
          <cell r="AM673">
            <v>8562.52</v>
          </cell>
          <cell r="AN673">
            <v>147</v>
          </cell>
          <cell r="AO673">
            <v>0</v>
          </cell>
          <cell r="AP673">
            <v>0</v>
          </cell>
          <cell r="AQ673">
            <v>112717</v>
          </cell>
          <cell r="AR673">
            <v>0</v>
          </cell>
          <cell r="AS673">
            <v>0</v>
          </cell>
          <cell r="AT673">
            <v>0</v>
          </cell>
          <cell r="AU673">
            <v>0</v>
          </cell>
          <cell r="AV673">
            <v>563</v>
          </cell>
          <cell r="AW673">
            <v>958.67949999999996</v>
          </cell>
          <cell r="AX673">
            <v>229.9426</v>
          </cell>
        </row>
        <row r="674">
          <cell r="D674" t="str">
            <v>梶原　亜依子</v>
          </cell>
          <cell r="E674">
            <v>1007</v>
          </cell>
          <cell r="F674" t="str">
            <v>関西研修センター</v>
          </cell>
          <cell r="G674">
            <v>100701</v>
          </cell>
          <cell r="H674" t="str">
            <v>ＫＫＣＧ</v>
          </cell>
          <cell r="I674">
            <v>1</v>
          </cell>
          <cell r="J674" t="str">
            <v>部門1</v>
          </cell>
          <cell r="K674">
            <v>1001</v>
          </cell>
          <cell r="L674" t="str">
            <v>部門1-1</v>
          </cell>
          <cell r="M674">
            <v>100102</v>
          </cell>
          <cell r="N674" t="str">
            <v>一般職員</v>
          </cell>
          <cell r="O674">
            <v>500</v>
          </cell>
          <cell r="P674">
            <v>278700</v>
          </cell>
          <cell r="Q674">
            <v>278700</v>
          </cell>
          <cell r="R674">
            <v>0</v>
          </cell>
          <cell r="S674">
            <v>0</v>
          </cell>
          <cell r="T674">
            <v>0</v>
          </cell>
          <cell r="U674">
            <v>0</v>
          </cell>
          <cell r="V674">
            <v>0</v>
          </cell>
          <cell r="W674">
            <v>0</v>
          </cell>
          <cell r="X674">
            <v>0</v>
          </cell>
          <cell r="Y674">
            <v>0</v>
          </cell>
          <cell r="Z674">
            <v>278700</v>
          </cell>
          <cell r="AA674">
            <v>0</v>
          </cell>
          <cell r="AB674">
            <v>34764</v>
          </cell>
          <cell r="AC674">
            <v>11000</v>
          </cell>
          <cell r="AD674">
            <v>0</v>
          </cell>
          <cell r="AE674">
            <v>0</v>
          </cell>
          <cell r="AF674">
            <v>2000</v>
          </cell>
          <cell r="AG674">
            <v>0</v>
          </cell>
          <cell r="AH674">
            <v>4746</v>
          </cell>
          <cell r="AI674">
            <v>0</v>
          </cell>
          <cell r="AJ674">
            <v>0</v>
          </cell>
          <cell r="AK674">
            <v>13396</v>
          </cell>
          <cell r="AL674">
            <v>0</v>
          </cell>
          <cell r="AM674">
            <v>29706.6</v>
          </cell>
          <cell r="AN674">
            <v>510</v>
          </cell>
          <cell r="AO674">
            <v>0</v>
          </cell>
          <cell r="AP674">
            <v>0</v>
          </cell>
          <cell r="AQ674">
            <v>331210</v>
          </cell>
          <cell r="AR674">
            <v>0</v>
          </cell>
          <cell r="AS674">
            <v>0</v>
          </cell>
          <cell r="AT674">
            <v>0</v>
          </cell>
          <cell r="AU674">
            <v>0</v>
          </cell>
          <cell r="AV674">
            <v>1656</v>
          </cell>
          <cell r="AW674">
            <v>2815.335</v>
          </cell>
          <cell r="AX674">
            <v>675.66840000000002</v>
          </cell>
        </row>
        <row r="675">
          <cell r="D675" t="str">
            <v>手島　かれん</v>
          </cell>
          <cell r="E675">
            <v>1003</v>
          </cell>
          <cell r="F675" t="str">
            <v>研修業務部</v>
          </cell>
          <cell r="G675">
            <v>100304</v>
          </cell>
          <cell r="H675" t="str">
            <v>受入経理Ｇ</v>
          </cell>
          <cell r="I675">
            <v>1</v>
          </cell>
          <cell r="J675" t="str">
            <v>部門1</v>
          </cell>
          <cell r="K675">
            <v>1001</v>
          </cell>
          <cell r="L675" t="str">
            <v>部門1-1</v>
          </cell>
          <cell r="M675">
            <v>100102</v>
          </cell>
          <cell r="N675" t="str">
            <v>一般職員</v>
          </cell>
          <cell r="O675">
            <v>500</v>
          </cell>
          <cell r="P675">
            <v>302400</v>
          </cell>
          <cell r="Q675">
            <v>302400</v>
          </cell>
          <cell r="R675">
            <v>0</v>
          </cell>
          <cell r="S675">
            <v>0</v>
          </cell>
          <cell r="T675">
            <v>0</v>
          </cell>
          <cell r="U675">
            <v>0</v>
          </cell>
          <cell r="V675">
            <v>0</v>
          </cell>
          <cell r="W675">
            <v>0</v>
          </cell>
          <cell r="X675">
            <v>0</v>
          </cell>
          <cell r="Y675">
            <v>0</v>
          </cell>
          <cell r="Z675">
            <v>302400</v>
          </cell>
          <cell r="AA675">
            <v>0</v>
          </cell>
          <cell r="AB675">
            <v>36288</v>
          </cell>
          <cell r="AC675">
            <v>0</v>
          </cell>
          <cell r="AD675">
            <v>27000</v>
          </cell>
          <cell r="AE675">
            <v>0</v>
          </cell>
          <cell r="AF675">
            <v>12361</v>
          </cell>
          <cell r="AG675">
            <v>0</v>
          </cell>
          <cell r="AH675">
            <v>12702</v>
          </cell>
          <cell r="AI675">
            <v>7197</v>
          </cell>
          <cell r="AJ675">
            <v>0</v>
          </cell>
          <cell r="AK675">
            <v>16154</v>
          </cell>
          <cell r="AL675">
            <v>2255</v>
          </cell>
          <cell r="AM675">
            <v>35822.400000000001</v>
          </cell>
          <cell r="AN675">
            <v>615</v>
          </cell>
          <cell r="AO675">
            <v>0</v>
          </cell>
          <cell r="AP675">
            <v>0</v>
          </cell>
          <cell r="AQ675">
            <v>397948</v>
          </cell>
          <cell r="AR675">
            <v>0</v>
          </cell>
          <cell r="AS675">
            <v>0</v>
          </cell>
          <cell r="AT675">
            <v>0</v>
          </cell>
          <cell r="AU675">
            <v>0</v>
          </cell>
          <cell r="AV675">
            <v>1989</v>
          </cell>
          <cell r="AW675">
            <v>3383.2979999999998</v>
          </cell>
          <cell r="AX675">
            <v>811.81389999999999</v>
          </cell>
        </row>
        <row r="676">
          <cell r="D676" t="str">
            <v>手島　栄慈</v>
          </cell>
          <cell r="E676">
            <v>1005</v>
          </cell>
          <cell r="F676" t="str">
            <v>総務企画部</v>
          </cell>
          <cell r="G676">
            <v>100504</v>
          </cell>
          <cell r="H676" t="str">
            <v>会計Ｇ</v>
          </cell>
          <cell r="I676">
            <v>1</v>
          </cell>
          <cell r="J676" t="str">
            <v>部門1</v>
          </cell>
          <cell r="K676">
            <v>1001</v>
          </cell>
          <cell r="L676" t="str">
            <v>部門1-1</v>
          </cell>
          <cell r="M676">
            <v>100102</v>
          </cell>
          <cell r="N676" t="str">
            <v>一般職員</v>
          </cell>
          <cell r="O676">
            <v>500</v>
          </cell>
          <cell r="P676">
            <v>281400</v>
          </cell>
          <cell r="Q676">
            <v>281400</v>
          </cell>
          <cell r="R676">
            <v>0</v>
          </cell>
          <cell r="S676">
            <v>0</v>
          </cell>
          <cell r="T676">
            <v>0</v>
          </cell>
          <cell r="U676">
            <v>0</v>
          </cell>
          <cell r="V676">
            <v>0</v>
          </cell>
          <cell r="W676">
            <v>0</v>
          </cell>
          <cell r="X676">
            <v>0</v>
          </cell>
          <cell r="Y676">
            <v>0</v>
          </cell>
          <cell r="Z676">
            <v>281400</v>
          </cell>
          <cell r="AA676">
            <v>0</v>
          </cell>
          <cell r="AB676">
            <v>34548</v>
          </cell>
          <cell r="AC676">
            <v>6500</v>
          </cell>
          <cell r="AD676">
            <v>27000</v>
          </cell>
          <cell r="AE676">
            <v>0</v>
          </cell>
          <cell r="AF676">
            <v>4100</v>
          </cell>
          <cell r="AG676">
            <v>0</v>
          </cell>
          <cell r="AH676">
            <v>13800</v>
          </cell>
          <cell r="AI676">
            <v>117553</v>
          </cell>
          <cell r="AJ676">
            <v>0</v>
          </cell>
          <cell r="AK676">
            <v>18518</v>
          </cell>
          <cell r="AL676">
            <v>0</v>
          </cell>
          <cell r="AM676">
            <v>41064.800000000003</v>
          </cell>
          <cell r="AN676">
            <v>705</v>
          </cell>
          <cell r="AO676">
            <v>0</v>
          </cell>
          <cell r="AP676">
            <v>0</v>
          </cell>
          <cell r="AQ676">
            <v>484901</v>
          </cell>
          <cell r="AR676">
            <v>16910</v>
          </cell>
          <cell r="AS676">
            <v>0</v>
          </cell>
          <cell r="AT676">
            <v>3923</v>
          </cell>
          <cell r="AU676">
            <v>0</v>
          </cell>
          <cell r="AV676">
            <v>2424</v>
          </cell>
          <cell r="AW676">
            <v>4122.1634999999997</v>
          </cell>
          <cell r="AX676">
            <v>989.19799999999998</v>
          </cell>
        </row>
        <row r="677">
          <cell r="D677" t="str">
            <v>横田　英彦</v>
          </cell>
          <cell r="E677">
            <v>1002</v>
          </cell>
          <cell r="F677" t="str">
            <v>政策推進部</v>
          </cell>
          <cell r="G677">
            <v>100201</v>
          </cell>
          <cell r="H677" t="str">
            <v>国際人材Ｇ</v>
          </cell>
          <cell r="I677">
            <v>1</v>
          </cell>
          <cell r="J677" t="str">
            <v>部門1</v>
          </cell>
          <cell r="K677">
            <v>1001</v>
          </cell>
          <cell r="L677" t="str">
            <v>部門1-1</v>
          </cell>
          <cell r="M677">
            <v>100102</v>
          </cell>
          <cell r="N677" t="str">
            <v>一般職員</v>
          </cell>
          <cell r="O677">
            <v>500</v>
          </cell>
          <cell r="P677">
            <v>343500</v>
          </cell>
          <cell r="Q677">
            <v>343500</v>
          </cell>
          <cell r="R677">
            <v>0</v>
          </cell>
          <cell r="S677">
            <v>0</v>
          </cell>
          <cell r="T677">
            <v>0</v>
          </cell>
          <cell r="U677">
            <v>0</v>
          </cell>
          <cell r="V677">
            <v>0</v>
          </cell>
          <cell r="W677">
            <v>0</v>
          </cell>
          <cell r="X677">
            <v>0</v>
          </cell>
          <cell r="Y677">
            <v>0</v>
          </cell>
          <cell r="Z677">
            <v>343500</v>
          </cell>
          <cell r="AA677">
            <v>0</v>
          </cell>
          <cell r="AB677">
            <v>43560</v>
          </cell>
          <cell r="AC677">
            <v>19500</v>
          </cell>
          <cell r="AD677">
            <v>27000</v>
          </cell>
          <cell r="AE677">
            <v>0</v>
          </cell>
          <cell r="AF677">
            <v>14878</v>
          </cell>
          <cell r="AG677">
            <v>0</v>
          </cell>
          <cell r="AH677">
            <v>17154</v>
          </cell>
          <cell r="AI677">
            <v>29924</v>
          </cell>
          <cell r="AJ677">
            <v>0</v>
          </cell>
          <cell r="AK677">
            <v>19700</v>
          </cell>
          <cell r="AL677">
            <v>2750</v>
          </cell>
          <cell r="AM677">
            <v>43685</v>
          </cell>
          <cell r="AN677">
            <v>750</v>
          </cell>
          <cell r="AO677">
            <v>0</v>
          </cell>
          <cell r="AP677">
            <v>0</v>
          </cell>
          <cell r="AQ677">
            <v>495516</v>
          </cell>
          <cell r="AR677">
            <v>0</v>
          </cell>
          <cell r="AS677">
            <v>0</v>
          </cell>
          <cell r="AT677">
            <v>0</v>
          </cell>
          <cell r="AU677">
            <v>0</v>
          </cell>
          <cell r="AV677">
            <v>2477</v>
          </cell>
          <cell r="AW677">
            <v>4212.4660000000003</v>
          </cell>
          <cell r="AX677">
            <v>1010.8526000000001</v>
          </cell>
        </row>
        <row r="678">
          <cell r="D678" t="str">
            <v>増田　和子</v>
          </cell>
          <cell r="E678">
            <v>1003</v>
          </cell>
          <cell r="F678" t="str">
            <v>研修業務部</v>
          </cell>
          <cell r="G678">
            <v>100301</v>
          </cell>
          <cell r="H678" t="str">
            <v>受入業務Ｇ</v>
          </cell>
          <cell r="I678">
            <v>1</v>
          </cell>
          <cell r="J678" t="str">
            <v>部門1</v>
          </cell>
          <cell r="K678">
            <v>1001</v>
          </cell>
          <cell r="L678" t="str">
            <v>部門1-1</v>
          </cell>
          <cell r="M678">
            <v>100102</v>
          </cell>
          <cell r="N678" t="str">
            <v>一般職員</v>
          </cell>
          <cell r="O678">
            <v>500</v>
          </cell>
          <cell r="P678">
            <v>302400</v>
          </cell>
          <cell r="Q678">
            <v>302400</v>
          </cell>
          <cell r="R678">
            <v>0</v>
          </cell>
          <cell r="S678">
            <v>0</v>
          </cell>
          <cell r="T678">
            <v>0</v>
          </cell>
          <cell r="U678">
            <v>0</v>
          </cell>
          <cell r="V678">
            <v>0</v>
          </cell>
          <cell r="W678">
            <v>0</v>
          </cell>
          <cell r="X678">
            <v>0</v>
          </cell>
          <cell r="Y678">
            <v>0</v>
          </cell>
          <cell r="Z678">
            <v>170922</v>
          </cell>
          <cell r="AA678">
            <v>0</v>
          </cell>
          <cell r="AB678">
            <v>20511</v>
          </cell>
          <cell r="AC678">
            <v>0</v>
          </cell>
          <cell r="AD678">
            <v>0</v>
          </cell>
          <cell r="AE678">
            <v>0</v>
          </cell>
          <cell r="AF678">
            <v>0</v>
          </cell>
          <cell r="AG678">
            <v>0</v>
          </cell>
          <cell r="AH678">
            <v>2940</v>
          </cell>
          <cell r="AI678">
            <v>0</v>
          </cell>
          <cell r="AJ678">
            <v>0</v>
          </cell>
          <cell r="AK678">
            <v>0</v>
          </cell>
          <cell r="AL678">
            <v>0</v>
          </cell>
          <cell r="AM678">
            <v>0</v>
          </cell>
          <cell r="AN678">
            <v>0</v>
          </cell>
          <cell r="AO678">
            <v>0</v>
          </cell>
          <cell r="AP678">
            <v>0</v>
          </cell>
          <cell r="AQ678">
            <v>194373</v>
          </cell>
          <cell r="AR678">
            <v>0</v>
          </cell>
          <cell r="AS678">
            <v>0</v>
          </cell>
          <cell r="AT678">
            <v>0</v>
          </cell>
          <cell r="AU678">
            <v>0</v>
          </cell>
          <cell r="AV678">
            <v>971</v>
          </cell>
          <cell r="AW678">
            <v>1653.0355</v>
          </cell>
          <cell r="AX678">
            <v>396.52089999999998</v>
          </cell>
        </row>
        <row r="679">
          <cell r="D679" t="str">
            <v>今井　美名子</v>
          </cell>
          <cell r="E679">
            <v>1007</v>
          </cell>
          <cell r="F679" t="str">
            <v>関西研修センター</v>
          </cell>
          <cell r="G679">
            <v>100701</v>
          </cell>
          <cell r="H679" t="str">
            <v>ＫＫＣＧ</v>
          </cell>
          <cell r="I679">
            <v>1</v>
          </cell>
          <cell r="J679" t="str">
            <v>部門1</v>
          </cell>
          <cell r="K679">
            <v>1001</v>
          </cell>
          <cell r="L679" t="str">
            <v>部門1-1</v>
          </cell>
          <cell r="M679">
            <v>100102</v>
          </cell>
          <cell r="N679" t="str">
            <v>一般職員</v>
          </cell>
          <cell r="O679">
            <v>300</v>
          </cell>
          <cell r="P679">
            <v>315700</v>
          </cell>
          <cell r="Q679">
            <v>315700</v>
          </cell>
          <cell r="R679">
            <v>0</v>
          </cell>
          <cell r="S679">
            <v>0</v>
          </cell>
          <cell r="T679">
            <v>0</v>
          </cell>
          <cell r="U679">
            <v>0</v>
          </cell>
          <cell r="V679">
            <v>0</v>
          </cell>
          <cell r="W679">
            <v>0</v>
          </cell>
          <cell r="X679">
            <v>0</v>
          </cell>
          <cell r="Y679">
            <v>0</v>
          </cell>
          <cell r="Z679">
            <v>315700</v>
          </cell>
          <cell r="AA679">
            <v>45000</v>
          </cell>
          <cell r="AB679">
            <v>44064</v>
          </cell>
          <cell r="AC679">
            <v>6500</v>
          </cell>
          <cell r="AD679">
            <v>0</v>
          </cell>
          <cell r="AE679">
            <v>0</v>
          </cell>
          <cell r="AF679">
            <v>9405</v>
          </cell>
          <cell r="AG679">
            <v>0</v>
          </cell>
          <cell r="AH679">
            <v>0</v>
          </cell>
          <cell r="AI679">
            <v>0</v>
          </cell>
          <cell r="AJ679">
            <v>0</v>
          </cell>
          <cell r="AK679">
            <v>14184</v>
          </cell>
          <cell r="AL679">
            <v>0</v>
          </cell>
          <cell r="AM679">
            <v>31453.4</v>
          </cell>
          <cell r="AN679">
            <v>540</v>
          </cell>
          <cell r="AO679">
            <v>0</v>
          </cell>
          <cell r="AP679">
            <v>0</v>
          </cell>
          <cell r="AQ679">
            <v>420669</v>
          </cell>
          <cell r="AR679">
            <v>0</v>
          </cell>
          <cell r="AS679">
            <v>0</v>
          </cell>
          <cell r="AT679">
            <v>0</v>
          </cell>
          <cell r="AU679">
            <v>0</v>
          </cell>
          <cell r="AV679">
            <v>2103</v>
          </cell>
          <cell r="AW679">
            <v>3576.0315000000001</v>
          </cell>
          <cell r="AX679">
            <v>858.16470000000004</v>
          </cell>
        </row>
        <row r="680">
          <cell r="D680" t="str">
            <v>古屋　浩</v>
          </cell>
          <cell r="E680">
            <v>1003</v>
          </cell>
          <cell r="F680" t="str">
            <v>新国際協力事業部</v>
          </cell>
          <cell r="G680">
            <v>100301</v>
          </cell>
          <cell r="H680" t="str">
            <v>新国際協力事業Ｇ</v>
          </cell>
          <cell r="I680">
            <v>1</v>
          </cell>
          <cell r="J680" t="str">
            <v>部門1</v>
          </cell>
          <cell r="K680">
            <v>1001</v>
          </cell>
          <cell r="L680" t="str">
            <v>部門1-1</v>
          </cell>
          <cell r="M680">
            <v>100102</v>
          </cell>
          <cell r="N680" t="str">
            <v>一般職員</v>
          </cell>
          <cell r="O680">
            <v>500</v>
          </cell>
          <cell r="P680">
            <v>307600</v>
          </cell>
          <cell r="Q680">
            <v>307600</v>
          </cell>
          <cell r="R680">
            <v>0</v>
          </cell>
          <cell r="S680">
            <v>0</v>
          </cell>
          <cell r="T680">
            <v>0</v>
          </cell>
          <cell r="U680">
            <v>0</v>
          </cell>
          <cell r="V680">
            <v>0</v>
          </cell>
          <cell r="W680">
            <v>0</v>
          </cell>
          <cell r="X680">
            <v>0</v>
          </cell>
          <cell r="Y680">
            <v>0</v>
          </cell>
          <cell r="Z680">
            <v>307600</v>
          </cell>
          <cell r="AA680">
            <v>0</v>
          </cell>
          <cell r="AB680">
            <v>36912</v>
          </cell>
          <cell r="AC680">
            <v>0</v>
          </cell>
          <cell r="AD680">
            <v>27000</v>
          </cell>
          <cell r="AE680">
            <v>0</v>
          </cell>
          <cell r="AF680">
            <v>4690</v>
          </cell>
          <cell r="AG680">
            <v>0</v>
          </cell>
          <cell r="AH680">
            <v>6803</v>
          </cell>
          <cell r="AI680">
            <v>107851</v>
          </cell>
          <cell r="AJ680">
            <v>0</v>
          </cell>
          <cell r="AK680">
            <v>19700</v>
          </cell>
          <cell r="AL680">
            <v>2750</v>
          </cell>
          <cell r="AM680">
            <v>43685</v>
          </cell>
          <cell r="AN680">
            <v>750</v>
          </cell>
          <cell r="AO680">
            <v>0</v>
          </cell>
          <cell r="AP680">
            <v>0</v>
          </cell>
          <cell r="AQ680">
            <v>490856</v>
          </cell>
          <cell r="AR680">
            <v>18619</v>
          </cell>
          <cell r="AS680">
            <v>0</v>
          </cell>
          <cell r="AT680">
            <v>153</v>
          </cell>
          <cell r="AU680">
            <v>0</v>
          </cell>
          <cell r="AV680">
            <v>2454</v>
          </cell>
          <cell r="AW680">
            <v>4172.5559999999996</v>
          </cell>
          <cell r="AX680">
            <v>1001.3462</v>
          </cell>
        </row>
        <row r="681">
          <cell r="D681" t="str">
            <v>飯田　真弓</v>
          </cell>
          <cell r="E681">
            <v>1002</v>
          </cell>
          <cell r="F681" t="str">
            <v>政策推進部</v>
          </cell>
          <cell r="G681">
            <v>100201</v>
          </cell>
          <cell r="H681" t="str">
            <v>国際人材Ｇ</v>
          </cell>
          <cell r="I681">
            <v>1</v>
          </cell>
          <cell r="J681" t="str">
            <v>部門1</v>
          </cell>
          <cell r="K681">
            <v>1001</v>
          </cell>
          <cell r="L681" t="str">
            <v>部門1-1</v>
          </cell>
          <cell r="M681">
            <v>100102</v>
          </cell>
          <cell r="N681" t="str">
            <v>一般職員</v>
          </cell>
          <cell r="O681">
            <v>500</v>
          </cell>
          <cell r="P681">
            <v>270600</v>
          </cell>
          <cell r="Q681">
            <v>270600</v>
          </cell>
          <cell r="R681">
            <v>0</v>
          </cell>
          <cell r="S681">
            <v>0</v>
          </cell>
          <cell r="T681">
            <v>0</v>
          </cell>
          <cell r="U681">
            <v>0</v>
          </cell>
          <cell r="V681">
            <v>0</v>
          </cell>
          <cell r="W681">
            <v>0</v>
          </cell>
          <cell r="X681">
            <v>0</v>
          </cell>
          <cell r="Y681">
            <v>0</v>
          </cell>
          <cell r="Z681">
            <v>270600</v>
          </cell>
          <cell r="AA681">
            <v>0</v>
          </cell>
          <cell r="AB681">
            <v>32472</v>
          </cell>
          <cell r="AC681">
            <v>0</v>
          </cell>
          <cell r="AD681">
            <v>27000</v>
          </cell>
          <cell r="AE681">
            <v>0</v>
          </cell>
          <cell r="AF681">
            <v>9233</v>
          </cell>
          <cell r="AG681">
            <v>0</v>
          </cell>
          <cell r="AH681">
            <v>4589</v>
          </cell>
          <cell r="AI681">
            <v>17672</v>
          </cell>
          <cell r="AJ681">
            <v>0</v>
          </cell>
          <cell r="AK681">
            <v>16154</v>
          </cell>
          <cell r="AL681">
            <v>0</v>
          </cell>
          <cell r="AM681">
            <v>35822.400000000001</v>
          </cell>
          <cell r="AN681">
            <v>615</v>
          </cell>
          <cell r="AO681">
            <v>0</v>
          </cell>
          <cell r="AP681">
            <v>0</v>
          </cell>
          <cell r="AQ681">
            <v>361566</v>
          </cell>
          <cell r="AR681">
            <v>0</v>
          </cell>
          <cell r="AS681">
            <v>0</v>
          </cell>
          <cell r="AT681">
            <v>0</v>
          </cell>
          <cell r="AU681">
            <v>0</v>
          </cell>
          <cell r="AV681">
            <v>1807</v>
          </cell>
          <cell r="AW681">
            <v>3074.1410000000001</v>
          </cell>
          <cell r="AX681">
            <v>737.59460000000001</v>
          </cell>
        </row>
        <row r="682">
          <cell r="D682" t="str">
            <v>弥富　理佳</v>
          </cell>
          <cell r="E682">
            <v>1002</v>
          </cell>
          <cell r="F682" t="str">
            <v>政策推進部</v>
          </cell>
          <cell r="G682">
            <v>100202</v>
          </cell>
          <cell r="H682" t="str">
            <v>政策受託Ｇ</v>
          </cell>
          <cell r="I682">
            <v>1</v>
          </cell>
          <cell r="J682" t="str">
            <v>部門1</v>
          </cell>
          <cell r="K682">
            <v>1001</v>
          </cell>
          <cell r="L682" t="str">
            <v>部門1-1</v>
          </cell>
          <cell r="M682">
            <v>100102</v>
          </cell>
          <cell r="N682" t="str">
            <v>一般職員</v>
          </cell>
          <cell r="O682">
            <v>500</v>
          </cell>
          <cell r="P682">
            <v>276000</v>
          </cell>
          <cell r="Q682">
            <v>276000</v>
          </cell>
          <cell r="R682">
            <v>0</v>
          </cell>
          <cell r="S682">
            <v>0</v>
          </cell>
          <cell r="T682">
            <v>0</v>
          </cell>
          <cell r="U682">
            <v>0</v>
          </cell>
          <cell r="V682">
            <v>0</v>
          </cell>
          <cell r="W682">
            <v>0</v>
          </cell>
          <cell r="X682">
            <v>0</v>
          </cell>
          <cell r="Y682">
            <v>0</v>
          </cell>
          <cell r="Z682">
            <v>276000</v>
          </cell>
          <cell r="AA682">
            <v>0</v>
          </cell>
          <cell r="AB682">
            <v>33120</v>
          </cell>
          <cell r="AC682">
            <v>0</v>
          </cell>
          <cell r="AD682">
            <v>27000</v>
          </cell>
          <cell r="AE682">
            <v>0</v>
          </cell>
          <cell r="AF682">
            <v>5170</v>
          </cell>
          <cell r="AG682">
            <v>0</v>
          </cell>
          <cell r="AH682">
            <v>6196</v>
          </cell>
          <cell r="AI682">
            <v>69179</v>
          </cell>
          <cell r="AJ682">
            <v>0</v>
          </cell>
          <cell r="AK682">
            <v>17336</v>
          </cell>
          <cell r="AL682">
            <v>0</v>
          </cell>
          <cell r="AM682">
            <v>38443.599999999999</v>
          </cell>
          <cell r="AN682">
            <v>660</v>
          </cell>
          <cell r="AO682">
            <v>0</v>
          </cell>
          <cell r="AP682">
            <v>0</v>
          </cell>
          <cell r="AQ682">
            <v>416665</v>
          </cell>
          <cell r="AR682">
            <v>8046</v>
          </cell>
          <cell r="AS682">
            <v>0</v>
          </cell>
          <cell r="AT682">
            <v>428</v>
          </cell>
          <cell r="AU682">
            <v>0</v>
          </cell>
          <cell r="AV682">
            <v>2083</v>
          </cell>
          <cell r="AW682">
            <v>3541.9775</v>
          </cell>
          <cell r="AX682">
            <v>849.99659999999994</v>
          </cell>
        </row>
        <row r="683">
          <cell r="D683" t="str">
            <v>北　雅士</v>
          </cell>
          <cell r="E683">
            <v>1004</v>
          </cell>
          <cell r="F683" t="str">
            <v>事業統括部</v>
          </cell>
          <cell r="G683">
            <v>100402</v>
          </cell>
          <cell r="H683" t="str">
            <v>事業統括Ｇ地方創生支援ユニット</v>
          </cell>
          <cell r="I683">
            <v>1</v>
          </cell>
          <cell r="J683" t="str">
            <v>部門1</v>
          </cell>
          <cell r="K683">
            <v>1001</v>
          </cell>
          <cell r="L683" t="str">
            <v>部門1-1</v>
          </cell>
          <cell r="M683">
            <v>100102</v>
          </cell>
          <cell r="N683" t="str">
            <v>一般職員</v>
          </cell>
          <cell r="O683">
            <v>500</v>
          </cell>
          <cell r="P683">
            <v>276000</v>
          </cell>
          <cell r="Q683">
            <v>276000</v>
          </cell>
          <cell r="R683">
            <v>0</v>
          </cell>
          <cell r="S683">
            <v>0</v>
          </cell>
          <cell r="T683">
            <v>0</v>
          </cell>
          <cell r="U683">
            <v>0</v>
          </cell>
          <cell r="V683">
            <v>0</v>
          </cell>
          <cell r="W683">
            <v>0</v>
          </cell>
          <cell r="X683">
            <v>0</v>
          </cell>
          <cell r="Y683">
            <v>0</v>
          </cell>
          <cell r="Z683">
            <v>276000</v>
          </cell>
          <cell r="AA683">
            <v>0</v>
          </cell>
          <cell r="AB683">
            <v>36240</v>
          </cell>
          <cell r="AC683">
            <v>26000</v>
          </cell>
          <cell r="AD683">
            <v>0</v>
          </cell>
          <cell r="AE683">
            <v>0</v>
          </cell>
          <cell r="AF683">
            <v>17968</v>
          </cell>
          <cell r="AG683">
            <v>0</v>
          </cell>
          <cell r="AH683">
            <v>11196</v>
          </cell>
          <cell r="AI683">
            <v>232517</v>
          </cell>
          <cell r="AJ683">
            <v>0</v>
          </cell>
          <cell r="AK683">
            <v>19700</v>
          </cell>
          <cell r="AL683">
            <v>0</v>
          </cell>
          <cell r="AM683">
            <v>43685</v>
          </cell>
          <cell r="AN683">
            <v>750</v>
          </cell>
          <cell r="AO683">
            <v>0</v>
          </cell>
          <cell r="AP683">
            <v>0</v>
          </cell>
          <cell r="AQ683">
            <v>599921</v>
          </cell>
          <cell r="AR683">
            <v>41202</v>
          </cell>
          <cell r="AS683">
            <v>10422</v>
          </cell>
          <cell r="AT683">
            <v>2950</v>
          </cell>
          <cell r="AU683">
            <v>0</v>
          </cell>
          <cell r="AV683">
            <v>2999</v>
          </cell>
          <cell r="AW683">
            <v>5099.9335000000001</v>
          </cell>
          <cell r="AX683">
            <v>1223.8388</v>
          </cell>
        </row>
        <row r="684">
          <cell r="D684" t="str">
            <v>神田　美帆</v>
          </cell>
          <cell r="E684">
            <v>1004</v>
          </cell>
          <cell r="F684" t="str">
            <v>事業統括部</v>
          </cell>
          <cell r="G684">
            <v>100401</v>
          </cell>
          <cell r="H684" t="str">
            <v>事業統括Ｇ</v>
          </cell>
          <cell r="I684">
            <v>1</v>
          </cell>
          <cell r="J684" t="str">
            <v>部門1</v>
          </cell>
          <cell r="K684">
            <v>1001</v>
          </cell>
          <cell r="L684" t="str">
            <v>部門1-1</v>
          </cell>
          <cell r="M684">
            <v>100102</v>
          </cell>
          <cell r="N684" t="str">
            <v>一般職員</v>
          </cell>
          <cell r="O684">
            <v>500</v>
          </cell>
          <cell r="P684">
            <v>231520</v>
          </cell>
          <cell r="Q684">
            <v>231520</v>
          </cell>
          <cell r="R684">
            <v>0</v>
          </cell>
          <cell r="S684">
            <v>0</v>
          </cell>
          <cell r="T684">
            <v>0</v>
          </cell>
          <cell r="U684">
            <v>0</v>
          </cell>
          <cell r="V684">
            <v>0</v>
          </cell>
          <cell r="W684">
            <v>0</v>
          </cell>
          <cell r="X684">
            <v>0</v>
          </cell>
          <cell r="Y684">
            <v>0</v>
          </cell>
          <cell r="Z684">
            <v>231520</v>
          </cell>
          <cell r="AA684">
            <v>0</v>
          </cell>
          <cell r="AB684">
            <v>27782</v>
          </cell>
          <cell r="AC684">
            <v>0</v>
          </cell>
          <cell r="AD684">
            <v>0</v>
          </cell>
          <cell r="AE684">
            <v>0</v>
          </cell>
          <cell r="AF684">
            <v>11373</v>
          </cell>
          <cell r="AG684">
            <v>0</v>
          </cell>
          <cell r="AH684">
            <v>3961</v>
          </cell>
          <cell r="AI684">
            <v>16714</v>
          </cell>
          <cell r="AJ684">
            <v>0</v>
          </cell>
          <cell r="AK684">
            <v>11820</v>
          </cell>
          <cell r="AL684">
            <v>1650</v>
          </cell>
          <cell r="AM684">
            <v>26211</v>
          </cell>
          <cell r="AN684">
            <v>450</v>
          </cell>
          <cell r="AO684">
            <v>0</v>
          </cell>
          <cell r="AP684">
            <v>0</v>
          </cell>
          <cell r="AQ684">
            <v>291350</v>
          </cell>
          <cell r="AR684">
            <v>0</v>
          </cell>
          <cell r="AS684">
            <v>0</v>
          </cell>
          <cell r="AT684">
            <v>0</v>
          </cell>
          <cell r="AU684">
            <v>0</v>
          </cell>
          <cell r="AV684">
            <v>1456</v>
          </cell>
          <cell r="AW684">
            <v>2477.2249999999999</v>
          </cell>
          <cell r="AX684">
            <v>594.35400000000004</v>
          </cell>
        </row>
        <row r="685">
          <cell r="D685" t="str">
            <v>吉田　ひとみ</v>
          </cell>
          <cell r="E685">
            <v>1003</v>
          </cell>
          <cell r="F685" t="str">
            <v>研修業務部</v>
          </cell>
          <cell r="G685">
            <v>100302</v>
          </cell>
          <cell r="H685" t="str">
            <v>低炭素化支援Ｇ</v>
          </cell>
          <cell r="I685">
            <v>1</v>
          </cell>
          <cell r="J685" t="str">
            <v>部門1</v>
          </cell>
          <cell r="K685">
            <v>1001</v>
          </cell>
          <cell r="L685" t="str">
            <v>部門1-1</v>
          </cell>
          <cell r="M685">
            <v>100102</v>
          </cell>
          <cell r="N685" t="str">
            <v>一般職員</v>
          </cell>
          <cell r="O685">
            <v>500</v>
          </cell>
          <cell r="P685">
            <v>267900</v>
          </cell>
          <cell r="Q685">
            <v>267900</v>
          </cell>
          <cell r="R685">
            <v>0</v>
          </cell>
          <cell r="S685">
            <v>0</v>
          </cell>
          <cell r="T685">
            <v>0</v>
          </cell>
          <cell r="U685">
            <v>0</v>
          </cell>
          <cell r="V685">
            <v>0</v>
          </cell>
          <cell r="W685">
            <v>0</v>
          </cell>
          <cell r="X685">
            <v>0</v>
          </cell>
          <cell r="Y685">
            <v>0</v>
          </cell>
          <cell r="Z685">
            <v>267900</v>
          </cell>
          <cell r="AA685">
            <v>0</v>
          </cell>
          <cell r="AB685">
            <v>32148</v>
          </cell>
          <cell r="AC685">
            <v>0</v>
          </cell>
          <cell r="AD685">
            <v>27000</v>
          </cell>
          <cell r="AE685">
            <v>0</v>
          </cell>
          <cell r="AF685">
            <v>13311</v>
          </cell>
          <cell r="AG685">
            <v>0</v>
          </cell>
          <cell r="AH685">
            <v>6039</v>
          </cell>
          <cell r="AI685">
            <v>111229</v>
          </cell>
          <cell r="AJ685">
            <v>0</v>
          </cell>
          <cell r="AK685">
            <v>16154</v>
          </cell>
          <cell r="AL685">
            <v>2255</v>
          </cell>
          <cell r="AM685">
            <v>35822.400000000001</v>
          </cell>
          <cell r="AN685">
            <v>615</v>
          </cell>
          <cell r="AO685">
            <v>0</v>
          </cell>
          <cell r="AP685">
            <v>0</v>
          </cell>
          <cell r="AQ685">
            <v>457627</v>
          </cell>
          <cell r="AR685">
            <v>19505</v>
          </cell>
          <cell r="AS685">
            <v>0</v>
          </cell>
          <cell r="AT685">
            <v>955</v>
          </cell>
          <cell r="AU685">
            <v>0</v>
          </cell>
          <cell r="AV685">
            <v>2288</v>
          </cell>
          <cell r="AW685">
            <v>3889.9645</v>
          </cell>
          <cell r="AX685">
            <v>933.55899999999997</v>
          </cell>
        </row>
        <row r="686">
          <cell r="D686" t="str">
            <v>志村　拓也</v>
          </cell>
          <cell r="E686">
            <v>1004</v>
          </cell>
          <cell r="F686" t="str">
            <v>事業統括部</v>
          </cell>
          <cell r="G686">
            <v>100405</v>
          </cell>
          <cell r="H686" t="str">
            <v>ジャカルタ事務所</v>
          </cell>
          <cell r="I686">
            <v>1</v>
          </cell>
          <cell r="J686" t="str">
            <v>部門1</v>
          </cell>
          <cell r="K686">
            <v>1001</v>
          </cell>
          <cell r="L686" t="str">
            <v>部門1-1</v>
          </cell>
          <cell r="M686">
            <v>100102</v>
          </cell>
          <cell r="N686" t="str">
            <v>一般職員</v>
          </cell>
          <cell r="O686">
            <v>400</v>
          </cell>
          <cell r="P686">
            <v>292080</v>
          </cell>
          <cell r="Q686">
            <v>292080</v>
          </cell>
          <cell r="R686">
            <v>0</v>
          </cell>
          <cell r="S686">
            <v>0</v>
          </cell>
          <cell r="T686">
            <v>0</v>
          </cell>
          <cell r="U686">
            <v>0</v>
          </cell>
          <cell r="V686">
            <v>0</v>
          </cell>
          <cell r="W686">
            <v>0</v>
          </cell>
          <cell r="X686">
            <v>0</v>
          </cell>
          <cell r="Y686">
            <v>0</v>
          </cell>
          <cell r="Z686">
            <v>292080</v>
          </cell>
          <cell r="AA686">
            <v>0</v>
          </cell>
          <cell r="AB686">
            <v>0</v>
          </cell>
          <cell r="AC686">
            <v>6500</v>
          </cell>
          <cell r="AD686">
            <v>0</v>
          </cell>
          <cell r="AE686">
            <v>0</v>
          </cell>
          <cell r="AF686">
            <v>0</v>
          </cell>
          <cell r="AG686">
            <v>0</v>
          </cell>
          <cell r="AH686">
            <v>0</v>
          </cell>
          <cell r="AI686">
            <v>0</v>
          </cell>
          <cell r="AJ686">
            <v>0</v>
          </cell>
          <cell r="AK686">
            <v>26792</v>
          </cell>
          <cell r="AL686">
            <v>0</v>
          </cell>
          <cell r="AM686">
            <v>54169.8</v>
          </cell>
          <cell r="AN686">
            <v>930</v>
          </cell>
          <cell r="AO686">
            <v>0</v>
          </cell>
          <cell r="AP686">
            <v>0</v>
          </cell>
          <cell r="AQ686">
            <v>298580</v>
          </cell>
          <cell r="AR686">
            <v>0</v>
          </cell>
          <cell r="AS686">
            <v>0</v>
          </cell>
          <cell r="AT686">
            <v>0</v>
          </cell>
          <cell r="AU686">
            <v>0</v>
          </cell>
          <cell r="AV686">
            <v>1492</v>
          </cell>
          <cell r="AW686">
            <v>2538.83</v>
          </cell>
          <cell r="AX686">
            <v>0</v>
          </cell>
        </row>
        <row r="687">
          <cell r="D687" t="str">
            <v>山下　哲志</v>
          </cell>
          <cell r="E687">
            <v>1006</v>
          </cell>
          <cell r="F687" t="str">
            <v>東京研修センター</v>
          </cell>
          <cell r="G687">
            <v>100601</v>
          </cell>
          <cell r="H687" t="str">
            <v>ＴＫＣＧ</v>
          </cell>
          <cell r="I687">
            <v>1</v>
          </cell>
          <cell r="J687" t="str">
            <v>部門1</v>
          </cell>
          <cell r="K687">
            <v>1001</v>
          </cell>
          <cell r="L687" t="str">
            <v>部門1-1</v>
          </cell>
          <cell r="M687">
            <v>100102</v>
          </cell>
          <cell r="N687" t="str">
            <v>一般職員</v>
          </cell>
          <cell r="O687">
            <v>500</v>
          </cell>
          <cell r="P687">
            <v>310200</v>
          </cell>
          <cell r="Q687">
            <v>310200</v>
          </cell>
          <cell r="R687">
            <v>0</v>
          </cell>
          <cell r="S687">
            <v>0</v>
          </cell>
          <cell r="T687">
            <v>0</v>
          </cell>
          <cell r="U687">
            <v>0</v>
          </cell>
          <cell r="V687">
            <v>0</v>
          </cell>
          <cell r="W687">
            <v>0</v>
          </cell>
          <cell r="X687">
            <v>0</v>
          </cell>
          <cell r="Y687">
            <v>0</v>
          </cell>
          <cell r="Z687">
            <v>310200</v>
          </cell>
          <cell r="AA687">
            <v>0</v>
          </cell>
          <cell r="AB687">
            <v>38784</v>
          </cell>
          <cell r="AC687">
            <v>13000</v>
          </cell>
          <cell r="AD687">
            <v>27000</v>
          </cell>
          <cell r="AE687">
            <v>0</v>
          </cell>
          <cell r="AF687">
            <v>6840</v>
          </cell>
          <cell r="AG687">
            <v>0</v>
          </cell>
          <cell r="AH687">
            <v>6854</v>
          </cell>
          <cell r="AI687">
            <v>57160</v>
          </cell>
          <cell r="AJ687">
            <v>0</v>
          </cell>
          <cell r="AK687">
            <v>20882</v>
          </cell>
          <cell r="AL687">
            <v>2915</v>
          </cell>
          <cell r="AM687">
            <v>46306.2</v>
          </cell>
          <cell r="AN687">
            <v>795</v>
          </cell>
          <cell r="AO687">
            <v>0</v>
          </cell>
          <cell r="AP687">
            <v>0</v>
          </cell>
          <cell r="AQ687">
            <v>459838</v>
          </cell>
          <cell r="AR687">
            <v>8482</v>
          </cell>
          <cell r="AS687">
            <v>0</v>
          </cell>
          <cell r="AT687">
            <v>0</v>
          </cell>
          <cell r="AU687">
            <v>0</v>
          </cell>
          <cell r="AV687">
            <v>2299</v>
          </cell>
          <cell r="AW687">
            <v>3908.8130000000001</v>
          </cell>
          <cell r="AX687">
            <v>938.06949999999995</v>
          </cell>
        </row>
        <row r="688">
          <cell r="D688" t="str">
            <v>山本　出</v>
          </cell>
          <cell r="E688">
            <v>1006</v>
          </cell>
          <cell r="F688" t="str">
            <v>東京研修センター</v>
          </cell>
          <cell r="G688">
            <v>100601</v>
          </cell>
          <cell r="H688" t="str">
            <v>ＴＫＣＧ</v>
          </cell>
          <cell r="I688">
            <v>1</v>
          </cell>
          <cell r="J688" t="str">
            <v>部門1</v>
          </cell>
          <cell r="K688">
            <v>1001</v>
          </cell>
          <cell r="L688" t="str">
            <v>部門1-1</v>
          </cell>
          <cell r="M688">
            <v>100102</v>
          </cell>
          <cell r="N688" t="str">
            <v>一般職員</v>
          </cell>
          <cell r="O688">
            <v>300</v>
          </cell>
          <cell r="P688">
            <v>385300</v>
          </cell>
          <cell r="Q688">
            <v>385300</v>
          </cell>
          <cell r="R688">
            <v>0</v>
          </cell>
          <cell r="S688">
            <v>0</v>
          </cell>
          <cell r="T688">
            <v>0</v>
          </cell>
          <cell r="U688">
            <v>0</v>
          </cell>
          <cell r="V688">
            <v>0</v>
          </cell>
          <cell r="W688">
            <v>0</v>
          </cell>
          <cell r="X688">
            <v>0</v>
          </cell>
          <cell r="Y688">
            <v>0</v>
          </cell>
          <cell r="Z688">
            <v>385300</v>
          </cell>
          <cell r="AA688">
            <v>45000</v>
          </cell>
          <cell r="AB688">
            <v>54576</v>
          </cell>
          <cell r="AC688">
            <v>24500</v>
          </cell>
          <cell r="AD688">
            <v>0</v>
          </cell>
          <cell r="AE688">
            <v>0</v>
          </cell>
          <cell r="AF688">
            <v>37091</v>
          </cell>
          <cell r="AG688">
            <v>0</v>
          </cell>
          <cell r="AH688">
            <v>6700</v>
          </cell>
          <cell r="AI688">
            <v>0</v>
          </cell>
          <cell r="AJ688">
            <v>0</v>
          </cell>
          <cell r="AK688">
            <v>22064</v>
          </cell>
          <cell r="AL688">
            <v>3080</v>
          </cell>
          <cell r="AM688">
            <v>48927.4</v>
          </cell>
          <cell r="AN688">
            <v>840</v>
          </cell>
          <cell r="AO688">
            <v>0</v>
          </cell>
          <cell r="AP688">
            <v>0</v>
          </cell>
          <cell r="AQ688">
            <v>553167</v>
          </cell>
          <cell r="AR688">
            <v>0</v>
          </cell>
          <cell r="AS688">
            <v>0</v>
          </cell>
          <cell r="AT688">
            <v>0</v>
          </cell>
          <cell r="AU688">
            <v>0</v>
          </cell>
          <cell r="AV688">
            <v>2765</v>
          </cell>
          <cell r="AW688">
            <v>4702.7545</v>
          </cell>
          <cell r="AX688">
            <v>1128.4606000000001</v>
          </cell>
        </row>
        <row r="689">
          <cell r="D689" t="str">
            <v>首藤　尚治</v>
          </cell>
          <cell r="E689">
            <v>1001</v>
          </cell>
          <cell r="F689" t="str">
            <v>産業推進部</v>
          </cell>
          <cell r="G689">
            <v>100101</v>
          </cell>
          <cell r="H689" t="str">
            <v>産業国際化・インフラＧ</v>
          </cell>
          <cell r="I689">
            <v>1</v>
          </cell>
          <cell r="J689" t="str">
            <v>部門1</v>
          </cell>
          <cell r="K689">
            <v>1001</v>
          </cell>
          <cell r="L689" t="str">
            <v>部門1-1</v>
          </cell>
          <cell r="M689">
            <v>100102</v>
          </cell>
          <cell r="N689" t="str">
            <v>一般職員</v>
          </cell>
          <cell r="O689">
            <v>300</v>
          </cell>
          <cell r="P689">
            <v>315700</v>
          </cell>
          <cell r="Q689">
            <v>315700</v>
          </cell>
          <cell r="R689">
            <v>0</v>
          </cell>
          <cell r="S689">
            <v>0</v>
          </cell>
          <cell r="T689">
            <v>0</v>
          </cell>
          <cell r="U689">
            <v>0</v>
          </cell>
          <cell r="V689">
            <v>0</v>
          </cell>
          <cell r="W689">
            <v>0</v>
          </cell>
          <cell r="X689">
            <v>0</v>
          </cell>
          <cell r="Y689">
            <v>0</v>
          </cell>
          <cell r="Z689">
            <v>315700</v>
          </cell>
          <cell r="AA689">
            <v>45000</v>
          </cell>
          <cell r="AB689">
            <v>43284</v>
          </cell>
          <cell r="AC689">
            <v>0</v>
          </cell>
          <cell r="AD689">
            <v>0</v>
          </cell>
          <cell r="AE689">
            <v>0</v>
          </cell>
          <cell r="AF689">
            <v>14446</v>
          </cell>
          <cell r="AG689">
            <v>0</v>
          </cell>
          <cell r="AH689">
            <v>0</v>
          </cell>
          <cell r="AI689">
            <v>0</v>
          </cell>
          <cell r="AJ689">
            <v>0</v>
          </cell>
          <cell r="AK689">
            <v>20882</v>
          </cell>
          <cell r="AL689">
            <v>2915</v>
          </cell>
          <cell r="AM689">
            <v>46306.2</v>
          </cell>
          <cell r="AN689">
            <v>795</v>
          </cell>
          <cell r="AO689">
            <v>0</v>
          </cell>
          <cell r="AP689">
            <v>0</v>
          </cell>
          <cell r="AQ689">
            <v>418430</v>
          </cell>
          <cell r="AR689">
            <v>0</v>
          </cell>
          <cell r="AS689">
            <v>0</v>
          </cell>
          <cell r="AT689">
            <v>0</v>
          </cell>
          <cell r="AU689">
            <v>0</v>
          </cell>
          <cell r="AV689">
            <v>2092</v>
          </cell>
          <cell r="AW689">
            <v>3556.8049999999998</v>
          </cell>
          <cell r="AX689">
            <v>853.59720000000004</v>
          </cell>
        </row>
        <row r="690">
          <cell r="D690" t="str">
            <v>下村　真理</v>
          </cell>
          <cell r="E690">
            <v>1001</v>
          </cell>
          <cell r="F690" t="str">
            <v>産業推進部</v>
          </cell>
          <cell r="G690">
            <v>100101</v>
          </cell>
          <cell r="H690" t="str">
            <v>産業国際化・インフラＧ</v>
          </cell>
          <cell r="I690">
            <v>1</v>
          </cell>
          <cell r="J690" t="str">
            <v>部門1</v>
          </cell>
          <cell r="K690">
            <v>1001</v>
          </cell>
          <cell r="L690" t="str">
            <v>部門1-1</v>
          </cell>
          <cell r="M690">
            <v>100102</v>
          </cell>
          <cell r="N690" t="str">
            <v>一般職員</v>
          </cell>
          <cell r="O690">
            <v>500</v>
          </cell>
          <cell r="P690">
            <v>276000</v>
          </cell>
          <cell r="Q690">
            <v>276000</v>
          </cell>
          <cell r="R690">
            <v>0</v>
          </cell>
          <cell r="S690">
            <v>0</v>
          </cell>
          <cell r="T690">
            <v>0</v>
          </cell>
          <cell r="U690">
            <v>0</v>
          </cell>
          <cell r="V690">
            <v>0</v>
          </cell>
          <cell r="W690">
            <v>0</v>
          </cell>
          <cell r="X690">
            <v>0</v>
          </cell>
          <cell r="Y690">
            <v>0</v>
          </cell>
          <cell r="Z690">
            <v>276000</v>
          </cell>
          <cell r="AA690">
            <v>0</v>
          </cell>
          <cell r="AB690">
            <v>33120</v>
          </cell>
          <cell r="AC690">
            <v>0</v>
          </cell>
          <cell r="AD690">
            <v>0</v>
          </cell>
          <cell r="AE690">
            <v>0</v>
          </cell>
          <cell r="AF690">
            <v>6500</v>
          </cell>
          <cell r="AG690">
            <v>0</v>
          </cell>
          <cell r="AH690">
            <v>14596</v>
          </cell>
          <cell r="AI690">
            <v>51061</v>
          </cell>
          <cell r="AJ690">
            <v>0</v>
          </cell>
          <cell r="AK690">
            <v>14972</v>
          </cell>
          <cell r="AL690">
            <v>0</v>
          </cell>
          <cell r="AM690">
            <v>33201.199999999997</v>
          </cell>
          <cell r="AN690">
            <v>570</v>
          </cell>
          <cell r="AO690">
            <v>0</v>
          </cell>
          <cell r="AP690">
            <v>0</v>
          </cell>
          <cell r="AQ690">
            <v>381277</v>
          </cell>
          <cell r="AR690">
            <v>0</v>
          </cell>
          <cell r="AS690">
            <v>0</v>
          </cell>
          <cell r="AT690">
            <v>0</v>
          </cell>
          <cell r="AU690">
            <v>0</v>
          </cell>
          <cell r="AV690">
            <v>1906</v>
          </cell>
          <cell r="AW690">
            <v>3241.2395000000001</v>
          </cell>
          <cell r="AX690">
            <v>777.80499999999995</v>
          </cell>
        </row>
        <row r="691">
          <cell r="D691" t="str">
            <v>齋藤　香</v>
          </cell>
          <cell r="E691">
            <v>1002</v>
          </cell>
          <cell r="F691" t="str">
            <v>政策推進部</v>
          </cell>
          <cell r="G691">
            <v>100202</v>
          </cell>
          <cell r="H691" t="str">
            <v>政策受託Ｇ</v>
          </cell>
          <cell r="I691">
            <v>1</v>
          </cell>
          <cell r="J691" t="str">
            <v>部門1</v>
          </cell>
          <cell r="K691">
            <v>1001</v>
          </cell>
          <cell r="L691" t="str">
            <v>部門1-1</v>
          </cell>
          <cell r="M691">
            <v>100102</v>
          </cell>
          <cell r="N691" t="str">
            <v>一般職員</v>
          </cell>
          <cell r="O691">
            <v>500</v>
          </cell>
          <cell r="P691">
            <v>270600</v>
          </cell>
          <cell r="Q691">
            <v>270600</v>
          </cell>
          <cell r="R691">
            <v>0</v>
          </cell>
          <cell r="S691">
            <v>0</v>
          </cell>
          <cell r="T691">
            <v>0</v>
          </cell>
          <cell r="U691">
            <v>0</v>
          </cell>
          <cell r="V691">
            <v>0</v>
          </cell>
          <cell r="W691">
            <v>0</v>
          </cell>
          <cell r="X691">
            <v>0</v>
          </cell>
          <cell r="Y691">
            <v>0</v>
          </cell>
          <cell r="Z691">
            <v>270600</v>
          </cell>
          <cell r="AA691">
            <v>0</v>
          </cell>
          <cell r="AB691">
            <v>32472</v>
          </cell>
          <cell r="AC691">
            <v>0</v>
          </cell>
          <cell r="AD691">
            <v>27000</v>
          </cell>
          <cell r="AE691">
            <v>0</v>
          </cell>
          <cell r="AF691">
            <v>6003</v>
          </cell>
          <cell r="AG691">
            <v>0</v>
          </cell>
          <cell r="AH691">
            <v>6089</v>
          </cell>
          <cell r="AI691">
            <v>119043</v>
          </cell>
          <cell r="AJ691">
            <v>0</v>
          </cell>
          <cell r="AK691">
            <v>17336</v>
          </cell>
          <cell r="AL691">
            <v>0</v>
          </cell>
          <cell r="AM691">
            <v>38443.599999999999</v>
          </cell>
          <cell r="AN691">
            <v>660</v>
          </cell>
          <cell r="AO691">
            <v>0</v>
          </cell>
          <cell r="AP691">
            <v>0</v>
          </cell>
          <cell r="AQ691">
            <v>461207</v>
          </cell>
          <cell r="AR691">
            <v>18175</v>
          </cell>
          <cell r="AS691">
            <v>0</v>
          </cell>
          <cell r="AT691">
            <v>201</v>
          </cell>
          <cell r="AU691">
            <v>0</v>
          </cell>
          <cell r="AV691">
            <v>2306</v>
          </cell>
          <cell r="AW691">
            <v>3920.2945</v>
          </cell>
          <cell r="AX691">
            <v>940.86220000000003</v>
          </cell>
        </row>
        <row r="692">
          <cell r="D692" t="str">
            <v>宮寺　宏明</v>
          </cell>
          <cell r="E692">
            <v>1008</v>
          </cell>
          <cell r="F692" t="str">
            <v>HIDA総合研究所</v>
          </cell>
          <cell r="G692">
            <v>100801</v>
          </cell>
          <cell r="H692" t="str">
            <v>調査企画Ｇ</v>
          </cell>
          <cell r="I692">
            <v>1</v>
          </cell>
          <cell r="J692" t="str">
            <v>部門1</v>
          </cell>
          <cell r="K692">
            <v>1001</v>
          </cell>
          <cell r="L692" t="str">
            <v>部門1-1</v>
          </cell>
          <cell r="M692">
            <v>100102</v>
          </cell>
          <cell r="N692" t="str">
            <v>一般職員</v>
          </cell>
          <cell r="O692">
            <v>500</v>
          </cell>
          <cell r="P692">
            <v>278700</v>
          </cell>
          <cell r="Q692">
            <v>278700</v>
          </cell>
          <cell r="R692">
            <v>0</v>
          </cell>
          <cell r="S692">
            <v>0</v>
          </cell>
          <cell r="T692">
            <v>0</v>
          </cell>
          <cell r="U692">
            <v>0</v>
          </cell>
          <cell r="V692">
            <v>0</v>
          </cell>
          <cell r="W692">
            <v>0</v>
          </cell>
          <cell r="X692">
            <v>0</v>
          </cell>
          <cell r="Y692">
            <v>0</v>
          </cell>
          <cell r="Z692">
            <v>278700</v>
          </cell>
          <cell r="AA692">
            <v>0</v>
          </cell>
          <cell r="AB692">
            <v>33444</v>
          </cell>
          <cell r="AC692">
            <v>0</v>
          </cell>
          <cell r="AD692">
            <v>27000</v>
          </cell>
          <cell r="AE692">
            <v>0</v>
          </cell>
          <cell r="AF692">
            <v>11673</v>
          </cell>
          <cell r="AG692">
            <v>0</v>
          </cell>
          <cell r="AH692">
            <v>6246</v>
          </cell>
          <cell r="AI692">
            <v>60917</v>
          </cell>
          <cell r="AJ692">
            <v>0</v>
          </cell>
          <cell r="AK692">
            <v>14972</v>
          </cell>
          <cell r="AL692">
            <v>0</v>
          </cell>
          <cell r="AM692">
            <v>33201.199999999997</v>
          </cell>
          <cell r="AN692">
            <v>570</v>
          </cell>
          <cell r="AO692">
            <v>0</v>
          </cell>
          <cell r="AP692">
            <v>0</v>
          </cell>
          <cell r="AQ692">
            <v>417980</v>
          </cell>
          <cell r="AR692">
            <v>6423</v>
          </cell>
          <cell r="AS692">
            <v>0</v>
          </cell>
          <cell r="AT692">
            <v>0</v>
          </cell>
          <cell r="AU692">
            <v>0</v>
          </cell>
          <cell r="AV692">
            <v>2089</v>
          </cell>
          <cell r="AW692">
            <v>3553.73</v>
          </cell>
          <cell r="AX692">
            <v>852.67920000000004</v>
          </cell>
        </row>
        <row r="693">
          <cell r="D693" t="str">
            <v>太田　絵美</v>
          </cell>
          <cell r="E693">
            <v>1006</v>
          </cell>
          <cell r="F693" t="str">
            <v>東京研修センター</v>
          </cell>
          <cell r="G693">
            <v>100601</v>
          </cell>
          <cell r="H693" t="str">
            <v>ＴＫＣＧ</v>
          </cell>
          <cell r="I693">
            <v>1</v>
          </cell>
          <cell r="J693" t="str">
            <v>部門1</v>
          </cell>
          <cell r="K693">
            <v>1001</v>
          </cell>
          <cell r="L693" t="str">
            <v>部門1-1</v>
          </cell>
          <cell r="M693">
            <v>100102</v>
          </cell>
          <cell r="N693" t="str">
            <v>一般職員</v>
          </cell>
          <cell r="O693">
            <v>500</v>
          </cell>
          <cell r="P693">
            <v>265200</v>
          </cell>
          <cell r="Q693">
            <v>265200</v>
          </cell>
          <cell r="R693">
            <v>0</v>
          </cell>
          <cell r="S693">
            <v>0</v>
          </cell>
          <cell r="T693">
            <v>0</v>
          </cell>
          <cell r="U693">
            <v>0</v>
          </cell>
          <cell r="V693">
            <v>0</v>
          </cell>
          <cell r="W693">
            <v>0</v>
          </cell>
          <cell r="X693">
            <v>0</v>
          </cell>
          <cell r="Y693">
            <v>0</v>
          </cell>
          <cell r="Z693">
            <v>265200</v>
          </cell>
          <cell r="AA693">
            <v>0</v>
          </cell>
          <cell r="AB693">
            <v>31824</v>
          </cell>
          <cell r="AC693">
            <v>0</v>
          </cell>
          <cell r="AD693">
            <v>27000</v>
          </cell>
          <cell r="AE693">
            <v>0</v>
          </cell>
          <cell r="AF693">
            <v>55000</v>
          </cell>
          <cell r="AG693">
            <v>0</v>
          </cell>
          <cell r="AH693">
            <v>4486</v>
          </cell>
          <cell r="AI693">
            <v>26655</v>
          </cell>
          <cell r="AJ693">
            <v>0</v>
          </cell>
          <cell r="AK693">
            <v>16154</v>
          </cell>
          <cell r="AL693">
            <v>0</v>
          </cell>
          <cell r="AM693">
            <v>35822.400000000001</v>
          </cell>
          <cell r="AN693">
            <v>615</v>
          </cell>
          <cell r="AO693">
            <v>0</v>
          </cell>
          <cell r="AP693">
            <v>0</v>
          </cell>
          <cell r="AQ693">
            <v>410165</v>
          </cell>
          <cell r="AR693">
            <v>0</v>
          </cell>
          <cell r="AS693">
            <v>0</v>
          </cell>
          <cell r="AT693">
            <v>0</v>
          </cell>
          <cell r="AU693">
            <v>0</v>
          </cell>
          <cell r="AV693">
            <v>2050</v>
          </cell>
          <cell r="AW693">
            <v>3487.2275</v>
          </cell>
          <cell r="AX693">
            <v>836.73659999999995</v>
          </cell>
        </row>
        <row r="694">
          <cell r="D694" t="str">
            <v>福田　美穂</v>
          </cell>
          <cell r="E694">
            <v>1008</v>
          </cell>
          <cell r="F694" t="str">
            <v>HIDA総合研究所</v>
          </cell>
          <cell r="G694">
            <v>100802</v>
          </cell>
          <cell r="H694" t="str">
            <v>海外戦略Ｇ</v>
          </cell>
          <cell r="I694">
            <v>1</v>
          </cell>
          <cell r="J694" t="str">
            <v>部門1</v>
          </cell>
          <cell r="K694">
            <v>1001</v>
          </cell>
          <cell r="L694" t="str">
            <v>部門1-1</v>
          </cell>
          <cell r="M694">
            <v>100102</v>
          </cell>
          <cell r="N694" t="str">
            <v>一般職員</v>
          </cell>
          <cell r="O694">
            <v>500</v>
          </cell>
          <cell r="P694">
            <v>270600</v>
          </cell>
          <cell r="Q694">
            <v>270600</v>
          </cell>
          <cell r="R694">
            <v>0</v>
          </cell>
          <cell r="S694">
            <v>0</v>
          </cell>
          <cell r="T694">
            <v>0</v>
          </cell>
          <cell r="U694">
            <v>0</v>
          </cell>
          <cell r="V694">
            <v>0</v>
          </cell>
          <cell r="W694">
            <v>0</v>
          </cell>
          <cell r="X694">
            <v>0</v>
          </cell>
          <cell r="Y694">
            <v>0</v>
          </cell>
          <cell r="Z694">
            <v>270600</v>
          </cell>
          <cell r="AA694">
            <v>0</v>
          </cell>
          <cell r="AB694">
            <v>32472</v>
          </cell>
          <cell r="AC694">
            <v>0</v>
          </cell>
          <cell r="AD694">
            <v>0</v>
          </cell>
          <cell r="AE694">
            <v>0</v>
          </cell>
          <cell r="AF694">
            <v>5050</v>
          </cell>
          <cell r="AG694">
            <v>0</v>
          </cell>
          <cell r="AH694">
            <v>4589</v>
          </cell>
          <cell r="AI694">
            <v>23976</v>
          </cell>
          <cell r="AJ694">
            <v>0</v>
          </cell>
          <cell r="AK694">
            <v>14184</v>
          </cell>
          <cell r="AL694">
            <v>0</v>
          </cell>
          <cell r="AM694">
            <v>31453.4</v>
          </cell>
          <cell r="AN694">
            <v>540</v>
          </cell>
          <cell r="AO694">
            <v>0</v>
          </cell>
          <cell r="AP694">
            <v>0</v>
          </cell>
          <cell r="AQ694">
            <v>336687</v>
          </cell>
          <cell r="AR694">
            <v>0</v>
          </cell>
          <cell r="AS694">
            <v>0</v>
          </cell>
          <cell r="AT694">
            <v>0</v>
          </cell>
          <cell r="AU694">
            <v>0</v>
          </cell>
          <cell r="AV694">
            <v>1683</v>
          </cell>
          <cell r="AW694">
            <v>2862.2745</v>
          </cell>
          <cell r="AX694">
            <v>686.84140000000002</v>
          </cell>
        </row>
        <row r="695">
          <cell r="D695" t="str">
            <v>江口　健一郎</v>
          </cell>
          <cell r="E695">
            <v>1008</v>
          </cell>
          <cell r="F695" t="str">
            <v>HIDA総合研究所</v>
          </cell>
          <cell r="G695">
            <v>100801</v>
          </cell>
          <cell r="H695" t="str">
            <v>調査企画Ｇ</v>
          </cell>
          <cell r="I695">
            <v>1</v>
          </cell>
          <cell r="J695" t="str">
            <v>部門1</v>
          </cell>
          <cell r="K695">
            <v>1001</v>
          </cell>
          <cell r="L695" t="str">
            <v>部門1-1</v>
          </cell>
          <cell r="M695">
            <v>100102</v>
          </cell>
          <cell r="N695" t="str">
            <v>一般職員</v>
          </cell>
          <cell r="O695">
            <v>500</v>
          </cell>
          <cell r="P695">
            <v>273300</v>
          </cell>
          <cell r="Q695">
            <v>273300</v>
          </cell>
          <cell r="R695">
            <v>0</v>
          </cell>
          <cell r="S695">
            <v>0</v>
          </cell>
          <cell r="T695">
            <v>0</v>
          </cell>
          <cell r="U695">
            <v>0</v>
          </cell>
          <cell r="V695">
            <v>0</v>
          </cell>
          <cell r="W695">
            <v>0</v>
          </cell>
          <cell r="X695">
            <v>0</v>
          </cell>
          <cell r="Y695">
            <v>0</v>
          </cell>
          <cell r="Z695">
            <v>273300</v>
          </cell>
          <cell r="AA695">
            <v>0</v>
          </cell>
          <cell r="AB695">
            <v>36696</v>
          </cell>
          <cell r="AC695">
            <v>32500</v>
          </cell>
          <cell r="AD695">
            <v>0</v>
          </cell>
          <cell r="AE695">
            <v>0</v>
          </cell>
          <cell r="AF695">
            <v>22516</v>
          </cell>
          <cell r="AG695">
            <v>0</v>
          </cell>
          <cell r="AH695">
            <v>11143</v>
          </cell>
          <cell r="AI695">
            <v>139455</v>
          </cell>
          <cell r="AJ695">
            <v>0</v>
          </cell>
          <cell r="AK695">
            <v>19700</v>
          </cell>
          <cell r="AL695">
            <v>0</v>
          </cell>
          <cell r="AM695">
            <v>43685</v>
          </cell>
          <cell r="AN695">
            <v>750</v>
          </cell>
          <cell r="AO695">
            <v>0</v>
          </cell>
          <cell r="AP695">
            <v>0</v>
          </cell>
          <cell r="AQ695">
            <v>515610</v>
          </cell>
          <cell r="AR695">
            <v>19194</v>
          </cell>
          <cell r="AS695">
            <v>0</v>
          </cell>
          <cell r="AT695">
            <v>0</v>
          </cell>
          <cell r="AU695">
            <v>0</v>
          </cell>
          <cell r="AV695">
            <v>2578</v>
          </cell>
          <cell r="AW695">
            <v>4382.7349999999997</v>
          </cell>
          <cell r="AX695">
            <v>1051.8444</v>
          </cell>
        </row>
        <row r="696">
          <cell r="D696" t="str">
            <v>田中　拓</v>
          </cell>
          <cell r="E696">
            <v>1001</v>
          </cell>
          <cell r="F696" t="str">
            <v>産業推進部</v>
          </cell>
          <cell r="G696">
            <v>100102</v>
          </cell>
          <cell r="H696" t="str">
            <v>ＥＰＡＧ</v>
          </cell>
          <cell r="I696">
            <v>1</v>
          </cell>
          <cell r="J696" t="str">
            <v>部門1</v>
          </cell>
          <cell r="K696">
            <v>1001</v>
          </cell>
          <cell r="L696" t="str">
            <v>部門1-1</v>
          </cell>
          <cell r="M696">
            <v>100102</v>
          </cell>
          <cell r="N696" t="str">
            <v>一般職員</v>
          </cell>
          <cell r="O696">
            <v>300</v>
          </cell>
          <cell r="P696">
            <v>365100</v>
          </cell>
          <cell r="Q696">
            <v>365100</v>
          </cell>
          <cell r="R696">
            <v>0</v>
          </cell>
          <cell r="S696">
            <v>0</v>
          </cell>
          <cell r="T696">
            <v>0</v>
          </cell>
          <cell r="U696">
            <v>0</v>
          </cell>
          <cell r="V696">
            <v>0</v>
          </cell>
          <cell r="W696">
            <v>0</v>
          </cell>
          <cell r="X696">
            <v>0</v>
          </cell>
          <cell r="Y696">
            <v>0</v>
          </cell>
          <cell r="Z696">
            <v>365100</v>
          </cell>
          <cell r="AA696">
            <v>75000</v>
          </cell>
          <cell r="AB696">
            <v>55152</v>
          </cell>
          <cell r="AC696">
            <v>19500</v>
          </cell>
          <cell r="AD696">
            <v>27000</v>
          </cell>
          <cell r="AE696">
            <v>0</v>
          </cell>
          <cell r="AF696">
            <v>18298</v>
          </cell>
          <cell r="AG696">
            <v>0</v>
          </cell>
          <cell r="AH696">
            <v>12500</v>
          </cell>
          <cell r="AI696">
            <v>0</v>
          </cell>
          <cell r="AJ696">
            <v>0</v>
          </cell>
          <cell r="AK696">
            <v>19700</v>
          </cell>
          <cell r="AL696">
            <v>2750</v>
          </cell>
          <cell r="AM696">
            <v>43685</v>
          </cell>
          <cell r="AN696">
            <v>750</v>
          </cell>
          <cell r="AO696">
            <v>0</v>
          </cell>
          <cell r="AP696">
            <v>0</v>
          </cell>
          <cell r="AQ696">
            <v>572550</v>
          </cell>
          <cell r="AR696">
            <v>0</v>
          </cell>
          <cell r="AS696">
            <v>0</v>
          </cell>
          <cell r="AT696">
            <v>0</v>
          </cell>
          <cell r="AU696">
            <v>0</v>
          </cell>
          <cell r="AV696">
            <v>2862</v>
          </cell>
          <cell r="AW696">
            <v>4867.4250000000002</v>
          </cell>
          <cell r="AX696">
            <v>1168.002</v>
          </cell>
        </row>
        <row r="697">
          <cell r="D697" t="str">
            <v>井上　修平</v>
          </cell>
          <cell r="E697">
            <v>1003</v>
          </cell>
          <cell r="F697" t="str">
            <v>研修業務部</v>
          </cell>
          <cell r="G697">
            <v>100301</v>
          </cell>
          <cell r="H697" t="str">
            <v>受入業務Ｇ</v>
          </cell>
          <cell r="I697">
            <v>1</v>
          </cell>
          <cell r="J697" t="str">
            <v>部門1</v>
          </cell>
          <cell r="K697">
            <v>1001</v>
          </cell>
          <cell r="L697" t="str">
            <v>部門1-1</v>
          </cell>
          <cell r="M697">
            <v>100102</v>
          </cell>
          <cell r="N697" t="str">
            <v>一般職員</v>
          </cell>
          <cell r="O697">
            <v>500</v>
          </cell>
          <cell r="P697">
            <v>299800</v>
          </cell>
          <cell r="Q697">
            <v>299800</v>
          </cell>
          <cell r="R697">
            <v>0</v>
          </cell>
          <cell r="S697">
            <v>0</v>
          </cell>
          <cell r="T697">
            <v>0</v>
          </cell>
          <cell r="U697">
            <v>0</v>
          </cell>
          <cell r="V697">
            <v>0</v>
          </cell>
          <cell r="W697">
            <v>0</v>
          </cell>
          <cell r="X697">
            <v>0</v>
          </cell>
          <cell r="Y697">
            <v>0</v>
          </cell>
          <cell r="Z697">
            <v>299800</v>
          </cell>
          <cell r="AA697">
            <v>0</v>
          </cell>
          <cell r="AB697">
            <v>35976</v>
          </cell>
          <cell r="AC697">
            <v>0</v>
          </cell>
          <cell r="AD697">
            <v>0</v>
          </cell>
          <cell r="AE697">
            <v>0</v>
          </cell>
          <cell r="AF697">
            <v>33643</v>
          </cell>
          <cell r="AG697">
            <v>0</v>
          </cell>
          <cell r="AH697">
            <v>5151</v>
          </cell>
          <cell r="AI697">
            <v>179478</v>
          </cell>
          <cell r="AJ697">
            <v>0</v>
          </cell>
          <cell r="AK697">
            <v>19700</v>
          </cell>
          <cell r="AL697">
            <v>2750</v>
          </cell>
          <cell r="AM697">
            <v>43685</v>
          </cell>
          <cell r="AN697">
            <v>750</v>
          </cell>
          <cell r="AO697">
            <v>0</v>
          </cell>
          <cell r="AP697">
            <v>0</v>
          </cell>
          <cell r="AQ697">
            <v>554048</v>
          </cell>
          <cell r="AR697">
            <v>26346</v>
          </cell>
          <cell r="AS697">
            <v>0</v>
          </cell>
          <cell r="AT697">
            <v>0</v>
          </cell>
          <cell r="AU697">
            <v>0</v>
          </cell>
          <cell r="AV697">
            <v>2770</v>
          </cell>
          <cell r="AW697">
            <v>4709.6480000000001</v>
          </cell>
          <cell r="AX697">
            <v>1130.2579000000001</v>
          </cell>
        </row>
        <row r="698">
          <cell r="D698" t="str">
            <v>木嵜　芙美乃</v>
          </cell>
          <cell r="E698">
            <v>1001</v>
          </cell>
          <cell r="F698" t="str">
            <v>産業推進部</v>
          </cell>
          <cell r="G698">
            <v>100102</v>
          </cell>
          <cell r="H698" t="str">
            <v>ＥＰＡＧ</v>
          </cell>
          <cell r="I698">
            <v>1</v>
          </cell>
          <cell r="J698" t="str">
            <v>部門1</v>
          </cell>
          <cell r="K698">
            <v>1001</v>
          </cell>
          <cell r="L698" t="str">
            <v>部門1-1</v>
          </cell>
          <cell r="M698">
            <v>100102</v>
          </cell>
          <cell r="N698" t="str">
            <v>一般職員</v>
          </cell>
          <cell r="O698">
            <v>500</v>
          </cell>
          <cell r="P698">
            <v>276000</v>
          </cell>
          <cell r="Q698">
            <v>276000</v>
          </cell>
          <cell r="R698">
            <v>0</v>
          </cell>
          <cell r="S698">
            <v>0</v>
          </cell>
          <cell r="T698">
            <v>0</v>
          </cell>
          <cell r="U698">
            <v>0</v>
          </cell>
          <cell r="V698">
            <v>0</v>
          </cell>
          <cell r="W698">
            <v>0</v>
          </cell>
          <cell r="X698">
            <v>0</v>
          </cell>
          <cell r="Y698">
            <v>0</v>
          </cell>
          <cell r="Z698">
            <v>276000</v>
          </cell>
          <cell r="AA698">
            <v>0</v>
          </cell>
          <cell r="AB698">
            <v>33120</v>
          </cell>
          <cell r="AC698">
            <v>0</v>
          </cell>
          <cell r="AD698">
            <v>13500</v>
          </cell>
          <cell r="AE698">
            <v>29000</v>
          </cell>
          <cell r="AF698">
            <v>0</v>
          </cell>
          <cell r="AG698">
            <v>0</v>
          </cell>
          <cell r="AH698">
            <v>18946</v>
          </cell>
          <cell r="AI698">
            <v>83414</v>
          </cell>
          <cell r="AJ698">
            <v>0</v>
          </cell>
          <cell r="AK698">
            <v>14972</v>
          </cell>
          <cell r="AL698">
            <v>0</v>
          </cell>
          <cell r="AM698">
            <v>33201.199999999997</v>
          </cell>
          <cell r="AN698">
            <v>570</v>
          </cell>
          <cell r="AO698">
            <v>0</v>
          </cell>
          <cell r="AP698">
            <v>0</v>
          </cell>
          <cell r="AQ698">
            <v>453980</v>
          </cell>
          <cell r="AR698">
            <v>10978</v>
          </cell>
          <cell r="AS698">
            <v>0</v>
          </cell>
          <cell r="AT698">
            <v>0</v>
          </cell>
          <cell r="AU698">
            <v>0</v>
          </cell>
          <cell r="AV698">
            <v>2269</v>
          </cell>
          <cell r="AW698">
            <v>3859.73</v>
          </cell>
          <cell r="AX698">
            <v>926.11919999999998</v>
          </cell>
        </row>
        <row r="699">
          <cell r="D699" t="str">
            <v>吉田　維子</v>
          </cell>
          <cell r="E699">
            <v>1008</v>
          </cell>
          <cell r="F699" t="str">
            <v>HIDA総合研究所</v>
          </cell>
          <cell r="G699">
            <v>100803</v>
          </cell>
          <cell r="H699" t="str">
            <v>日本語教育センター</v>
          </cell>
          <cell r="I699">
            <v>1</v>
          </cell>
          <cell r="J699" t="str">
            <v>部門1</v>
          </cell>
          <cell r="K699">
            <v>1001</v>
          </cell>
          <cell r="L699" t="str">
            <v>部門1-1</v>
          </cell>
          <cell r="M699">
            <v>100102</v>
          </cell>
          <cell r="N699" t="str">
            <v>一般職員</v>
          </cell>
          <cell r="O699">
            <v>500</v>
          </cell>
          <cell r="P699">
            <v>286800</v>
          </cell>
          <cell r="Q699">
            <v>286800</v>
          </cell>
          <cell r="R699">
            <v>0</v>
          </cell>
          <cell r="S699">
            <v>0</v>
          </cell>
          <cell r="T699">
            <v>0</v>
          </cell>
          <cell r="U699">
            <v>0</v>
          </cell>
          <cell r="V699">
            <v>0</v>
          </cell>
          <cell r="W699">
            <v>0</v>
          </cell>
          <cell r="X699">
            <v>0</v>
          </cell>
          <cell r="Y699">
            <v>0</v>
          </cell>
          <cell r="Z699">
            <v>286800</v>
          </cell>
          <cell r="AA699">
            <v>0</v>
          </cell>
          <cell r="AB699">
            <v>34416</v>
          </cell>
          <cell r="AC699">
            <v>0</v>
          </cell>
          <cell r="AD699">
            <v>0</v>
          </cell>
          <cell r="AE699">
            <v>0</v>
          </cell>
          <cell r="AF699">
            <v>15113</v>
          </cell>
          <cell r="AG699">
            <v>0</v>
          </cell>
          <cell r="AH699">
            <v>4901</v>
          </cell>
          <cell r="AI699">
            <v>112250</v>
          </cell>
          <cell r="AJ699">
            <v>0</v>
          </cell>
          <cell r="AK699">
            <v>18518</v>
          </cell>
          <cell r="AL699">
            <v>2585</v>
          </cell>
          <cell r="AM699">
            <v>41064.800000000003</v>
          </cell>
          <cell r="AN699">
            <v>705</v>
          </cell>
          <cell r="AO699">
            <v>0</v>
          </cell>
          <cell r="AP699">
            <v>0</v>
          </cell>
          <cell r="AQ699">
            <v>453480</v>
          </cell>
          <cell r="AR699">
            <v>16514</v>
          </cell>
          <cell r="AS699">
            <v>0</v>
          </cell>
          <cell r="AT699">
            <v>0</v>
          </cell>
          <cell r="AU699">
            <v>0</v>
          </cell>
          <cell r="AV699">
            <v>2267</v>
          </cell>
          <cell r="AW699">
            <v>3854.98</v>
          </cell>
          <cell r="AX699">
            <v>925.0992</v>
          </cell>
        </row>
        <row r="700">
          <cell r="D700" t="str">
            <v>荒川　勝彦</v>
          </cell>
          <cell r="E700">
            <v>1005</v>
          </cell>
          <cell r="F700" t="str">
            <v>総務企画部</v>
          </cell>
          <cell r="G700">
            <v>100503</v>
          </cell>
          <cell r="H700" t="str">
            <v>人事Ｇ</v>
          </cell>
          <cell r="I700">
            <v>1</v>
          </cell>
          <cell r="J700" t="str">
            <v>部門1</v>
          </cell>
          <cell r="K700">
            <v>1001</v>
          </cell>
          <cell r="L700" t="str">
            <v>部門1-1</v>
          </cell>
          <cell r="M700">
            <v>100102</v>
          </cell>
          <cell r="N700" t="str">
            <v>一般職員</v>
          </cell>
          <cell r="O700">
            <v>500</v>
          </cell>
          <cell r="P700">
            <v>248700</v>
          </cell>
          <cell r="Q700">
            <v>248700</v>
          </cell>
          <cell r="R700">
            <v>0</v>
          </cell>
          <cell r="S700">
            <v>0</v>
          </cell>
          <cell r="T700">
            <v>0</v>
          </cell>
          <cell r="U700">
            <v>0</v>
          </cell>
          <cell r="V700">
            <v>0</v>
          </cell>
          <cell r="W700">
            <v>0</v>
          </cell>
          <cell r="X700">
            <v>0</v>
          </cell>
          <cell r="Y700">
            <v>0</v>
          </cell>
          <cell r="Z700">
            <v>248700</v>
          </cell>
          <cell r="AA700">
            <v>0</v>
          </cell>
          <cell r="AB700">
            <v>29844</v>
          </cell>
          <cell r="AC700">
            <v>0</v>
          </cell>
          <cell r="AD700">
            <v>26000</v>
          </cell>
          <cell r="AE700">
            <v>0</v>
          </cell>
          <cell r="AF700">
            <v>11323</v>
          </cell>
          <cell r="AG700">
            <v>0</v>
          </cell>
          <cell r="AH700">
            <v>6172</v>
          </cell>
          <cell r="AI700">
            <v>82321</v>
          </cell>
          <cell r="AJ700">
            <v>0</v>
          </cell>
          <cell r="AK700">
            <v>14972</v>
          </cell>
          <cell r="AL700">
            <v>0</v>
          </cell>
          <cell r="AM700">
            <v>33201.199999999997</v>
          </cell>
          <cell r="AN700">
            <v>570</v>
          </cell>
          <cell r="AO700">
            <v>0</v>
          </cell>
          <cell r="AP700">
            <v>0</v>
          </cell>
          <cell r="AQ700">
            <v>404360</v>
          </cell>
          <cell r="AR700">
            <v>11319</v>
          </cell>
          <cell r="AS700">
            <v>0</v>
          </cell>
          <cell r="AT700">
            <v>0</v>
          </cell>
          <cell r="AU700">
            <v>0</v>
          </cell>
          <cell r="AV700">
            <v>2021</v>
          </cell>
          <cell r="AW700">
            <v>3437.86</v>
          </cell>
          <cell r="AX700">
            <v>824.89440000000002</v>
          </cell>
        </row>
        <row r="701">
          <cell r="D701" t="str">
            <v>井手　遊</v>
          </cell>
          <cell r="E701">
            <v>1004</v>
          </cell>
          <cell r="F701" t="str">
            <v>事業統括部</v>
          </cell>
          <cell r="G701">
            <v>100404</v>
          </cell>
          <cell r="H701" t="str">
            <v>バンコク事務所</v>
          </cell>
          <cell r="I701">
            <v>1</v>
          </cell>
          <cell r="J701" t="str">
            <v>部門1</v>
          </cell>
          <cell r="K701">
            <v>1001</v>
          </cell>
          <cell r="L701" t="str">
            <v>部門1-1</v>
          </cell>
          <cell r="M701">
            <v>100102</v>
          </cell>
          <cell r="N701" t="str">
            <v>一般職員</v>
          </cell>
          <cell r="O701">
            <v>400</v>
          </cell>
          <cell r="P701">
            <v>216480</v>
          </cell>
          <cell r="Q701">
            <v>216480</v>
          </cell>
          <cell r="R701">
            <v>0</v>
          </cell>
          <cell r="S701">
            <v>0</v>
          </cell>
          <cell r="T701">
            <v>0</v>
          </cell>
          <cell r="U701">
            <v>0</v>
          </cell>
          <cell r="V701">
            <v>0</v>
          </cell>
          <cell r="W701">
            <v>0</v>
          </cell>
          <cell r="X701">
            <v>0</v>
          </cell>
          <cell r="Y701">
            <v>0</v>
          </cell>
          <cell r="Z701">
            <v>216480</v>
          </cell>
          <cell r="AA701">
            <v>0</v>
          </cell>
          <cell r="AB701">
            <v>0</v>
          </cell>
          <cell r="AC701">
            <v>0</v>
          </cell>
          <cell r="AD701">
            <v>0</v>
          </cell>
          <cell r="AE701">
            <v>0</v>
          </cell>
          <cell r="AF701">
            <v>0</v>
          </cell>
          <cell r="AG701">
            <v>0</v>
          </cell>
          <cell r="AH701">
            <v>0</v>
          </cell>
          <cell r="AI701">
            <v>0</v>
          </cell>
          <cell r="AJ701">
            <v>0</v>
          </cell>
          <cell r="AK701">
            <v>17336</v>
          </cell>
          <cell r="AL701">
            <v>0</v>
          </cell>
          <cell r="AM701">
            <v>38443.599999999999</v>
          </cell>
          <cell r="AN701">
            <v>660</v>
          </cell>
          <cell r="AO701">
            <v>0</v>
          </cell>
          <cell r="AP701">
            <v>0</v>
          </cell>
          <cell r="AQ701">
            <v>216480</v>
          </cell>
          <cell r="AR701">
            <v>0</v>
          </cell>
          <cell r="AS701">
            <v>0</v>
          </cell>
          <cell r="AT701">
            <v>0</v>
          </cell>
          <cell r="AU701">
            <v>0</v>
          </cell>
          <cell r="AV701">
            <v>1082</v>
          </cell>
          <cell r="AW701">
            <v>1840.48</v>
          </cell>
          <cell r="AX701">
            <v>0</v>
          </cell>
        </row>
        <row r="702">
          <cell r="D702" t="str">
            <v>小金丸　幸</v>
          </cell>
          <cell r="E702">
            <v>1005</v>
          </cell>
          <cell r="F702" t="str">
            <v>総務企画部</v>
          </cell>
          <cell r="G702">
            <v>100501</v>
          </cell>
          <cell r="H702" t="str">
            <v>経営戦略Ｇ</v>
          </cell>
          <cell r="I702">
            <v>1</v>
          </cell>
          <cell r="J702" t="str">
            <v>部門1</v>
          </cell>
          <cell r="K702">
            <v>1001</v>
          </cell>
          <cell r="L702" t="str">
            <v>部門1-1</v>
          </cell>
          <cell r="M702">
            <v>100102</v>
          </cell>
          <cell r="N702" t="str">
            <v>一般職員</v>
          </cell>
          <cell r="O702">
            <v>500</v>
          </cell>
          <cell r="P702">
            <v>257100</v>
          </cell>
          <cell r="Q702">
            <v>257100</v>
          </cell>
          <cell r="R702">
            <v>0</v>
          </cell>
          <cell r="S702">
            <v>0</v>
          </cell>
          <cell r="T702">
            <v>0</v>
          </cell>
          <cell r="U702">
            <v>0</v>
          </cell>
          <cell r="V702">
            <v>0</v>
          </cell>
          <cell r="W702">
            <v>0</v>
          </cell>
          <cell r="X702">
            <v>0</v>
          </cell>
          <cell r="Y702">
            <v>0</v>
          </cell>
          <cell r="Z702">
            <v>257100</v>
          </cell>
          <cell r="AA702">
            <v>0</v>
          </cell>
          <cell r="AB702">
            <v>30852</v>
          </cell>
          <cell r="AC702">
            <v>0</v>
          </cell>
          <cell r="AD702">
            <v>27000</v>
          </cell>
          <cell r="AE702">
            <v>0</v>
          </cell>
          <cell r="AF702">
            <v>0</v>
          </cell>
          <cell r="AG702">
            <v>0</v>
          </cell>
          <cell r="AH702">
            <v>5829</v>
          </cell>
          <cell r="AI702">
            <v>3219</v>
          </cell>
          <cell r="AJ702">
            <v>0</v>
          </cell>
          <cell r="AK702">
            <v>13396</v>
          </cell>
          <cell r="AL702">
            <v>0</v>
          </cell>
          <cell r="AM702">
            <v>29706.6</v>
          </cell>
          <cell r="AN702">
            <v>510</v>
          </cell>
          <cell r="AO702">
            <v>0</v>
          </cell>
          <cell r="AP702">
            <v>0</v>
          </cell>
          <cell r="AQ702">
            <v>324000</v>
          </cell>
          <cell r="AR702">
            <v>0</v>
          </cell>
          <cell r="AS702">
            <v>0</v>
          </cell>
          <cell r="AT702">
            <v>0</v>
          </cell>
          <cell r="AU702">
            <v>0</v>
          </cell>
          <cell r="AV702">
            <v>1620</v>
          </cell>
          <cell r="AW702">
            <v>2754</v>
          </cell>
          <cell r="AX702">
            <v>660.96</v>
          </cell>
        </row>
        <row r="703">
          <cell r="D703" t="str">
            <v>三浦　綾子</v>
          </cell>
          <cell r="E703">
            <v>1005</v>
          </cell>
          <cell r="F703" t="str">
            <v>総務企画部</v>
          </cell>
          <cell r="G703">
            <v>100503</v>
          </cell>
          <cell r="H703" t="str">
            <v>人事Ｇ</v>
          </cell>
          <cell r="I703">
            <v>1</v>
          </cell>
          <cell r="J703" t="str">
            <v>部門1</v>
          </cell>
          <cell r="K703">
            <v>1001</v>
          </cell>
          <cell r="L703" t="str">
            <v>部門1-1</v>
          </cell>
          <cell r="M703">
            <v>100102</v>
          </cell>
          <cell r="N703" t="str">
            <v>一般職員</v>
          </cell>
          <cell r="O703">
            <v>500</v>
          </cell>
          <cell r="P703">
            <v>248700</v>
          </cell>
          <cell r="Q703">
            <v>248700</v>
          </cell>
          <cell r="R703">
            <v>0</v>
          </cell>
          <cell r="S703">
            <v>0</v>
          </cell>
          <cell r="T703">
            <v>0</v>
          </cell>
          <cell r="U703">
            <v>0</v>
          </cell>
          <cell r="V703">
            <v>0</v>
          </cell>
          <cell r="W703">
            <v>0</v>
          </cell>
          <cell r="X703">
            <v>0</v>
          </cell>
          <cell r="Y703">
            <v>0</v>
          </cell>
          <cell r="Z703">
            <v>248700</v>
          </cell>
          <cell r="AA703">
            <v>0</v>
          </cell>
          <cell r="AB703">
            <v>29844</v>
          </cell>
          <cell r="AC703">
            <v>0</v>
          </cell>
          <cell r="AD703">
            <v>27000</v>
          </cell>
          <cell r="AE703">
            <v>0</v>
          </cell>
          <cell r="AF703">
            <v>9233</v>
          </cell>
          <cell r="AG703">
            <v>0</v>
          </cell>
          <cell r="AH703">
            <v>11672</v>
          </cell>
          <cell r="AI703">
            <v>54659</v>
          </cell>
          <cell r="AJ703">
            <v>0</v>
          </cell>
          <cell r="AK703">
            <v>14184</v>
          </cell>
          <cell r="AL703">
            <v>0</v>
          </cell>
          <cell r="AM703">
            <v>31453.4</v>
          </cell>
          <cell r="AN703">
            <v>540</v>
          </cell>
          <cell r="AO703">
            <v>0</v>
          </cell>
          <cell r="AP703">
            <v>0</v>
          </cell>
          <cell r="AQ703">
            <v>381108</v>
          </cell>
          <cell r="AR703">
            <v>2918</v>
          </cell>
          <cell r="AS703">
            <v>0</v>
          </cell>
          <cell r="AT703">
            <v>493</v>
          </cell>
          <cell r="AU703">
            <v>0</v>
          </cell>
          <cell r="AV703">
            <v>1905</v>
          </cell>
          <cell r="AW703">
            <v>3239.9580000000001</v>
          </cell>
          <cell r="AX703">
            <v>777.46029999999996</v>
          </cell>
        </row>
        <row r="704">
          <cell r="D704" t="str">
            <v>長谷　麻里子</v>
          </cell>
          <cell r="E704">
            <v>1003</v>
          </cell>
          <cell r="F704" t="str">
            <v>研修業務部</v>
          </cell>
          <cell r="G704">
            <v>100302</v>
          </cell>
          <cell r="H704" t="str">
            <v>低炭素化支援Ｇ</v>
          </cell>
          <cell r="I704">
            <v>1</v>
          </cell>
          <cell r="J704" t="str">
            <v>部門1</v>
          </cell>
          <cell r="K704">
            <v>1001</v>
          </cell>
          <cell r="L704" t="str">
            <v>部門1-1</v>
          </cell>
          <cell r="M704">
            <v>100102</v>
          </cell>
          <cell r="N704" t="str">
            <v>一般職員</v>
          </cell>
          <cell r="O704">
            <v>500</v>
          </cell>
          <cell r="P704">
            <v>248700</v>
          </cell>
          <cell r="Q704">
            <v>248700</v>
          </cell>
          <cell r="R704">
            <v>0</v>
          </cell>
          <cell r="S704">
            <v>0</v>
          </cell>
          <cell r="T704">
            <v>0</v>
          </cell>
          <cell r="U704">
            <v>0</v>
          </cell>
          <cell r="V704">
            <v>0</v>
          </cell>
          <cell r="W704">
            <v>0</v>
          </cell>
          <cell r="X704">
            <v>0</v>
          </cell>
          <cell r="Y704">
            <v>0</v>
          </cell>
          <cell r="Z704">
            <v>248700</v>
          </cell>
          <cell r="AA704">
            <v>0</v>
          </cell>
          <cell r="AB704">
            <v>29844</v>
          </cell>
          <cell r="AC704">
            <v>0</v>
          </cell>
          <cell r="AD704">
            <v>27000</v>
          </cell>
          <cell r="AE704">
            <v>0</v>
          </cell>
          <cell r="AF704">
            <v>6733</v>
          </cell>
          <cell r="AG704">
            <v>0</v>
          </cell>
          <cell r="AH704">
            <v>5672</v>
          </cell>
          <cell r="AI704">
            <v>26702</v>
          </cell>
          <cell r="AJ704">
            <v>0</v>
          </cell>
          <cell r="AK704">
            <v>13396</v>
          </cell>
          <cell r="AL704">
            <v>0</v>
          </cell>
          <cell r="AM704">
            <v>29706.6</v>
          </cell>
          <cell r="AN704">
            <v>510</v>
          </cell>
          <cell r="AO704">
            <v>0</v>
          </cell>
          <cell r="AP704">
            <v>0</v>
          </cell>
          <cell r="AQ704">
            <v>344651</v>
          </cell>
          <cell r="AR704">
            <v>200</v>
          </cell>
          <cell r="AS704">
            <v>0</v>
          </cell>
          <cell r="AT704">
            <v>0</v>
          </cell>
          <cell r="AU704">
            <v>0</v>
          </cell>
          <cell r="AV704">
            <v>1723</v>
          </cell>
          <cell r="AW704">
            <v>2929.7885000000001</v>
          </cell>
          <cell r="AX704">
            <v>703.08799999999997</v>
          </cell>
        </row>
        <row r="705">
          <cell r="D705" t="str">
            <v>竹内　祐輔</v>
          </cell>
          <cell r="E705">
            <v>1007</v>
          </cell>
          <cell r="F705" t="str">
            <v>関西研修センター</v>
          </cell>
          <cell r="G705">
            <v>100701</v>
          </cell>
          <cell r="H705" t="str">
            <v>ＫＫＣＧ</v>
          </cell>
          <cell r="I705">
            <v>1</v>
          </cell>
          <cell r="J705" t="str">
            <v>部門1</v>
          </cell>
          <cell r="K705">
            <v>1001</v>
          </cell>
          <cell r="L705" t="str">
            <v>部門1-1</v>
          </cell>
          <cell r="M705">
            <v>100102</v>
          </cell>
          <cell r="N705" t="str">
            <v>一般職員</v>
          </cell>
          <cell r="O705">
            <v>300</v>
          </cell>
          <cell r="P705">
            <v>315700</v>
          </cell>
          <cell r="Q705">
            <v>315700</v>
          </cell>
          <cell r="R705">
            <v>0</v>
          </cell>
          <cell r="S705">
            <v>0</v>
          </cell>
          <cell r="T705">
            <v>0</v>
          </cell>
          <cell r="U705">
            <v>0</v>
          </cell>
          <cell r="V705">
            <v>0</v>
          </cell>
          <cell r="W705">
            <v>0</v>
          </cell>
          <cell r="X705">
            <v>0</v>
          </cell>
          <cell r="Y705">
            <v>0</v>
          </cell>
          <cell r="Z705">
            <v>315700</v>
          </cell>
          <cell r="AA705">
            <v>45000</v>
          </cell>
          <cell r="AB705">
            <v>44844</v>
          </cell>
          <cell r="AC705">
            <v>13000</v>
          </cell>
          <cell r="AD705">
            <v>0</v>
          </cell>
          <cell r="AE705">
            <v>0</v>
          </cell>
          <cell r="AF705">
            <v>17375</v>
          </cell>
          <cell r="AG705">
            <v>0</v>
          </cell>
          <cell r="AH705">
            <v>0</v>
          </cell>
          <cell r="AI705">
            <v>0</v>
          </cell>
          <cell r="AJ705">
            <v>0</v>
          </cell>
          <cell r="AK705">
            <v>19700</v>
          </cell>
          <cell r="AL705">
            <v>2750</v>
          </cell>
          <cell r="AM705">
            <v>43685</v>
          </cell>
          <cell r="AN705">
            <v>750</v>
          </cell>
          <cell r="AO705">
            <v>0</v>
          </cell>
          <cell r="AP705">
            <v>0</v>
          </cell>
          <cell r="AQ705">
            <v>435919</v>
          </cell>
          <cell r="AR705">
            <v>0</v>
          </cell>
          <cell r="AS705">
            <v>0</v>
          </cell>
          <cell r="AT705">
            <v>0</v>
          </cell>
          <cell r="AU705">
            <v>0</v>
          </cell>
          <cell r="AV705">
            <v>2179</v>
          </cell>
          <cell r="AW705">
            <v>3705.9065000000001</v>
          </cell>
          <cell r="AX705">
            <v>889.27470000000005</v>
          </cell>
        </row>
        <row r="706">
          <cell r="D706" t="str">
            <v>上井　智香子</v>
          </cell>
          <cell r="E706">
            <v>1005</v>
          </cell>
          <cell r="F706" t="str">
            <v>総務企画部</v>
          </cell>
          <cell r="G706">
            <v>100502</v>
          </cell>
          <cell r="H706" t="str">
            <v>総務Ｇ</v>
          </cell>
          <cell r="I706">
            <v>1</v>
          </cell>
          <cell r="J706" t="str">
            <v>部門1</v>
          </cell>
          <cell r="K706">
            <v>1001</v>
          </cell>
          <cell r="L706" t="str">
            <v>部門1-1</v>
          </cell>
          <cell r="M706">
            <v>100102</v>
          </cell>
          <cell r="N706" t="str">
            <v>一般職員</v>
          </cell>
          <cell r="O706">
            <v>500</v>
          </cell>
          <cell r="P706">
            <v>340700</v>
          </cell>
          <cell r="Q706">
            <v>340700</v>
          </cell>
          <cell r="R706">
            <v>0</v>
          </cell>
          <cell r="S706">
            <v>0</v>
          </cell>
          <cell r="T706">
            <v>0</v>
          </cell>
          <cell r="U706">
            <v>0</v>
          </cell>
          <cell r="V706">
            <v>0</v>
          </cell>
          <cell r="W706">
            <v>0</v>
          </cell>
          <cell r="X706">
            <v>0</v>
          </cell>
          <cell r="Y706">
            <v>0</v>
          </cell>
          <cell r="Z706">
            <v>340700</v>
          </cell>
          <cell r="AA706">
            <v>0</v>
          </cell>
          <cell r="AB706">
            <v>41664</v>
          </cell>
          <cell r="AC706">
            <v>6500</v>
          </cell>
          <cell r="AD706">
            <v>27000</v>
          </cell>
          <cell r="AE706">
            <v>0</v>
          </cell>
          <cell r="AF706">
            <v>13835</v>
          </cell>
          <cell r="AG706">
            <v>0</v>
          </cell>
          <cell r="AH706">
            <v>14893</v>
          </cell>
          <cell r="AI706">
            <v>0</v>
          </cell>
          <cell r="AJ706">
            <v>0</v>
          </cell>
          <cell r="AK706">
            <v>19700</v>
          </cell>
          <cell r="AL706">
            <v>2750</v>
          </cell>
          <cell r="AM706">
            <v>43685</v>
          </cell>
          <cell r="AN706">
            <v>750</v>
          </cell>
          <cell r="AO706">
            <v>0</v>
          </cell>
          <cell r="AP706">
            <v>0</v>
          </cell>
          <cell r="AQ706">
            <v>444592</v>
          </cell>
          <cell r="AR706">
            <v>0</v>
          </cell>
          <cell r="AS706">
            <v>0</v>
          </cell>
          <cell r="AT706">
            <v>0</v>
          </cell>
          <cell r="AU706">
            <v>0</v>
          </cell>
          <cell r="AV706">
            <v>2222</v>
          </cell>
          <cell r="AW706">
            <v>3779.9920000000002</v>
          </cell>
          <cell r="AX706">
            <v>906.96759999999995</v>
          </cell>
        </row>
        <row r="707">
          <cell r="D707" t="str">
            <v>熊谷　昌樹</v>
          </cell>
          <cell r="E707">
            <v>1004</v>
          </cell>
          <cell r="F707" t="str">
            <v>事業統括部</v>
          </cell>
          <cell r="G707">
            <v>100403</v>
          </cell>
          <cell r="H707" t="str">
            <v>管理システムＧ</v>
          </cell>
          <cell r="I707">
            <v>1</v>
          </cell>
          <cell r="J707" t="str">
            <v>部門1</v>
          </cell>
          <cell r="K707">
            <v>1001</v>
          </cell>
          <cell r="L707" t="str">
            <v>部門1-1</v>
          </cell>
          <cell r="M707">
            <v>100102</v>
          </cell>
          <cell r="N707" t="str">
            <v>一般職員</v>
          </cell>
          <cell r="O707">
            <v>500</v>
          </cell>
          <cell r="P707">
            <v>278700</v>
          </cell>
          <cell r="Q707">
            <v>278700</v>
          </cell>
          <cell r="R707">
            <v>0</v>
          </cell>
          <cell r="S707">
            <v>0</v>
          </cell>
          <cell r="T707">
            <v>0</v>
          </cell>
          <cell r="U707">
            <v>0</v>
          </cell>
          <cell r="V707">
            <v>0</v>
          </cell>
          <cell r="W707">
            <v>0</v>
          </cell>
          <cell r="X707">
            <v>0</v>
          </cell>
          <cell r="Y707">
            <v>0</v>
          </cell>
          <cell r="Z707">
            <v>278700</v>
          </cell>
          <cell r="AA707">
            <v>0</v>
          </cell>
          <cell r="AB707">
            <v>36564</v>
          </cell>
          <cell r="AC707">
            <v>26000</v>
          </cell>
          <cell r="AD707">
            <v>0</v>
          </cell>
          <cell r="AE707">
            <v>0</v>
          </cell>
          <cell r="AF707">
            <v>31258</v>
          </cell>
          <cell r="AG707">
            <v>0</v>
          </cell>
          <cell r="AH707">
            <v>21146</v>
          </cell>
          <cell r="AI707">
            <v>283548</v>
          </cell>
          <cell r="AJ707">
            <v>-15540</v>
          </cell>
          <cell r="AK707">
            <v>19700</v>
          </cell>
          <cell r="AL707">
            <v>0</v>
          </cell>
          <cell r="AM707">
            <v>43685</v>
          </cell>
          <cell r="AN707">
            <v>750</v>
          </cell>
          <cell r="AO707">
            <v>0</v>
          </cell>
          <cell r="AP707">
            <v>0</v>
          </cell>
          <cell r="AQ707">
            <v>661676</v>
          </cell>
          <cell r="AR707">
            <v>42666</v>
          </cell>
          <cell r="AS707">
            <v>11586</v>
          </cell>
          <cell r="AT707">
            <v>4006</v>
          </cell>
          <cell r="AU707">
            <v>6694</v>
          </cell>
          <cell r="AV707">
            <v>3308</v>
          </cell>
          <cell r="AW707">
            <v>5624.6260000000002</v>
          </cell>
          <cell r="AX707">
            <v>1349.819</v>
          </cell>
        </row>
        <row r="708">
          <cell r="D708" t="str">
            <v>吉竹　和宏</v>
          </cell>
          <cell r="E708">
            <v>1002</v>
          </cell>
          <cell r="F708" t="str">
            <v>派遣業務部</v>
          </cell>
          <cell r="G708">
            <v>100201</v>
          </cell>
          <cell r="H708" t="str">
            <v>派遣業務Ｇ</v>
          </cell>
          <cell r="I708">
            <v>1</v>
          </cell>
          <cell r="J708" t="str">
            <v>部門1</v>
          </cell>
          <cell r="K708">
            <v>1001</v>
          </cell>
          <cell r="L708" t="str">
            <v>部門1-1</v>
          </cell>
          <cell r="M708">
            <v>100102</v>
          </cell>
          <cell r="N708" t="str">
            <v>一般職員</v>
          </cell>
          <cell r="O708">
            <v>500</v>
          </cell>
          <cell r="P708">
            <v>289400</v>
          </cell>
          <cell r="Q708">
            <v>289400</v>
          </cell>
          <cell r="R708">
            <v>0</v>
          </cell>
          <cell r="S708">
            <v>0</v>
          </cell>
          <cell r="T708">
            <v>0</v>
          </cell>
          <cell r="U708">
            <v>0</v>
          </cell>
          <cell r="V708">
            <v>0</v>
          </cell>
          <cell r="W708">
            <v>0</v>
          </cell>
          <cell r="X708">
            <v>0</v>
          </cell>
          <cell r="Y708">
            <v>0</v>
          </cell>
          <cell r="Z708">
            <v>289400</v>
          </cell>
          <cell r="AA708">
            <v>0</v>
          </cell>
          <cell r="AB708">
            <v>37848</v>
          </cell>
          <cell r="AC708">
            <v>26000</v>
          </cell>
          <cell r="AD708">
            <v>27000</v>
          </cell>
          <cell r="AE708">
            <v>0</v>
          </cell>
          <cell r="AF708">
            <v>13368</v>
          </cell>
          <cell r="AG708">
            <v>0</v>
          </cell>
          <cell r="AH708">
            <v>4951</v>
          </cell>
          <cell r="AI708">
            <v>31921</v>
          </cell>
          <cell r="AJ708">
            <v>0</v>
          </cell>
          <cell r="AK708">
            <v>16154</v>
          </cell>
          <cell r="AL708">
            <v>2255</v>
          </cell>
          <cell r="AM708">
            <v>35822.400000000001</v>
          </cell>
          <cell r="AN708">
            <v>615</v>
          </cell>
          <cell r="AO708">
            <v>0</v>
          </cell>
          <cell r="AP708">
            <v>0</v>
          </cell>
          <cell r="AQ708">
            <v>430488</v>
          </cell>
          <cell r="AR708">
            <v>0</v>
          </cell>
          <cell r="AS708">
            <v>0</v>
          </cell>
          <cell r="AT708">
            <v>0</v>
          </cell>
          <cell r="AU708">
            <v>0</v>
          </cell>
          <cell r="AV708">
            <v>2152</v>
          </cell>
          <cell r="AW708">
            <v>3659.5880000000002</v>
          </cell>
          <cell r="AX708">
            <v>878.19550000000004</v>
          </cell>
        </row>
        <row r="709">
          <cell r="D709" t="str">
            <v>岡野　裕香</v>
          </cell>
          <cell r="E709">
            <v>1001</v>
          </cell>
          <cell r="F709" t="str">
            <v>産業推進部</v>
          </cell>
          <cell r="G709">
            <v>100101</v>
          </cell>
          <cell r="H709" t="str">
            <v>産業国際化・インフラＧ</v>
          </cell>
          <cell r="I709">
            <v>1</v>
          </cell>
          <cell r="J709" t="str">
            <v>部門1</v>
          </cell>
          <cell r="K709">
            <v>1001</v>
          </cell>
          <cell r="L709" t="str">
            <v>部門1-1</v>
          </cell>
          <cell r="M709">
            <v>100102</v>
          </cell>
          <cell r="N709" t="str">
            <v>一般職員</v>
          </cell>
          <cell r="O709">
            <v>500</v>
          </cell>
          <cell r="P709">
            <v>251500</v>
          </cell>
          <cell r="Q709">
            <v>251500</v>
          </cell>
          <cell r="R709">
            <v>0</v>
          </cell>
          <cell r="S709">
            <v>0</v>
          </cell>
          <cell r="T709">
            <v>0</v>
          </cell>
          <cell r="U709">
            <v>0</v>
          </cell>
          <cell r="V709">
            <v>0</v>
          </cell>
          <cell r="W709">
            <v>0</v>
          </cell>
          <cell r="X709">
            <v>0</v>
          </cell>
          <cell r="Y709">
            <v>0</v>
          </cell>
          <cell r="Z709">
            <v>251500</v>
          </cell>
          <cell r="AA709">
            <v>0</v>
          </cell>
          <cell r="AB709">
            <v>30180</v>
          </cell>
          <cell r="AC709">
            <v>0</v>
          </cell>
          <cell r="AD709">
            <v>0</v>
          </cell>
          <cell r="AE709">
            <v>0</v>
          </cell>
          <cell r="AF709">
            <v>26613</v>
          </cell>
          <cell r="AG709">
            <v>0</v>
          </cell>
          <cell r="AH709">
            <v>4225</v>
          </cell>
          <cell r="AI709">
            <v>75281</v>
          </cell>
          <cell r="AJ709">
            <v>0</v>
          </cell>
          <cell r="AK709">
            <v>12608</v>
          </cell>
          <cell r="AL709">
            <v>0</v>
          </cell>
          <cell r="AM709">
            <v>27958.799999999999</v>
          </cell>
          <cell r="AN709">
            <v>480</v>
          </cell>
          <cell r="AO709">
            <v>0</v>
          </cell>
          <cell r="AP709">
            <v>0</v>
          </cell>
          <cell r="AQ709">
            <v>387799</v>
          </cell>
          <cell r="AR709">
            <v>4033</v>
          </cell>
          <cell r="AS709">
            <v>0</v>
          </cell>
          <cell r="AT709">
            <v>1092</v>
          </cell>
          <cell r="AU709">
            <v>0</v>
          </cell>
          <cell r="AV709">
            <v>1938</v>
          </cell>
          <cell r="AW709">
            <v>3297.2865000000002</v>
          </cell>
          <cell r="AX709">
            <v>791.10990000000004</v>
          </cell>
        </row>
        <row r="710">
          <cell r="D710" t="str">
            <v>土居　育枝</v>
          </cell>
          <cell r="E710">
            <v>1005</v>
          </cell>
          <cell r="F710" t="str">
            <v>総務企画部</v>
          </cell>
          <cell r="G710">
            <v>100504</v>
          </cell>
          <cell r="H710" t="str">
            <v>会計Ｇ</v>
          </cell>
          <cell r="I710">
            <v>1</v>
          </cell>
          <cell r="J710" t="str">
            <v>部門1</v>
          </cell>
          <cell r="K710">
            <v>1001</v>
          </cell>
          <cell r="L710" t="str">
            <v>部門1-1</v>
          </cell>
          <cell r="M710">
            <v>100102</v>
          </cell>
          <cell r="N710" t="str">
            <v>一般職員</v>
          </cell>
          <cell r="O710">
            <v>500</v>
          </cell>
          <cell r="P710">
            <v>340700</v>
          </cell>
          <cell r="Q710">
            <v>340700</v>
          </cell>
          <cell r="R710">
            <v>0</v>
          </cell>
          <cell r="S710">
            <v>0</v>
          </cell>
          <cell r="T710">
            <v>0</v>
          </cell>
          <cell r="U710">
            <v>0</v>
          </cell>
          <cell r="V710">
            <v>0</v>
          </cell>
          <cell r="W710">
            <v>0</v>
          </cell>
          <cell r="X710">
            <v>0</v>
          </cell>
          <cell r="Y710">
            <v>0</v>
          </cell>
          <cell r="Z710">
            <v>340700</v>
          </cell>
          <cell r="AA710">
            <v>0</v>
          </cell>
          <cell r="AB710">
            <v>40884</v>
          </cell>
          <cell r="AC710">
            <v>0</v>
          </cell>
          <cell r="AD710">
            <v>0</v>
          </cell>
          <cell r="AE710">
            <v>0</v>
          </cell>
          <cell r="AF710">
            <v>9081</v>
          </cell>
          <cell r="AG710">
            <v>0</v>
          </cell>
          <cell r="AH710">
            <v>5893</v>
          </cell>
          <cell r="AI710">
            <v>149723</v>
          </cell>
          <cell r="AJ710">
            <v>0</v>
          </cell>
          <cell r="AK710">
            <v>20882</v>
          </cell>
          <cell r="AL710">
            <v>2915</v>
          </cell>
          <cell r="AM710">
            <v>46306.2</v>
          </cell>
          <cell r="AN710">
            <v>795</v>
          </cell>
          <cell r="AO710">
            <v>0</v>
          </cell>
          <cell r="AP710">
            <v>0</v>
          </cell>
          <cell r="AQ710">
            <v>546281</v>
          </cell>
          <cell r="AR710">
            <v>22640</v>
          </cell>
          <cell r="AS710">
            <v>0</v>
          </cell>
          <cell r="AT710">
            <v>1277</v>
          </cell>
          <cell r="AU710">
            <v>0</v>
          </cell>
          <cell r="AV710">
            <v>2731</v>
          </cell>
          <cell r="AW710">
            <v>4643.7934999999998</v>
          </cell>
          <cell r="AX710">
            <v>1114.4132</v>
          </cell>
        </row>
        <row r="711">
          <cell r="D711" t="str">
            <v>藁谷　靖昭</v>
          </cell>
          <cell r="E711">
            <v>1003</v>
          </cell>
          <cell r="F711" t="str">
            <v>研修業務部</v>
          </cell>
          <cell r="G711">
            <v>100302</v>
          </cell>
          <cell r="H711" t="str">
            <v>低炭素化支援Ｇ</v>
          </cell>
          <cell r="I711">
            <v>1</v>
          </cell>
          <cell r="J711" t="str">
            <v>部門1</v>
          </cell>
          <cell r="K711">
            <v>1001</v>
          </cell>
          <cell r="L711" t="str">
            <v>部門1-1</v>
          </cell>
          <cell r="M711">
            <v>100102</v>
          </cell>
          <cell r="N711" t="str">
            <v>一般職員</v>
          </cell>
          <cell r="O711">
            <v>500</v>
          </cell>
          <cell r="P711">
            <v>286800</v>
          </cell>
          <cell r="Q711">
            <v>286800</v>
          </cell>
          <cell r="R711">
            <v>0</v>
          </cell>
          <cell r="S711">
            <v>0</v>
          </cell>
          <cell r="T711">
            <v>0</v>
          </cell>
          <cell r="U711">
            <v>0</v>
          </cell>
          <cell r="V711">
            <v>0</v>
          </cell>
          <cell r="W711">
            <v>0</v>
          </cell>
          <cell r="X711">
            <v>0</v>
          </cell>
          <cell r="Y711">
            <v>0</v>
          </cell>
          <cell r="Z711">
            <v>286800</v>
          </cell>
          <cell r="AA711">
            <v>0</v>
          </cell>
          <cell r="AB711">
            <v>37536</v>
          </cell>
          <cell r="AC711">
            <v>26000</v>
          </cell>
          <cell r="AD711">
            <v>0</v>
          </cell>
          <cell r="AE711">
            <v>0</v>
          </cell>
          <cell r="AF711">
            <v>21225</v>
          </cell>
          <cell r="AG711">
            <v>0</v>
          </cell>
          <cell r="AH711">
            <v>21301</v>
          </cell>
          <cell r="AI711">
            <v>58040</v>
          </cell>
          <cell r="AJ711">
            <v>0</v>
          </cell>
          <cell r="AK711">
            <v>18518</v>
          </cell>
          <cell r="AL711">
            <v>2585</v>
          </cell>
          <cell r="AM711">
            <v>41064.800000000003</v>
          </cell>
          <cell r="AN711">
            <v>705</v>
          </cell>
          <cell r="AO711">
            <v>0</v>
          </cell>
          <cell r="AP711">
            <v>0</v>
          </cell>
          <cell r="AQ711">
            <v>450902</v>
          </cell>
          <cell r="AR711">
            <v>8874</v>
          </cell>
          <cell r="AS711">
            <v>0</v>
          </cell>
          <cell r="AT711">
            <v>0</v>
          </cell>
          <cell r="AU711">
            <v>0</v>
          </cell>
          <cell r="AV711">
            <v>2254</v>
          </cell>
          <cell r="AW711">
            <v>3833.1770000000001</v>
          </cell>
          <cell r="AX711">
            <v>919.84</v>
          </cell>
        </row>
        <row r="712">
          <cell r="D712" t="str">
            <v>竹内　明日香</v>
          </cell>
          <cell r="E712">
            <v>1006</v>
          </cell>
          <cell r="F712" t="str">
            <v>東京研修センター</v>
          </cell>
          <cell r="G712">
            <v>100601</v>
          </cell>
          <cell r="H712" t="str">
            <v>ＴＫＣＧ</v>
          </cell>
          <cell r="I712">
            <v>1</v>
          </cell>
          <cell r="J712" t="str">
            <v>部門1</v>
          </cell>
          <cell r="K712">
            <v>1001</v>
          </cell>
          <cell r="L712" t="str">
            <v>部門1-1</v>
          </cell>
          <cell r="M712">
            <v>100102</v>
          </cell>
          <cell r="N712" t="str">
            <v>一般職員</v>
          </cell>
          <cell r="O712">
            <v>500</v>
          </cell>
          <cell r="P712">
            <v>248700</v>
          </cell>
          <cell r="Q712">
            <v>248700</v>
          </cell>
          <cell r="R712">
            <v>0</v>
          </cell>
          <cell r="S712">
            <v>0</v>
          </cell>
          <cell r="T712">
            <v>0</v>
          </cell>
          <cell r="U712">
            <v>0</v>
          </cell>
          <cell r="V712">
            <v>0</v>
          </cell>
          <cell r="W712">
            <v>0</v>
          </cell>
          <cell r="X712">
            <v>0</v>
          </cell>
          <cell r="Y712">
            <v>0</v>
          </cell>
          <cell r="Z712">
            <v>248700</v>
          </cell>
          <cell r="AA712">
            <v>0</v>
          </cell>
          <cell r="AB712">
            <v>29844</v>
          </cell>
          <cell r="AC712">
            <v>0</v>
          </cell>
          <cell r="AD712">
            <v>27000</v>
          </cell>
          <cell r="AE712">
            <v>0</v>
          </cell>
          <cell r="AF712">
            <v>8560</v>
          </cell>
          <cell r="AG712">
            <v>0</v>
          </cell>
          <cell r="AH712">
            <v>5672</v>
          </cell>
          <cell r="AI712">
            <v>41878</v>
          </cell>
          <cell r="AJ712">
            <v>-13868</v>
          </cell>
          <cell r="AK712">
            <v>16154</v>
          </cell>
          <cell r="AL712">
            <v>0</v>
          </cell>
          <cell r="AM712">
            <v>35822.400000000001</v>
          </cell>
          <cell r="AN712">
            <v>615</v>
          </cell>
          <cell r="AO712">
            <v>0</v>
          </cell>
          <cell r="AP712">
            <v>0</v>
          </cell>
          <cell r="AQ712">
            <v>347786</v>
          </cell>
          <cell r="AR712">
            <v>3234</v>
          </cell>
          <cell r="AS712">
            <v>0</v>
          </cell>
          <cell r="AT712">
            <v>0</v>
          </cell>
          <cell r="AU712">
            <v>0</v>
          </cell>
          <cell r="AV712">
            <v>1738</v>
          </cell>
          <cell r="AW712">
            <v>2957.1109999999999</v>
          </cell>
          <cell r="AX712">
            <v>709.48339999999996</v>
          </cell>
        </row>
        <row r="713">
          <cell r="D713" t="str">
            <v>小美野　顕宏</v>
          </cell>
          <cell r="E713">
            <v>1003</v>
          </cell>
          <cell r="F713" t="str">
            <v>研修業務部</v>
          </cell>
          <cell r="G713">
            <v>100301</v>
          </cell>
          <cell r="H713" t="str">
            <v>受入業務Ｇ</v>
          </cell>
          <cell r="I713">
            <v>1</v>
          </cell>
          <cell r="J713" t="str">
            <v>部門1</v>
          </cell>
          <cell r="K713">
            <v>1001</v>
          </cell>
          <cell r="L713" t="str">
            <v>部門1-1</v>
          </cell>
          <cell r="M713">
            <v>100102</v>
          </cell>
          <cell r="N713" t="str">
            <v>一般職員</v>
          </cell>
          <cell r="O713">
            <v>300</v>
          </cell>
          <cell r="P713">
            <v>366600</v>
          </cell>
          <cell r="Q713">
            <v>366600</v>
          </cell>
          <cell r="R713">
            <v>0</v>
          </cell>
          <cell r="S713">
            <v>0</v>
          </cell>
          <cell r="T713">
            <v>0</v>
          </cell>
          <cell r="U713">
            <v>0</v>
          </cell>
          <cell r="V713">
            <v>0</v>
          </cell>
          <cell r="W713">
            <v>0</v>
          </cell>
          <cell r="X713">
            <v>0</v>
          </cell>
          <cell r="Y713">
            <v>0</v>
          </cell>
          <cell r="Z713">
            <v>366600</v>
          </cell>
          <cell r="AA713">
            <v>75000</v>
          </cell>
          <cell r="AB713">
            <v>52992</v>
          </cell>
          <cell r="AC713">
            <v>0</v>
          </cell>
          <cell r="AD713">
            <v>27000</v>
          </cell>
          <cell r="AE713">
            <v>0</v>
          </cell>
          <cell r="AF713">
            <v>11998</v>
          </cell>
          <cell r="AG713">
            <v>0</v>
          </cell>
          <cell r="AH713">
            <v>0</v>
          </cell>
          <cell r="AI713">
            <v>0</v>
          </cell>
          <cell r="AJ713">
            <v>0</v>
          </cell>
          <cell r="AK713">
            <v>20882</v>
          </cell>
          <cell r="AL713">
            <v>2915</v>
          </cell>
          <cell r="AM713">
            <v>46306.2</v>
          </cell>
          <cell r="AN713">
            <v>795</v>
          </cell>
          <cell r="AO713">
            <v>0</v>
          </cell>
          <cell r="AP713">
            <v>0</v>
          </cell>
          <cell r="AQ713">
            <v>533590</v>
          </cell>
          <cell r="AR713">
            <v>0</v>
          </cell>
          <cell r="AS713">
            <v>0</v>
          </cell>
          <cell r="AT713">
            <v>0</v>
          </cell>
          <cell r="AU713">
            <v>0</v>
          </cell>
          <cell r="AV713">
            <v>2667</v>
          </cell>
          <cell r="AW713">
            <v>4536.4650000000001</v>
          </cell>
          <cell r="AX713">
            <v>1088.5236</v>
          </cell>
        </row>
        <row r="714">
          <cell r="D714" t="str">
            <v>戸梶　輝子</v>
          </cell>
          <cell r="E714">
            <v>1007</v>
          </cell>
          <cell r="F714" t="str">
            <v>関西研修センター</v>
          </cell>
          <cell r="G714">
            <v>100701</v>
          </cell>
          <cell r="H714" t="str">
            <v>ＫＫＣＧ</v>
          </cell>
          <cell r="I714">
            <v>1</v>
          </cell>
          <cell r="J714" t="str">
            <v>部門1</v>
          </cell>
          <cell r="K714">
            <v>1001</v>
          </cell>
          <cell r="L714" t="str">
            <v>部門1-1</v>
          </cell>
          <cell r="M714">
            <v>100102</v>
          </cell>
          <cell r="N714" t="str">
            <v>一般職員</v>
          </cell>
          <cell r="O714">
            <v>500</v>
          </cell>
          <cell r="P714">
            <v>286800</v>
          </cell>
          <cell r="Q714">
            <v>286800</v>
          </cell>
          <cell r="R714">
            <v>0</v>
          </cell>
          <cell r="S714">
            <v>0</v>
          </cell>
          <cell r="T714">
            <v>0</v>
          </cell>
          <cell r="U714">
            <v>0</v>
          </cell>
          <cell r="V714">
            <v>0</v>
          </cell>
          <cell r="W714">
            <v>0</v>
          </cell>
          <cell r="X714">
            <v>0</v>
          </cell>
          <cell r="Y714">
            <v>0</v>
          </cell>
          <cell r="Z714">
            <v>286800</v>
          </cell>
          <cell r="AA714">
            <v>0</v>
          </cell>
          <cell r="AB714">
            <v>34416</v>
          </cell>
          <cell r="AC714">
            <v>0</v>
          </cell>
          <cell r="AD714">
            <v>0</v>
          </cell>
          <cell r="AE714">
            <v>0</v>
          </cell>
          <cell r="AF714">
            <v>13898</v>
          </cell>
          <cell r="AG714">
            <v>0</v>
          </cell>
          <cell r="AH714">
            <v>4901</v>
          </cell>
          <cell r="AI714">
            <v>36865</v>
          </cell>
          <cell r="AJ714">
            <v>0</v>
          </cell>
          <cell r="AK714">
            <v>13396</v>
          </cell>
          <cell r="AL714">
            <v>0</v>
          </cell>
          <cell r="AM714">
            <v>29706.6</v>
          </cell>
          <cell r="AN714">
            <v>510</v>
          </cell>
          <cell r="AO714">
            <v>0</v>
          </cell>
          <cell r="AP714">
            <v>0</v>
          </cell>
          <cell r="AQ714">
            <v>376880</v>
          </cell>
          <cell r="AR714">
            <v>0</v>
          </cell>
          <cell r="AS714">
            <v>0</v>
          </cell>
          <cell r="AT714">
            <v>0</v>
          </cell>
          <cell r="AU714">
            <v>0</v>
          </cell>
          <cell r="AV714">
            <v>1884</v>
          </cell>
          <cell r="AW714">
            <v>3203.88</v>
          </cell>
          <cell r="AX714">
            <v>768.83519999999999</v>
          </cell>
        </row>
        <row r="715">
          <cell r="D715" t="str">
            <v>樋口　美紀</v>
          </cell>
          <cell r="E715">
            <v>1008</v>
          </cell>
          <cell r="F715" t="str">
            <v>HIDA総合研究所</v>
          </cell>
          <cell r="G715">
            <v>100801</v>
          </cell>
          <cell r="H715" t="str">
            <v>調査企画Ｇ</v>
          </cell>
          <cell r="I715">
            <v>1</v>
          </cell>
          <cell r="J715" t="str">
            <v>部門1</v>
          </cell>
          <cell r="K715">
            <v>1001</v>
          </cell>
          <cell r="L715" t="str">
            <v>部門1-1</v>
          </cell>
          <cell r="M715">
            <v>100102</v>
          </cell>
          <cell r="N715" t="str">
            <v>一般職員</v>
          </cell>
          <cell r="O715">
            <v>500</v>
          </cell>
          <cell r="P715">
            <v>281400</v>
          </cell>
          <cell r="Q715">
            <v>281400</v>
          </cell>
          <cell r="R715">
            <v>0</v>
          </cell>
          <cell r="S715">
            <v>0</v>
          </cell>
          <cell r="T715">
            <v>0</v>
          </cell>
          <cell r="U715">
            <v>0</v>
          </cell>
          <cell r="V715">
            <v>0</v>
          </cell>
          <cell r="W715">
            <v>0</v>
          </cell>
          <cell r="X715">
            <v>0</v>
          </cell>
          <cell r="Y715">
            <v>0</v>
          </cell>
          <cell r="Z715">
            <v>281400</v>
          </cell>
          <cell r="AA715">
            <v>0</v>
          </cell>
          <cell r="AB715">
            <v>33768</v>
          </cell>
          <cell r="AC715">
            <v>0</v>
          </cell>
          <cell r="AD715">
            <v>0</v>
          </cell>
          <cell r="AE715">
            <v>0</v>
          </cell>
          <cell r="AF715">
            <v>10085</v>
          </cell>
          <cell r="AG715">
            <v>0</v>
          </cell>
          <cell r="AH715">
            <v>4800</v>
          </cell>
          <cell r="AI715">
            <v>155576</v>
          </cell>
          <cell r="AJ715">
            <v>0</v>
          </cell>
          <cell r="AK715">
            <v>17336</v>
          </cell>
          <cell r="AL715">
            <v>0</v>
          </cell>
          <cell r="AM715">
            <v>38443.599999999999</v>
          </cell>
          <cell r="AN715">
            <v>660</v>
          </cell>
          <cell r="AO715">
            <v>0</v>
          </cell>
          <cell r="AP715">
            <v>0</v>
          </cell>
          <cell r="AQ715">
            <v>485629</v>
          </cell>
          <cell r="AR715">
            <v>28373</v>
          </cell>
          <cell r="AS715">
            <v>0</v>
          </cell>
          <cell r="AT715">
            <v>323</v>
          </cell>
          <cell r="AU715">
            <v>0</v>
          </cell>
          <cell r="AV715">
            <v>2428</v>
          </cell>
          <cell r="AW715">
            <v>4127.9915000000001</v>
          </cell>
          <cell r="AX715">
            <v>990.68309999999997</v>
          </cell>
        </row>
        <row r="716">
          <cell r="D716" t="str">
            <v>瀧本　三枝喜</v>
          </cell>
          <cell r="E716">
            <v>1004</v>
          </cell>
          <cell r="F716" t="str">
            <v>事業統括部</v>
          </cell>
          <cell r="G716">
            <v>100403</v>
          </cell>
          <cell r="H716" t="str">
            <v>管理システムＧ</v>
          </cell>
          <cell r="I716">
            <v>1</v>
          </cell>
          <cell r="J716" t="str">
            <v>部門1</v>
          </cell>
          <cell r="K716">
            <v>1001</v>
          </cell>
          <cell r="L716" t="str">
            <v>部門1-1</v>
          </cell>
          <cell r="M716">
            <v>100102</v>
          </cell>
          <cell r="N716" t="str">
            <v>一般職員</v>
          </cell>
          <cell r="O716">
            <v>500</v>
          </cell>
          <cell r="P716">
            <v>346300</v>
          </cell>
          <cell r="Q716">
            <v>346300</v>
          </cell>
          <cell r="R716">
            <v>0</v>
          </cell>
          <cell r="S716">
            <v>0</v>
          </cell>
          <cell r="T716">
            <v>0</v>
          </cell>
          <cell r="U716">
            <v>0</v>
          </cell>
          <cell r="V716">
            <v>0</v>
          </cell>
          <cell r="W716">
            <v>0</v>
          </cell>
          <cell r="X716">
            <v>0</v>
          </cell>
          <cell r="Y716">
            <v>0</v>
          </cell>
          <cell r="Z716">
            <v>346300</v>
          </cell>
          <cell r="AA716">
            <v>0</v>
          </cell>
          <cell r="AB716">
            <v>42876</v>
          </cell>
          <cell r="AC716">
            <v>11000</v>
          </cell>
          <cell r="AD716">
            <v>0</v>
          </cell>
          <cell r="AE716">
            <v>0</v>
          </cell>
          <cell r="AF716">
            <v>7713</v>
          </cell>
          <cell r="AG716">
            <v>0</v>
          </cell>
          <cell r="AH716">
            <v>15147</v>
          </cell>
          <cell r="AI716">
            <v>255873</v>
          </cell>
          <cell r="AJ716">
            <v>0</v>
          </cell>
          <cell r="AK716">
            <v>20882</v>
          </cell>
          <cell r="AL716">
            <v>2915</v>
          </cell>
          <cell r="AM716">
            <v>46306.2</v>
          </cell>
          <cell r="AN716">
            <v>795</v>
          </cell>
          <cell r="AO716">
            <v>0</v>
          </cell>
          <cell r="AP716">
            <v>0</v>
          </cell>
          <cell r="AQ716">
            <v>678909</v>
          </cell>
          <cell r="AR716">
            <v>37277</v>
          </cell>
          <cell r="AS716">
            <v>0</v>
          </cell>
          <cell r="AT716">
            <v>2007</v>
          </cell>
          <cell r="AU716">
            <v>8229</v>
          </cell>
          <cell r="AV716">
            <v>3394</v>
          </cell>
          <cell r="AW716">
            <v>5771.2714999999998</v>
          </cell>
          <cell r="AX716">
            <v>1384.9743000000001</v>
          </cell>
        </row>
        <row r="717">
          <cell r="D717" t="str">
            <v>徳山　朋美</v>
          </cell>
          <cell r="E717">
            <v>1003</v>
          </cell>
          <cell r="F717" t="str">
            <v>研修業務部</v>
          </cell>
          <cell r="G717">
            <v>100302</v>
          </cell>
          <cell r="H717" t="str">
            <v>低炭素化支援Ｇ</v>
          </cell>
          <cell r="I717">
            <v>1</v>
          </cell>
          <cell r="J717" t="str">
            <v>部門1</v>
          </cell>
          <cell r="K717">
            <v>1001</v>
          </cell>
          <cell r="L717" t="str">
            <v>部門1-1</v>
          </cell>
          <cell r="M717">
            <v>100102</v>
          </cell>
          <cell r="N717" t="str">
            <v>一般職員</v>
          </cell>
          <cell r="O717">
            <v>500</v>
          </cell>
          <cell r="P717">
            <v>248700</v>
          </cell>
          <cell r="Q717">
            <v>248700</v>
          </cell>
          <cell r="R717">
            <v>0</v>
          </cell>
          <cell r="S717">
            <v>0</v>
          </cell>
          <cell r="T717">
            <v>0</v>
          </cell>
          <cell r="U717">
            <v>0</v>
          </cell>
          <cell r="V717">
            <v>0</v>
          </cell>
          <cell r="W717">
            <v>0</v>
          </cell>
          <cell r="X717">
            <v>0</v>
          </cell>
          <cell r="Y717">
            <v>0</v>
          </cell>
          <cell r="Z717">
            <v>248700</v>
          </cell>
          <cell r="AA717">
            <v>0</v>
          </cell>
          <cell r="AB717">
            <v>29844</v>
          </cell>
          <cell r="AC717">
            <v>0</v>
          </cell>
          <cell r="AD717">
            <v>27000</v>
          </cell>
          <cell r="AE717">
            <v>0</v>
          </cell>
          <cell r="AF717">
            <v>13311</v>
          </cell>
          <cell r="AG717">
            <v>0</v>
          </cell>
          <cell r="AH717">
            <v>5672</v>
          </cell>
          <cell r="AI717">
            <v>86481</v>
          </cell>
          <cell r="AJ717">
            <v>0</v>
          </cell>
          <cell r="AK717">
            <v>17336</v>
          </cell>
          <cell r="AL717">
            <v>0</v>
          </cell>
          <cell r="AM717">
            <v>38443.599999999999</v>
          </cell>
          <cell r="AN717">
            <v>660</v>
          </cell>
          <cell r="AO717">
            <v>0</v>
          </cell>
          <cell r="AP717">
            <v>0</v>
          </cell>
          <cell r="AQ717">
            <v>411008</v>
          </cell>
          <cell r="AR717">
            <v>12151</v>
          </cell>
          <cell r="AS717">
            <v>0</v>
          </cell>
          <cell r="AT717">
            <v>0</v>
          </cell>
          <cell r="AU717">
            <v>0</v>
          </cell>
          <cell r="AV717">
            <v>2055</v>
          </cell>
          <cell r="AW717">
            <v>3493.6080000000002</v>
          </cell>
          <cell r="AX717">
            <v>838.45630000000006</v>
          </cell>
        </row>
        <row r="718">
          <cell r="D718" t="str">
            <v>杉山　充</v>
          </cell>
          <cell r="E718">
            <v>1008</v>
          </cell>
          <cell r="F718" t="str">
            <v>HIDA総合研究所</v>
          </cell>
          <cell r="G718">
            <v>100803</v>
          </cell>
          <cell r="H718" t="str">
            <v>日本語教育センター</v>
          </cell>
          <cell r="I718">
            <v>1</v>
          </cell>
          <cell r="J718" t="str">
            <v>部門1</v>
          </cell>
          <cell r="K718">
            <v>1001</v>
          </cell>
          <cell r="L718" t="str">
            <v>部門1-1</v>
          </cell>
          <cell r="M718">
            <v>100102</v>
          </cell>
          <cell r="N718" t="str">
            <v>一般職員</v>
          </cell>
          <cell r="O718">
            <v>500</v>
          </cell>
          <cell r="P718">
            <v>254300</v>
          </cell>
          <cell r="Q718">
            <v>254300</v>
          </cell>
          <cell r="R718">
            <v>0</v>
          </cell>
          <cell r="S718">
            <v>0</v>
          </cell>
          <cell r="T718">
            <v>0</v>
          </cell>
          <cell r="U718">
            <v>0</v>
          </cell>
          <cell r="V718">
            <v>0</v>
          </cell>
          <cell r="W718">
            <v>0</v>
          </cell>
          <cell r="X718">
            <v>0</v>
          </cell>
          <cell r="Y718">
            <v>0</v>
          </cell>
          <cell r="Z718">
            <v>254300</v>
          </cell>
          <cell r="AA718">
            <v>0</v>
          </cell>
          <cell r="AB718">
            <v>32076</v>
          </cell>
          <cell r="AC718">
            <v>13000</v>
          </cell>
          <cell r="AD718">
            <v>27000</v>
          </cell>
          <cell r="AE718">
            <v>0</v>
          </cell>
          <cell r="AF718">
            <v>21236</v>
          </cell>
          <cell r="AG718">
            <v>0</v>
          </cell>
          <cell r="AH718">
            <v>4276</v>
          </cell>
          <cell r="AI718">
            <v>67718</v>
          </cell>
          <cell r="AJ718">
            <v>0</v>
          </cell>
          <cell r="AK718">
            <v>17336</v>
          </cell>
          <cell r="AL718">
            <v>0</v>
          </cell>
          <cell r="AM718">
            <v>38443.599999999999</v>
          </cell>
          <cell r="AN718">
            <v>660</v>
          </cell>
          <cell r="AO718">
            <v>0</v>
          </cell>
          <cell r="AP718">
            <v>0</v>
          </cell>
          <cell r="AQ718">
            <v>419606</v>
          </cell>
          <cell r="AR718">
            <v>8262</v>
          </cell>
          <cell r="AS718">
            <v>0</v>
          </cell>
          <cell r="AT718">
            <v>142</v>
          </cell>
          <cell r="AU718">
            <v>0</v>
          </cell>
          <cell r="AV718">
            <v>2098</v>
          </cell>
          <cell r="AW718">
            <v>3566.681</v>
          </cell>
          <cell r="AX718">
            <v>855.99620000000004</v>
          </cell>
        </row>
        <row r="719">
          <cell r="D719" t="str">
            <v>田中　勇人</v>
          </cell>
          <cell r="E719">
            <v>1002</v>
          </cell>
          <cell r="F719" t="str">
            <v>政策推進部</v>
          </cell>
          <cell r="G719">
            <v>100202</v>
          </cell>
          <cell r="H719" t="str">
            <v>政策受託Ｇ</v>
          </cell>
          <cell r="I719">
            <v>1</v>
          </cell>
          <cell r="J719" t="str">
            <v>部門1</v>
          </cell>
          <cell r="K719">
            <v>1001</v>
          </cell>
          <cell r="L719" t="str">
            <v>部門1-1</v>
          </cell>
          <cell r="M719">
            <v>100102</v>
          </cell>
          <cell r="N719" t="str">
            <v>一般職員</v>
          </cell>
          <cell r="O719">
            <v>300</v>
          </cell>
          <cell r="P719">
            <v>315700</v>
          </cell>
          <cell r="Q719">
            <v>315700</v>
          </cell>
          <cell r="R719">
            <v>0</v>
          </cell>
          <cell r="S719">
            <v>0</v>
          </cell>
          <cell r="T719">
            <v>0</v>
          </cell>
          <cell r="U719">
            <v>0</v>
          </cell>
          <cell r="V719">
            <v>0</v>
          </cell>
          <cell r="W719">
            <v>0</v>
          </cell>
          <cell r="X719">
            <v>0</v>
          </cell>
          <cell r="Y719">
            <v>0</v>
          </cell>
          <cell r="Z719">
            <v>315700</v>
          </cell>
          <cell r="AA719">
            <v>45000</v>
          </cell>
          <cell r="AB719">
            <v>46404</v>
          </cell>
          <cell r="AC719">
            <v>26000</v>
          </cell>
          <cell r="AD719">
            <v>40500</v>
          </cell>
          <cell r="AE719">
            <v>41000</v>
          </cell>
          <cell r="AF719">
            <v>4680</v>
          </cell>
          <cell r="AG719">
            <v>0</v>
          </cell>
          <cell r="AH719">
            <v>17250</v>
          </cell>
          <cell r="AI719">
            <v>0</v>
          </cell>
          <cell r="AJ719">
            <v>0</v>
          </cell>
          <cell r="AK719">
            <v>18518</v>
          </cell>
          <cell r="AL719">
            <v>2585</v>
          </cell>
          <cell r="AM719">
            <v>41064.800000000003</v>
          </cell>
          <cell r="AN719">
            <v>705</v>
          </cell>
          <cell r="AO719">
            <v>0</v>
          </cell>
          <cell r="AP719">
            <v>0</v>
          </cell>
          <cell r="AQ719">
            <v>506534</v>
          </cell>
          <cell r="AR719">
            <v>0</v>
          </cell>
          <cell r="AS719">
            <v>0</v>
          </cell>
          <cell r="AT719">
            <v>0</v>
          </cell>
          <cell r="AU719">
            <v>0</v>
          </cell>
          <cell r="AV719">
            <v>2532</v>
          </cell>
          <cell r="AW719">
            <v>4306.2089999999998</v>
          </cell>
          <cell r="AX719">
            <v>1033.3293000000001</v>
          </cell>
        </row>
        <row r="720">
          <cell r="D720" t="str">
            <v>岩屋　恭子</v>
          </cell>
          <cell r="E720">
            <v>1005</v>
          </cell>
          <cell r="F720" t="str">
            <v>総務企画部</v>
          </cell>
          <cell r="G720">
            <v>100503</v>
          </cell>
          <cell r="H720" t="str">
            <v>人事Ｇ</v>
          </cell>
          <cell r="I720">
            <v>1</v>
          </cell>
          <cell r="J720" t="str">
            <v>部門1</v>
          </cell>
          <cell r="K720">
            <v>1001</v>
          </cell>
          <cell r="L720" t="str">
            <v>部門1-1</v>
          </cell>
          <cell r="M720">
            <v>100102</v>
          </cell>
          <cell r="N720" t="str">
            <v>一般職員</v>
          </cell>
          <cell r="O720">
            <v>500</v>
          </cell>
          <cell r="P720">
            <v>234700</v>
          </cell>
          <cell r="Q720">
            <v>234700</v>
          </cell>
          <cell r="R720">
            <v>0</v>
          </cell>
          <cell r="S720">
            <v>0</v>
          </cell>
          <cell r="T720">
            <v>0</v>
          </cell>
          <cell r="U720">
            <v>0</v>
          </cell>
          <cell r="V720">
            <v>0</v>
          </cell>
          <cell r="W720">
            <v>0</v>
          </cell>
          <cell r="X720">
            <v>0</v>
          </cell>
          <cell r="Y720">
            <v>0</v>
          </cell>
          <cell r="Z720">
            <v>234700</v>
          </cell>
          <cell r="AA720">
            <v>0</v>
          </cell>
          <cell r="AB720">
            <v>28164</v>
          </cell>
          <cell r="AC720">
            <v>0</v>
          </cell>
          <cell r="AD720">
            <v>27000</v>
          </cell>
          <cell r="AE720">
            <v>0</v>
          </cell>
          <cell r="AF720">
            <v>6958</v>
          </cell>
          <cell r="AG720">
            <v>0</v>
          </cell>
          <cell r="AH720">
            <v>3924</v>
          </cell>
          <cell r="AI720">
            <v>70535</v>
          </cell>
          <cell r="AJ720">
            <v>0</v>
          </cell>
          <cell r="AK720">
            <v>14972</v>
          </cell>
          <cell r="AL720">
            <v>0</v>
          </cell>
          <cell r="AM720">
            <v>33201.199999999997</v>
          </cell>
          <cell r="AN720">
            <v>570</v>
          </cell>
          <cell r="AO720">
            <v>0</v>
          </cell>
          <cell r="AP720">
            <v>0</v>
          </cell>
          <cell r="AQ720">
            <v>371281</v>
          </cell>
          <cell r="AR720">
            <v>11845</v>
          </cell>
          <cell r="AS720">
            <v>0</v>
          </cell>
          <cell r="AT720">
            <v>116</v>
          </cell>
          <cell r="AU720">
            <v>0</v>
          </cell>
          <cell r="AV720">
            <v>1856</v>
          </cell>
          <cell r="AW720">
            <v>3156.2935000000002</v>
          </cell>
          <cell r="AX720">
            <v>757.41319999999996</v>
          </cell>
        </row>
        <row r="721">
          <cell r="D721" t="str">
            <v>宮田　花子</v>
          </cell>
          <cell r="E721">
            <v>1004</v>
          </cell>
          <cell r="F721" t="str">
            <v>事業統括部</v>
          </cell>
          <cell r="G721">
            <v>100402</v>
          </cell>
          <cell r="H721" t="str">
            <v>事業統括Ｇ地方創生支援ユニット</v>
          </cell>
          <cell r="I721">
            <v>1</v>
          </cell>
          <cell r="J721" t="str">
            <v>部門1</v>
          </cell>
          <cell r="K721">
            <v>1001</v>
          </cell>
          <cell r="L721" t="str">
            <v>部門1-1</v>
          </cell>
          <cell r="M721">
            <v>100102</v>
          </cell>
          <cell r="N721" t="str">
            <v>一般職員</v>
          </cell>
          <cell r="O721">
            <v>500</v>
          </cell>
          <cell r="P721">
            <v>251500</v>
          </cell>
          <cell r="Q721">
            <v>251500</v>
          </cell>
          <cell r="R721">
            <v>0</v>
          </cell>
          <cell r="S721">
            <v>0</v>
          </cell>
          <cell r="T721">
            <v>0</v>
          </cell>
          <cell r="U721">
            <v>0</v>
          </cell>
          <cell r="V721">
            <v>0</v>
          </cell>
          <cell r="W721">
            <v>0</v>
          </cell>
          <cell r="X721">
            <v>0</v>
          </cell>
          <cell r="Y721">
            <v>0</v>
          </cell>
          <cell r="Z721">
            <v>251500</v>
          </cell>
          <cell r="AA721">
            <v>0</v>
          </cell>
          <cell r="AB721">
            <v>30180</v>
          </cell>
          <cell r="AC721">
            <v>0</v>
          </cell>
          <cell r="AD721">
            <v>27000</v>
          </cell>
          <cell r="AE721">
            <v>0</v>
          </cell>
          <cell r="AF721">
            <v>6283</v>
          </cell>
          <cell r="AG721">
            <v>0</v>
          </cell>
          <cell r="AH721">
            <v>5725</v>
          </cell>
          <cell r="AI721">
            <v>228769</v>
          </cell>
          <cell r="AJ721">
            <v>0</v>
          </cell>
          <cell r="AK721">
            <v>18518</v>
          </cell>
          <cell r="AL721">
            <v>0</v>
          </cell>
          <cell r="AM721">
            <v>41064.800000000003</v>
          </cell>
          <cell r="AN721">
            <v>705</v>
          </cell>
          <cell r="AO721">
            <v>0</v>
          </cell>
          <cell r="AP721">
            <v>0</v>
          </cell>
          <cell r="AQ721">
            <v>549457</v>
          </cell>
          <cell r="AR721">
            <v>39967</v>
          </cell>
          <cell r="AS721">
            <v>11887</v>
          </cell>
          <cell r="AT721">
            <v>5249</v>
          </cell>
          <cell r="AU721">
            <v>0</v>
          </cell>
          <cell r="AV721">
            <v>2747</v>
          </cell>
          <cell r="AW721">
            <v>4670.6695</v>
          </cell>
          <cell r="AX721">
            <v>1120.8922</v>
          </cell>
        </row>
        <row r="722">
          <cell r="D722" t="str">
            <v>小田川　裕香子</v>
          </cell>
          <cell r="E722">
            <v>1001</v>
          </cell>
          <cell r="F722" t="str">
            <v>産業推進部</v>
          </cell>
          <cell r="G722">
            <v>100101</v>
          </cell>
          <cell r="H722" t="str">
            <v>産業国際化・インフラＧ</v>
          </cell>
          <cell r="I722">
            <v>1</v>
          </cell>
          <cell r="J722" t="str">
            <v>部門1</v>
          </cell>
          <cell r="K722">
            <v>1001</v>
          </cell>
          <cell r="L722" t="str">
            <v>部門1-1</v>
          </cell>
          <cell r="M722">
            <v>100102</v>
          </cell>
          <cell r="N722" t="str">
            <v>一般職員</v>
          </cell>
          <cell r="O722">
            <v>500</v>
          </cell>
          <cell r="P722">
            <v>226300</v>
          </cell>
          <cell r="Q722">
            <v>226300</v>
          </cell>
          <cell r="R722">
            <v>0</v>
          </cell>
          <cell r="S722">
            <v>0</v>
          </cell>
          <cell r="T722">
            <v>0</v>
          </cell>
          <cell r="U722">
            <v>0</v>
          </cell>
          <cell r="V722">
            <v>0</v>
          </cell>
          <cell r="W722">
            <v>0</v>
          </cell>
          <cell r="X722">
            <v>0</v>
          </cell>
          <cell r="Y722">
            <v>0</v>
          </cell>
          <cell r="Z722">
            <v>226300</v>
          </cell>
          <cell r="AA722">
            <v>0</v>
          </cell>
          <cell r="AB722">
            <v>27156</v>
          </cell>
          <cell r="AC722">
            <v>0</v>
          </cell>
          <cell r="AD722">
            <v>0</v>
          </cell>
          <cell r="AE722">
            <v>0</v>
          </cell>
          <cell r="AF722">
            <v>14160</v>
          </cell>
          <cell r="AG722">
            <v>0</v>
          </cell>
          <cell r="AH722">
            <v>3830</v>
          </cell>
          <cell r="AI722">
            <v>65265</v>
          </cell>
          <cell r="AJ722">
            <v>0</v>
          </cell>
          <cell r="AK722">
            <v>13396</v>
          </cell>
          <cell r="AL722">
            <v>0</v>
          </cell>
          <cell r="AM722">
            <v>29706.6</v>
          </cell>
          <cell r="AN722">
            <v>510</v>
          </cell>
          <cell r="AO722">
            <v>0</v>
          </cell>
          <cell r="AP722">
            <v>0</v>
          </cell>
          <cell r="AQ722">
            <v>336711</v>
          </cell>
          <cell r="AR722">
            <v>10904</v>
          </cell>
          <cell r="AS722">
            <v>0</v>
          </cell>
          <cell r="AT722">
            <v>0</v>
          </cell>
          <cell r="AU722">
            <v>0</v>
          </cell>
          <cell r="AV722">
            <v>1683</v>
          </cell>
          <cell r="AW722">
            <v>2862.5985000000001</v>
          </cell>
          <cell r="AX722">
            <v>686.8904</v>
          </cell>
        </row>
        <row r="723">
          <cell r="D723" t="str">
            <v>藤木　昌彦</v>
          </cell>
          <cell r="E723">
            <v>1001</v>
          </cell>
          <cell r="F723" t="str">
            <v>役員他</v>
          </cell>
          <cell r="G723">
            <v>100102</v>
          </cell>
          <cell r="H723" t="str">
            <v>出納長</v>
          </cell>
          <cell r="I723">
            <v>1</v>
          </cell>
          <cell r="J723" t="str">
            <v>部門1</v>
          </cell>
          <cell r="K723">
            <v>1001</v>
          </cell>
          <cell r="L723" t="str">
            <v>部門1-1</v>
          </cell>
          <cell r="M723">
            <v>100102</v>
          </cell>
          <cell r="N723" t="str">
            <v>一般職員</v>
          </cell>
          <cell r="O723">
            <v>200</v>
          </cell>
          <cell r="P723">
            <v>600000</v>
          </cell>
          <cell r="Q723">
            <v>600000</v>
          </cell>
          <cell r="R723">
            <v>0</v>
          </cell>
          <cell r="S723">
            <v>0</v>
          </cell>
          <cell r="T723">
            <v>0</v>
          </cell>
          <cell r="U723">
            <v>0</v>
          </cell>
          <cell r="V723">
            <v>0</v>
          </cell>
          <cell r="W723">
            <v>0</v>
          </cell>
          <cell r="X723">
            <v>0</v>
          </cell>
          <cell r="Y723">
            <v>0</v>
          </cell>
          <cell r="Z723">
            <v>600000</v>
          </cell>
          <cell r="AA723">
            <v>0</v>
          </cell>
          <cell r="AB723">
            <v>0</v>
          </cell>
          <cell r="AC723">
            <v>0</v>
          </cell>
          <cell r="AD723">
            <v>0</v>
          </cell>
          <cell r="AE723">
            <v>0</v>
          </cell>
          <cell r="AF723">
            <v>10265</v>
          </cell>
          <cell r="AG723">
            <v>0</v>
          </cell>
          <cell r="AH723">
            <v>0</v>
          </cell>
          <cell r="AI723">
            <v>0</v>
          </cell>
          <cell r="AJ723">
            <v>0</v>
          </cell>
          <cell r="AK723">
            <v>29550</v>
          </cell>
          <cell r="AL723">
            <v>4125</v>
          </cell>
          <cell r="AM723">
            <v>54169.8</v>
          </cell>
          <cell r="AN723">
            <v>930</v>
          </cell>
          <cell r="AO723">
            <v>0</v>
          </cell>
          <cell r="AP723">
            <v>0</v>
          </cell>
          <cell r="AQ723">
            <v>610265</v>
          </cell>
          <cell r="AR723">
            <v>0</v>
          </cell>
          <cell r="AS723">
            <v>0</v>
          </cell>
          <cell r="AT723">
            <v>0</v>
          </cell>
          <cell r="AU723">
            <v>0</v>
          </cell>
          <cell r="AV723">
            <v>3051</v>
          </cell>
          <cell r="AW723">
            <v>5187.5775000000003</v>
          </cell>
          <cell r="AX723">
            <v>1244.9405999999999</v>
          </cell>
        </row>
        <row r="724">
          <cell r="D724" t="str">
            <v>湊　雅美</v>
          </cell>
          <cell r="E724">
            <v>1002</v>
          </cell>
          <cell r="F724" t="str">
            <v>派遣業務部</v>
          </cell>
          <cell r="G724">
            <v>100201</v>
          </cell>
          <cell r="H724" t="str">
            <v>派遣業務Ｇ</v>
          </cell>
          <cell r="I724">
            <v>1</v>
          </cell>
          <cell r="J724" t="str">
            <v>部門1</v>
          </cell>
          <cell r="K724">
            <v>1001</v>
          </cell>
          <cell r="L724" t="str">
            <v>部門1-1</v>
          </cell>
          <cell r="M724">
            <v>100102</v>
          </cell>
          <cell r="N724" t="str">
            <v>一般職員</v>
          </cell>
          <cell r="O724">
            <v>300</v>
          </cell>
          <cell r="P724">
            <v>459300</v>
          </cell>
          <cell r="Q724">
            <v>459300</v>
          </cell>
          <cell r="R724">
            <v>0</v>
          </cell>
          <cell r="S724">
            <v>0</v>
          </cell>
          <cell r="T724">
            <v>0</v>
          </cell>
          <cell r="U724">
            <v>0</v>
          </cell>
          <cell r="V724">
            <v>0</v>
          </cell>
          <cell r="W724">
            <v>0</v>
          </cell>
          <cell r="X724">
            <v>0</v>
          </cell>
          <cell r="Y724">
            <v>0</v>
          </cell>
          <cell r="Z724">
            <v>459300</v>
          </cell>
          <cell r="AA724">
            <v>75000</v>
          </cell>
          <cell r="AB724">
            <v>64116</v>
          </cell>
          <cell r="AC724">
            <v>0</v>
          </cell>
          <cell r="AD724">
            <v>0</v>
          </cell>
          <cell r="AE724">
            <v>0</v>
          </cell>
          <cell r="AF724">
            <v>12908</v>
          </cell>
          <cell r="AG724">
            <v>0</v>
          </cell>
          <cell r="AH724">
            <v>10006</v>
          </cell>
          <cell r="AI724">
            <v>0</v>
          </cell>
          <cell r="AJ724">
            <v>0</v>
          </cell>
          <cell r="AK724">
            <v>24428</v>
          </cell>
          <cell r="AL724">
            <v>3410</v>
          </cell>
          <cell r="AM724">
            <v>54169.8</v>
          </cell>
          <cell r="AN724">
            <v>930</v>
          </cell>
          <cell r="AO724">
            <v>0</v>
          </cell>
          <cell r="AP724">
            <v>0</v>
          </cell>
          <cell r="AQ724">
            <v>621330</v>
          </cell>
          <cell r="AR724">
            <v>0</v>
          </cell>
          <cell r="AS724">
            <v>0</v>
          </cell>
          <cell r="AT724">
            <v>0</v>
          </cell>
          <cell r="AU724">
            <v>0</v>
          </cell>
          <cell r="AV724">
            <v>3106</v>
          </cell>
          <cell r="AW724">
            <v>5281.9549999999999</v>
          </cell>
          <cell r="AX724">
            <v>1267.5132000000001</v>
          </cell>
        </row>
        <row r="725">
          <cell r="D725" t="str">
            <v>野上　弘毅</v>
          </cell>
          <cell r="E725">
            <v>1002</v>
          </cell>
          <cell r="F725" t="str">
            <v>政策推進部</v>
          </cell>
          <cell r="G725">
            <v>100202</v>
          </cell>
          <cell r="H725" t="str">
            <v>政策受託Ｇ</v>
          </cell>
          <cell r="I725">
            <v>1</v>
          </cell>
          <cell r="J725" t="str">
            <v>部門1</v>
          </cell>
          <cell r="K725">
            <v>1001</v>
          </cell>
          <cell r="L725" t="str">
            <v>部門1-1</v>
          </cell>
          <cell r="M725">
            <v>100102</v>
          </cell>
          <cell r="N725" t="str">
            <v>一般職員</v>
          </cell>
          <cell r="O725">
            <v>300</v>
          </cell>
          <cell r="P725">
            <v>378900</v>
          </cell>
          <cell r="Q725">
            <v>378900</v>
          </cell>
          <cell r="R725">
            <v>0</v>
          </cell>
          <cell r="S725">
            <v>0</v>
          </cell>
          <cell r="T725">
            <v>0</v>
          </cell>
          <cell r="U725">
            <v>0</v>
          </cell>
          <cell r="V725">
            <v>0</v>
          </cell>
          <cell r="W725">
            <v>0</v>
          </cell>
          <cell r="X725">
            <v>0</v>
          </cell>
          <cell r="Y725">
            <v>0</v>
          </cell>
          <cell r="Z725">
            <v>378900</v>
          </cell>
          <cell r="AA725">
            <v>75000</v>
          </cell>
          <cell r="AB725">
            <v>54468</v>
          </cell>
          <cell r="AC725">
            <v>0</v>
          </cell>
          <cell r="AD725">
            <v>0</v>
          </cell>
          <cell r="AE725">
            <v>0</v>
          </cell>
          <cell r="AF725">
            <v>13618</v>
          </cell>
          <cell r="AG725">
            <v>0</v>
          </cell>
          <cell r="AH725">
            <v>1580</v>
          </cell>
          <cell r="AI725">
            <v>0</v>
          </cell>
          <cell r="AJ725">
            <v>0</v>
          </cell>
          <cell r="AK725">
            <v>20882</v>
          </cell>
          <cell r="AL725">
            <v>2915</v>
          </cell>
          <cell r="AM725">
            <v>46306.2</v>
          </cell>
          <cell r="AN725">
            <v>795</v>
          </cell>
          <cell r="AO725">
            <v>0</v>
          </cell>
          <cell r="AP725">
            <v>0</v>
          </cell>
          <cell r="AQ725">
            <v>523566</v>
          </cell>
          <cell r="AR725">
            <v>0</v>
          </cell>
          <cell r="AS725">
            <v>0</v>
          </cell>
          <cell r="AT725">
            <v>0</v>
          </cell>
          <cell r="AU725">
            <v>0</v>
          </cell>
          <cell r="AV725">
            <v>2617</v>
          </cell>
          <cell r="AW725">
            <v>4451.1409999999996</v>
          </cell>
          <cell r="AX725">
            <v>1068.0745999999999</v>
          </cell>
        </row>
        <row r="726">
          <cell r="D726" t="str">
            <v>中村　比呂志</v>
          </cell>
          <cell r="E726">
            <v>1002</v>
          </cell>
          <cell r="F726" t="str">
            <v>政策推進部</v>
          </cell>
          <cell r="G726">
            <v>100202</v>
          </cell>
          <cell r="H726" t="str">
            <v>政策受託Ｇ</v>
          </cell>
          <cell r="I726">
            <v>1</v>
          </cell>
          <cell r="J726" t="str">
            <v>部門1</v>
          </cell>
          <cell r="K726">
            <v>1001</v>
          </cell>
          <cell r="L726" t="str">
            <v>部門1-1</v>
          </cell>
          <cell r="M726">
            <v>100102</v>
          </cell>
          <cell r="N726" t="str">
            <v>一般職員</v>
          </cell>
          <cell r="O726">
            <v>700</v>
          </cell>
          <cell r="P726">
            <v>0</v>
          </cell>
          <cell r="Q726">
            <v>160000</v>
          </cell>
          <cell r="R726">
            <v>0</v>
          </cell>
          <cell r="S726">
            <v>0</v>
          </cell>
          <cell r="T726">
            <v>0</v>
          </cell>
          <cell r="U726">
            <v>0</v>
          </cell>
          <cell r="V726">
            <v>0</v>
          </cell>
          <cell r="W726">
            <v>0</v>
          </cell>
          <cell r="X726">
            <v>0</v>
          </cell>
          <cell r="Y726">
            <v>0</v>
          </cell>
          <cell r="Z726">
            <v>160000</v>
          </cell>
          <cell r="AA726">
            <v>0</v>
          </cell>
          <cell r="AB726">
            <v>0</v>
          </cell>
          <cell r="AC726">
            <v>0</v>
          </cell>
          <cell r="AD726">
            <v>0</v>
          </cell>
          <cell r="AE726">
            <v>0</v>
          </cell>
          <cell r="AF726">
            <v>17370</v>
          </cell>
          <cell r="AG726">
            <v>0</v>
          </cell>
          <cell r="AH726">
            <v>0</v>
          </cell>
          <cell r="AI726">
            <v>11204</v>
          </cell>
          <cell r="AJ726">
            <v>0</v>
          </cell>
          <cell r="AK726">
            <v>7092</v>
          </cell>
          <cell r="AL726">
            <v>990</v>
          </cell>
          <cell r="AM726">
            <v>15727.2</v>
          </cell>
          <cell r="AN726">
            <v>270</v>
          </cell>
          <cell r="AO726">
            <v>0</v>
          </cell>
          <cell r="AP726">
            <v>0</v>
          </cell>
          <cell r="AQ726">
            <v>188574</v>
          </cell>
          <cell r="AR726">
            <v>0</v>
          </cell>
          <cell r="AS726">
            <v>0</v>
          </cell>
          <cell r="AT726">
            <v>0</v>
          </cell>
          <cell r="AU726">
            <v>0</v>
          </cell>
          <cell r="AV726">
            <v>942</v>
          </cell>
          <cell r="AW726">
            <v>1603.749</v>
          </cell>
          <cell r="AX726">
            <v>384.6909</v>
          </cell>
        </row>
        <row r="727">
          <cell r="D727" t="str">
            <v>内藤　亘</v>
          </cell>
          <cell r="E727">
            <v>1005</v>
          </cell>
          <cell r="F727" t="str">
            <v>総務企画部</v>
          </cell>
          <cell r="G727">
            <v>100504</v>
          </cell>
          <cell r="H727" t="str">
            <v>会計Ｇ</v>
          </cell>
          <cell r="I727">
            <v>1</v>
          </cell>
          <cell r="J727" t="str">
            <v>部門1</v>
          </cell>
          <cell r="K727">
            <v>1001</v>
          </cell>
          <cell r="L727" t="str">
            <v>部門1-1</v>
          </cell>
          <cell r="M727">
            <v>100102</v>
          </cell>
          <cell r="N727" t="str">
            <v>一般職員</v>
          </cell>
          <cell r="O727">
            <v>500</v>
          </cell>
          <cell r="P727">
            <v>273300</v>
          </cell>
          <cell r="Q727">
            <v>273300</v>
          </cell>
          <cell r="R727">
            <v>0</v>
          </cell>
          <cell r="S727">
            <v>0</v>
          </cell>
          <cell r="T727">
            <v>0</v>
          </cell>
          <cell r="U727">
            <v>0</v>
          </cell>
          <cell r="V727">
            <v>0</v>
          </cell>
          <cell r="W727">
            <v>0</v>
          </cell>
          <cell r="X727">
            <v>0</v>
          </cell>
          <cell r="Y727">
            <v>0</v>
          </cell>
          <cell r="Z727">
            <v>273300</v>
          </cell>
          <cell r="AA727">
            <v>0</v>
          </cell>
          <cell r="AB727">
            <v>32796</v>
          </cell>
          <cell r="AC727">
            <v>0</v>
          </cell>
          <cell r="AD727">
            <v>0</v>
          </cell>
          <cell r="AE727">
            <v>0</v>
          </cell>
          <cell r="AF727">
            <v>18260</v>
          </cell>
          <cell r="AG727">
            <v>0</v>
          </cell>
          <cell r="AH727">
            <v>2136</v>
          </cell>
          <cell r="AI727">
            <v>32428</v>
          </cell>
          <cell r="AJ727">
            <v>0</v>
          </cell>
          <cell r="AK727">
            <v>14184</v>
          </cell>
          <cell r="AL727">
            <v>0</v>
          </cell>
          <cell r="AM727">
            <v>31453.4</v>
          </cell>
          <cell r="AN727">
            <v>540</v>
          </cell>
          <cell r="AO727">
            <v>0</v>
          </cell>
          <cell r="AP727">
            <v>0</v>
          </cell>
          <cell r="AQ727">
            <v>358920</v>
          </cell>
          <cell r="AR727">
            <v>737</v>
          </cell>
          <cell r="AS727">
            <v>0</v>
          </cell>
          <cell r="AT727">
            <v>500</v>
          </cell>
          <cell r="AU727">
            <v>0</v>
          </cell>
          <cell r="AV727">
            <v>1794</v>
          </cell>
          <cell r="AW727">
            <v>3051.42</v>
          </cell>
          <cell r="AX727">
            <v>732.19680000000005</v>
          </cell>
        </row>
        <row r="728">
          <cell r="D728" t="str">
            <v>須藤　弥生</v>
          </cell>
          <cell r="E728">
            <v>1002</v>
          </cell>
          <cell r="F728" t="str">
            <v>派遣業務部</v>
          </cell>
          <cell r="G728">
            <v>100202</v>
          </cell>
          <cell r="H728" t="str">
            <v>庶務経理Ｇ</v>
          </cell>
          <cell r="I728">
            <v>1</v>
          </cell>
          <cell r="J728" t="str">
            <v>部門1</v>
          </cell>
          <cell r="K728">
            <v>1001</v>
          </cell>
          <cell r="L728" t="str">
            <v>部門1-1</v>
          </cell>
          <cell r="M728">
            <v>100102</v>
          </cell>
          <cell r="N728" t="str">
            <v>一般職員</v>
          </cell>
          <cell r="O728">
            <v>500</v>
          </cell>
          <cell r="P728">
            <v>432600</v>
          </cell>
          <cell r="Q728">
            <v>432600</v>
          </cell>
          <cell r="R728">
            <v>0</v>
          </cell>
          <cell r="S728">
            <v>0</v>
          </cell>
          <cell r="T728">
            <v>0</v>
          </cell>
          <cell r="U728">
            <v>0</v>
          </cell>
          <cell r="V728">
            <v>0</v>
          </cell>
          <cell r="W728">
            <v>0</v>
          </cell>
          <cell r="X728">
            <v>0</v>
          </cell>
          <cell r="Y728">
            <v>0</v>
          </cell>
          <cell r="Z728">
            <v>432600</v>
          </cell>
          <cell r="AA728">
            <v>0</v>
          </cell>
          <cell r="AB728">
            <v>51912</v>
          </cell>
          <cell r="AC728">
            <v>0</v>
          </cell>
          <cell r="AD728">
            <v>0</v>
          </cell>
          <cell r="AE728">
            <v>0</v>
          </cell>
          <cell r="AF728">
            <v>13906</v>
          </cell>
          <cell r="AG728">
            <v>0</v>
          </cell>
          <cell r="AH728">
            <v>26663</v>
          </cell>
          <cell r="AI728">
            <v>54032</v>
          </cell>
          <cell r="AJ728">
            <v>0</v>
          </cell>
          <cell r="AK728">
            <v>29550</v>
          </cell>
          <cell r="AL728">
            <v>4125</v>
          </cell>
          <cell r="AM728">
            <v>54169.8</v>
          </cell>
          <cell r="AN728">
            <v>930</v>
          </cell>
          <cell r="AO728">
            <v>0</v>
          </cell>
          <cell r="AP728">
            <v>0</v>
          </cell>
          <cell r="AQ728">
            <v>579113</v>
          </cell>
          <cell r="AR728">
            <v>1863</v>
          </cell>
          <cell r="AS728">
            <v>0</v>
          </cell>
          <cell r="AT728">
            <v>0</v>
          </cell>
          <cell r="AU728">
            <v>0</v>
          </cell>
          <cell r="AV728">
            <v>2895</v>
          </cell>
          <cell r="AW728">
            <v>4923.0254999999997</v>
          </cell>
          <cell r="AX728">
            <v>1181.3905</v>
          </cell>
        </row>
        <row r="729">
          <cell r="D729" t="str">
            <v>金澤　美佳</v>
          </cell>
          <cell r="E729">
            <v>1002</v>
          </cell>
          <cell r="F729" t="str">
            <v>政策推進部</v>
          </cell>
          <cell r="G729">
            <v>100201</v>
          </cell>
          <cell r="H729" t="str">
            <v>国際人材Ｇ</v>
          </cell>
          <cell r="I729">
            <v>1</v>
          </cell>
          <cell r="J729" t="str">
            <v>部門1</v>
          </cell>
          <cell r="K729">
            <v>1001</v>
          </cell>
          <cell r="L729" t="str">
            <v>部門1-1</v>
          </cell>
          <cell r="M729">
            <v>100102</v>
          </cell>
          <cell r="N729" t="str">
            <v>一般職員</v>
          </cell>
          <cell r="O729">
            <v>500</v>
          </cell>
          <cell r="P729">
            <v>281400</v>
          </cell>
          <cell r="Q729">
            <v>281400</v>
          </cell>
          <cell r="R729">
            <v>0</v>
          </cell>
          <cell r="S729">
            <v>0</v>
          </cell>
          <cell r="T729">
            <v>0</v>
          </cell>
          <cell r="U729">
            <v>0</v>
          </cell>
          <cell r="V729">
            <v>0</v>
          </cell>
          <cell r="W729">
            <v>0</v>
          </cell>
          <cell r="X729">
            <v>0</v>
          </cell>
          <cell r="Y729">
            <v>0</v>
          </cell>
          <cell r="Z729">
            <v>281400</v>
          </cell>
          <cell r="AA729">
            <v>0</v>
          </cell>
          <cell r="AB729">
            <v>33768</v>
          </cell>
          <cell r="AC729">
            <v>0</v>
          </cell>
          <cell r="AD729">
            <v>27000</v>
          </cell>
          <cell r="AE729">
            <v>0</v>
          </cell>
          <cell r="AF729">
            <v>15676</v>
          </cell>
          <cell r="AG729">
            <v>0</v>
          </cell>
          <cell r="AH729">
            <v>4239</v>
          </cell>
          <cell r="AI729">
            <v>47253</v>
          </cell>
          <cell r="AJ729">
            <v>0</v>
          </cell>
          <cell r="AK729">
            <v>16154</v>
          </cell>
          <cell r="AL729">
            <v>2255</v>
          </cell>
          <cell r="AM729">
            <v>35822.400000000001</v>
          </cell>
          <cell r="AN729">
            <v>615</v>
          </cell>
          <cell r="AO729">
            <v>0</v>
          </cell>
          <cell r="AP729">
            <v>0</v>
          </cell>
          <cell r="AQ729">
            <v>409336</v>
          </cell>
          <cell r="AR729">
            <v>3635</v>
          </cell>
          <cell r="AS729">
            <v>0</v>
          </cell>
          <cell r="AT729">
            <v>0</v>
          </cell>
          <cell r="AU729">
            <v>0</v>
          </cell>
          <cell r="AV729">
            <v>2046</v>
          </cell>
          <cell r="AW729">
            <v>3480.0360000000001</v>
          </cell>
          <cell r="AX729">
            <v>835.04539999999997</v>
          </cell>
        </row>
        <row r="730">
          <cell r="D730" t="str">
            <v>笠井　雅紀</v>
          </cell>
          <cell r="E730">
            <v>1006</v>
          </cell>
          <cell r="F730" t="str">
            <v>東京研修センター</v>
          </cell>
          <cell r="G730">
            <v>100601</v>
          </cell>
          <cell r="H730" t="str">
            <v>ＴＫＣＧ</v>
          </cell>
          <cell r="I730">
            <v>1</v>
          </cell>
          <cell r="J730" t="str">
            <v>部門1</v>
          </cell>
          <cell r="K730">
            <v>1001</v>
          </cell>
          <cell r="L730" t="str">
            <v>部門1-1</v>
          </cell>
          <cell r="M730">
            <v>100102</v>
          </cell>
          <cell r="N730" t="str">
            <v>一般職員</v>
          </cell>
          <cell r="O730">
            <v>500</v>
          </cell>
          <cell r="P730">
            <v>276000</v>
          </cell>
          <cell r="Q730">
            <v>276000</v>
          </cell>
          <cell r="R730">
            <v>0</v>
          </cell>
          <cell r="S730">
            <v>0</v>
          </cell>
          <cell r="T730">
            <v>0</v>
          </cell>
          <cell r="U730">
            <v>0</v>
          </cell>
          <cell r="V730">
            <v>0</v>
          </cell>
          <cell r="W730">
            <v>0</v>
          </cell>
          <cell r="X730">
            <v>0</v>
          </cell>
          <cell r="Y730">
            <v>0</v>
          </cell>
          <cell r="Z730">
            <v>276000</v>
          </cell>
          <cell r="AA730">
            <v>0</v>
          </cell>
          <cell r="AB730">
            <v>36240</v>
          </cell>
          <cell r="AC730">
            <v>26000</v>
          </cell>
          <cell r="AD730">
            <v>0</v>
          </cell>
          <cell r="AE730">
            <v>0</v>
          </cell>
          <cell r="AF730">
            <v>17558</v>
          </cell>
          <cell r="AG730">
            <v>0</v>
          </cell>
          <cell r="AH730">
            <v>969</v>
          </cell>
          <cell r="AI730">
            <v>25616</v>
          </cell>
          <cell r="AJ730">
            <v>0</v>
          </cell>
          <cell r="AK730">
            <v>16154</v>
          </cell>
          <cell r="AL730">
            <v>0</v>
          </cell>
          <cell r="AM730">
            <v>35822.400000000001</v>
          </cell>
          <cell r="AN730">
            <v>615</v>
          </cell>
          <cell r="AO730">
            <v>0</v>
          </cell>
          <cell r="AP730">
            <v>0</v>
          </cell>
          <cell r="AQ730">
            <v>382383</v>
          </cell>
          <cell r="AR730">
            <v>0</v>
          </cell>
          <cell r="AS730">
            <v>0</v>
          </cell>
          <cell r="AT730">
            <v>0</v>
          </cell>
          <cell r="AU730">
            <v>0</v>
          </cell>
          <cell r="AV730">
            <v>1911</v>
          </cell>
          <cell r="AW730">
            <v>3251.1705000000002</v>
          </cell>
          <cell r="AX730">
            <v>780.06129999999996</v>
          </cell>
        </row>
        <row r="731">
          <cell r="D731" t="str">
            <v>矢島　肇</v>
          </cell>
          <cell r="E731">
            <v>1002</v>
          </cell>
          <cell r="F731" t="str">
            <v>派遣業務部</v>
          </cell>
          <cell r="G731">
            <v>100201</v>
          </cell>
          <cell r="H731" t="str">
            <v>派遣業務Ｇ</v>
          </cell>
          <cell r="I731">
            <v>1</v>
          </cell>
          <cell r="J731" t="str">
            <v>部門1</v>
          </cell>
          <cell r="K731">
            <v>1001</v>
          </cell>
          <cell r="L731" t="str">
            <v>部門1-1</v>
          </cell>
          <cell r="M731">
            <v>100102</v>
          </cell>
          <cell r="N731" t="str">
            <v>一般職員</v>
          </cell>
          <cell r="O731">
            <v>500</v>
          </cell>
          <cell r="P731">
            <v>400000</v>
          </cell>
          <cell r="Q731">
            <v>400000</v>
          </cell>
          <cell r="R731">
            <v>0</v>
          </cell>
          <cell r="S731">
            <v>0</v>
          </cell>
          <cell r="T731">
            <v>0</v>
          </cell>
          <cell r="U731">
            <v>0</v>
          </cell>
          <cell r="V731">
            <v>0</v>
          </cell>
          <cell r="W731">
            <v>0</v>
          </cell>
          <cell r="X731">
            <v>0</v>
          </cell>
          <cell r="Y731">
            <v>0</v>
          </cell>
          <cell r="Z731">
            <v>400000</v>
          </cell>
          <cell r="AA731">
            <v>0</v>
          </cell>
          <cell r="AB731">
            <v>0</v>
          </cell>
          <cell r="AC731">
            <v>0</v>
          </cell>
          <cell r="AD731">
            <v>0</v>
          </cell>
          <cell r="AE731">
            <v>0</v>
          </cell>
          <cell r="AF731">
            <v>25400</v>
          </cell>
          <cell r="AG731">
            <v>0</v>
          </cell>
          <cell r="AH731">
            <v>0</v>
          </cell>
          <cell r="AI731">
            <v>39519</v>
          </cell>
          <cell r="AJ731">
            <v>0</v>
          </cell>
          <cell r="AK731">
            <v>17336</v>
          </cell>
          <cell r="AL731">
            <v>2420</v>
          </cell>
          <cell r="AM731">
            <v>38443.599999999999</v>
          </cell>
          <cell r="AN731">
            <v>660</v>
          </cell>
          <cell r="AO731">
            <v>0</v>
          </cell>
          <cell r="AP731">
            <v>0</v>
          </cell>
          <cell r="AQ731">
            <v>464919</v>
          </cell>
          <cell r="AR731">
            <v>4504</v>
          </cell>
          <cell r="AS731">
            <v>0</v>
          </cell>
          <cell r="AT731">
            <v>0</v>
          </cell>
          <cell r="AU731">
            <v>0</v>
          </cell>
          <cell r="AV731">
            <v>2324</v>
          </cell>
          <cell r="AW731">
            <v>3952.4065000000001</v>
          </cell>
          <cell r="AX731">
            <v>948.43470000000002</v>
          </cell>
        </row>
        <row r="732">
          <cell r="D732" t="str">
            <v>池田　慎吾</v>
          </cell>
          <cell r="E732">
            <v>1002</v>
          </cell>
          <cell r="F732" t="str">
            <v>政策推進部</v>
          </cell>
          <cell r="G732">
            <v>100201</v>
          </cell>
          <cell r="H732" t="str">
            <v>国際人材Ｇ</v>
          </cell>
          <cell r="I732">
            <v>1</v>
          </cell>
          <cell r="J732" t="str">
            <v>部門1</v>
          </cell>
          <cell r="K732">
            <v>1001</v>
          </cell>
          <cell r="L732" t="str">
            <v>部門1-1</v>
          </cell>
          <cell r="M732">
            <v>100102</v>
          </cell>
          <cell r="N732" t="str">
            <v>一般職員</v>
          </cell>
          <cell r="O732">
            <v>300</v>
          </cell>
          <cell r="P732">
            <v>362400</v>
          </cell>
          <cell r="Q732">
            <v>362400</v>
          </cell>
          <cell r="R732">
            <v>0</v>
          </cell>
          <cell r="S732">
            <v>0</v>
          </cell>
          <cell r="T732">
            <v>0</v>
          </cell>
          <cell r="U732">
            <v>0</v>
          </cell>
          <cell r="V732">
            <v>0</v>
          </cell>
          <cell r="W732">
            <v>0</v>
          </cell>
          <cell r="X732">
            <v>0</v>
          </cell>
          <cell r="Y732">
            <v>0</v>
          </cell>
          <cell r="Z732">
            <v>362400</v>
          </cell>
          <cell r="AA732">
            <v>45000</v>
          </cell>
          <cell r="AB732">
            <v>52008</v>
          </cell>
          <cell r="AC732">
            <v>26000</v>
          </cell>
          <cell r="AD732">
            <v>0</v>
          </cell>
          <cell r="AE732">
            <v>0</v>
          </cell>
          <cell r="AF732">
            <v>13673</v>
          </cell>
          <cell r="AG732">
            <v>0</v>
          </cell>
          <cell r="AH732">
            <v>22937</v>
          </cell>
          <cell r="AI732">
            <v>0</v>
          </cell>
          <cell r="AJ732">
            <v>0</v>
          </cell>
          <cell r="AK732">
            <v>20882</v>
          </cell>
          <cell r="AL732">
            <v>2915</v>
          </cell>
          <cell r="AM732">
            <v>46306.2</v>
          </cell>
          <cell r="AN732">
            <v>795</v>
          </cell>
          <cell r="AO732">
            <v>0</v>
          </cell>
          <cell r="AP732">
            <v>0</v>
          </cell>
          <cell r="AQ732">
            <v>522018</v>
          </cell>
          <cell r="AR732">
            <v>0</v>
          </cell>
          <cell r="AS732">
            <v>0</v>
          </cell>
          <cell r="AT732">
            <v>0</v>
          </cell>
          <cell r="AU732">
            <v>0</v>
          </cell>
          <cell r="AV732">
            <v>2610</v>
          </cell>
          <cell r="AW732">
            <v>4437.2430000000004</v>
          </cell>
          <cell r="AX732">
            <v>1064.9167</v>
          </cell>
        </row>
        <row r="733">
          <cell r="D733" t="str">
            <v>西牧　義人</v>
          </cell>
          <cell r="E733">
            <v>1002</v>
          </cell>
          <cell r="F733" t="str">
            <v>派遣業務部</v>
          </cell>
          <cell r="G733">
            <v>100201</v>
          </cell>
          <cell r="H733" t="str">
            <v>派遣業務Ｇ</v>
          </cell>
          <cell r="I733">
            <v>1</v>
          </cell>
          <cell r="J733" t="str">
            <v>部門1</v>
          </cell>
          <cell r="K733">
            <v>1001</v>
          </cell>
          <cell r="L733" t="str">
            <v>部門1-1</v>
          </cell>
          <cell r="M733">
            <v>100102</v>
          </cell>
          <cell r="N733" t="str">
            <v>一般職員</v>
          </cell>
          <cell r="O733">
            <v>500</v>
          </cell>
          <cell r="P733">
            <v>299800</v>
          </cell>
          <cell r="Q733">
            <v>299800</v>
          </cell>
          <cell r="R733">
            <v>0</v>
          </cell>
          <cell r="S733">
            <v>0</v>
          </cell>
          <cell r="T733">
            <v>0</v>
          </cell>
          <cell r="U733">
            <v>0</v>
          </cell>
          <cell r="V733">
            <v>0</v>
          </cell>
          <cell r="W733">
            <v>0</v>
          </cell>
          <cell r="X733">
            <v>0</v>
          </cell>
          <cell r="Y733">
            <v>0</v>
          </cell>
          <cell r="Z733">
            <v>299800</v>
          </cell>
          <cell r="AA733">
            <v>0</v>
          </cell>
          <cell r="AB733">
            <v>39557</v>
          </cell>
          <cell r="AC733">
            <v>29841</v>
          </cell>
          <cell r="AD733">
            <v>0</v>
          </cell>
          <cell r="AE733">
            <v>0</v>
          </cell>
          <cell r="AF733">
            <v>15076</v>
          </cell>
          <cell r="AG733">
            <v>0</v>
          </cell>
          <cell r="AH733">
            <v>144</v>
          </cell>
          <cell r="AI733">
            <v>79742</v>
          </cell>
          <cell r="AJ733">
            <v>0</v>
          </cell>
          <cell r="AK733">
            <v>19700</v>
          </cell>
          <cell r="AL733">
            <v>0</v>
          </cell>
          <cell r="AM733">
            <v>43685</v>
          </cell>
          <cell r="AN733">
            <v>750</v>
          </cell>
          <cell r="AO733">
            <v>0</v>
          </cell>
          <cell r="AP733">
            <v>0</v>
          </cell>
          <cell r="AQ733">
            <v>464160</v>
          </cell>
          <cell r="AR733">
            <v>3064</v>
          </cell>
          <cell r="AS733">
            <v>0</v>
          </cell>
          <cell r="AT733">
            <v>0</v>
          </cell>
          <cell r="AU733">
            <v>0</v>
          </cell>
          <cell r="AV733">
            <v>2320</v>
          </cell>
          <cell r="AW733">
            <v>3946.16</v>
          </cell>
          <cell r="AX733">
            <v>946.88639999999998</v>
          </cell>
        </row>
        <row r="734">
          <cell r="D734" t="str">
            <v>武田　貞生</v>
          </cell>
          <cell r="E734">
            <v>1001</v>
          </cell>
          <cell r="F734" t="str">
            <v>役員他</v>
          </cell>
          <cell r="G734">
            <v>100101</v>
          </cell>
          <cell r="H734" t="str">
            <v>役員</v>
          </cell>
          <cell r="I734">
            <v>1</v>
          </cell>
          <cell r="J734" t="str">
            <v>部門1</v>
          </cell>
          <cell r="K734">
            <v>1001</v>
          </cell>
          <cell r="L734" t="str">
            <v>部門1-1</v>
          </cell>
          <cell r="M734">
            <v>100101</v>
          </cell>
          <cell r="N734" t="str">
            <v>役員</v>
          </cell>
          <cell r="O734">
            <v>100</v>
          </cell>
          <cell r="P734">
            <v>0</v>
          </cell>
          <cell r="Q734">
            <v>820000</v>
          </cell>
          <cell r="R734">
            <v>0</v>
          </cell>
          <cell r="S734">
            <v>0</v>
          </cell>
          <cell r="T734">
            <v>0</v>
          </cell>
          <cell r="U734">
            <v>0</v>
          </cell>
          <cell r="V734">
            <v>0</v>
          </cell>
          <cell r="W734">
            <v>0</v>
          </cell>
          <cell r="X734">
            <v>0</v>
          </cell>
          <cell r="Y734">
            <v>0</v>
          </cell>
          <cell r="Z734">
            <v>820000</v>
          </cell>
          <cell r="AA734">
            <v>0</v>
          </cell>
          <cell r="AB734">
            <v>0</v>
          </cell>
          <cell r="AC734">
            <v>0</v>
          </cell>
          <cell r="AD734">
            <v>0</v>
          </cell>
          <cell r="AE734">
            <v>0</v>
          </cell>
          <cell r="AF734">
            <v>17640</v>
          </cell>
          <cell r="AG734">
            <v>0</v>
          </cell>
          <cell r="AH734">
            <v>0</v>
          </cell>
          <cell r="AI734">
            <v>0</v>
          </cell>
          <cell r="AJ734">
            <v>0</v>
          </cell>
          <cell r="AK734">
            <v>38612</v>
          </cell>
          <cell r="AL734">
            <v>5390</v>
          </cell>
          <cell r="AM734">
            <v>54169.8</v>
          </cell>
          <cell r="AN734">
            <v>930</v>
          </cell>
          <cell r="AO734">
            <v>0</v>
          </cell>
          <cell r="AP734">
            <v>0</v>
          </cell>
          <cell r="AQ734">
            <v>985240</v>
          </cell>
          <cell r="AR734">
            <v>0</v>
          </cell>
          <cell r="AS734">
            <v>0</v>
          </cell>
          <cell r="AT734">
            <v>0</v>
          </cell>
          <cell r="AU734">
            <v>0</v>
          </cell>
          <cell r="AV734">
            <v>0</v>
          </cell>
          <cell r="AW734">
            <v>0</v>
          </cell>
          <cell r="AX734">
            <v>0</v>
          </cell>
        </row>
        <row r="735">
          <cell r="D735" t="str">
            <v>有賀　佑樹</v>
          </cell>
          <cell r="E735">
            <v>1001</v>
          </cell>
          <cell r="F735" t="str">
            <v>産業推進部</v>
          </cell>
          <cell r="G735">
            <v>100102</v>
          </cell>
          <cell r="H735" t="str">
            <v>ＥＰＡＧ</v>
          </cell>
          <cell r="I735">
            <v>1</v>
          </cell>
          <cell r="J735" t="str">
            <v>部門1</v>
          </cell>
          <cell r="K735">
            <v>1001</v>
          </cell>
          <cell r="L735" t="str">
            <v>部門1-1</v>
          </cell>
          <cell r="M735">
            <v>100102</v>
          </cell>
          <cell r="N735" t="str">
            <v>一般職員</v>
          </cell>
          <cell r="O735">
            <v>500</v>
          </cell>
          <cell r="P735">
            <v>224700</v>
          </cell>
          <cell r="Q735">
            <v>224700</v>
          </cell>
          <cell r="R735">
            <v>0</v>
          </cell>
          <cell r="S735">
            <v>0</v>
          </cell>
          <cell r="T735">
            <v>0</v>
          </cell>
          <cell r="U735">
            <v>0</v>
          </cell>
          <cell r="V735">
            <v>0</v>
          </cell>
          <cell r="W735">
            <v>0</v>
          </cell>
          <cell r="X735">
            <v>0</v>
          </cell>
          <cell r="Y735">
            <v>0</v>
          </cell>
          <cell r="Z735">
            <v>224700</v>
          </cell>
          <cell r="AA735">
            <v>0</v>
          </cell>
          <cell r="AB735">
            <v>26964</v>
          </cell>
          <cell r="AC735">
            <v>0</v>
          </cell>
          <cell r="AD735">
            <v>29455</v>
          </cell>
          <cell r="AE735">
            <v>0</v>
          </cell>
          <cell r="AF735">
            <v>23098</v>
          </cell>
          <cell r="AG735">
            <v>0</v>
          </cell>
          <cell r="AH735">
            <v>0</v>
          </cell>
          <cell r="AI735">
            <v>26068</v>
          </cell>
          <cell r="AJ735">
            <v>0</v>
          </cell>
          <cell r="AK735">
            <v>14972</v>
          </cell>
          <cell r="AL735">
            <v>0</v>
          </cell>
          <cell r="AM735">
            <v>33201.199999999997</v>
          </cell>
          <cell r="AN735">
            <v>570</v>
          </cell>
          <cell r="AO735">
            <v>0</v>
          </cell>
          <cell r="AP735">
            <v>0</v>
          </cell>
          <cell r="AQ735">
            <v>330285</v>
          </cell>
          <cell r="AR735">
            <v>0</v>
          </cell>
          <cell r="AS735">
            <v>0</v>
          </cell>
          <cell r="AT735">
            <v>0</v>
          </cell>
          <cell r="AU735">
            <v>0</v>
          </cell>
          <cell r="AV735">
            <v>1651</v>
          </cell>
          <cell r="AW735">
            <v>2807.8474999999999</v>
          </cell>
          <cell r="AX735">
            <v>673.78139999999996</v>
          </cell>
        </row>
        <row r="736">
          <cell r="D736" t="str">
            <v>岡　麻美</v>
          </cell>
          <cell r="E736">
            <v>1006</v>
          </cell>
          <cell r="F736" t="str">
            <v>東京研修センター</v>
          </cell>
          <cell r="G736">
            <v>100601</v>
          </cell>
          <cell r="H736" t="str">
            <v>ＴＫＣＧ</v>
          </cell>
          <cell r="I736">
            <v>1</v>
          </cell>
          <cell r="J736" t="str">
            <v>部門1</v>
          </cell>
          <cell r="K736">
            <v>1001</v>
          </cell>
          <cell r="L736" t="str">
            <v>部門1-1</v>
          </cell>
          <cell r="M736">
            <v>100102</v>
          </cell>
          <cell r="N736" t="str">
            <v>一般職員</v>
          </cell>
          <cell r="O736">
            <v>500</v>
          </cell>
          <cell r="P736">
            <v>199900</v>
          </cell>
          <cell r="Q736">
            <v>199900</v>
          </cell>
          <cell r="R736">
            <v>0</v>
          </cell>
          <cell r="S736">
            <v>0</v>
          </cell>
          <cell r="T736">
            <v>0</v>
          </cell>
          <cell r="U736">
            <v>0</v>
          </cell>
          <cell r="V736">
            <v>0</v>
          </cell>
          <cell r="W736">
            <v>0</v>
          </cell>
          <cell r="X736">
            <v>0</v>
          </cell>
          <cell r="Y736">
            <v>0</v>
          </cell>
          <cell r="Z736">
            <v>199900</v>
          </cell>
          <cell r="AA736">
            <v>0</v>
          </cell>
          <cell r="AB736">
            <v>23988</v>
          </cell>
          <cell r="AC736">
            <v>0</v>
          </cell>
          <cell r="AD736">
            <v>27000</v>
          </cell>
          <cell r="AE736">
            <v>0</v>
          </cell>
          <cell r="AF736">
            <v>5625</v>
          </cell>
          <cell r="AG736">
            <v>0</v>
          </cell>
          <cell r="AH736">
            <v>0</v>
          </cell>
          <cell r="AI736">
            <v>33225</v>
          </cell>
          <cell r="AJ736">
            <v>-11145</v>
          </cell>
          <cell r="AK736">
            <v>10244</v>
          </cell>
          <cell r="AL736">
            <v>0</v>
          </cell>
          <cell r="AM736">
            <v>22716.400000000001</v>
          </cell>
          <cell r="AN736">
            <v>390</v>
          </cell>
          <cell r="AO736">
            <v>0</v>
          </cell>
          <cell r="AP736">
            <v>0</v>
          </cell>
          <cell r="AQ736">
            <v>278593</v>
          </cell>
          <cell r="AR736">
            <v>285</v>
          </cell>
          <cell r="AS736">
            <v>0</v>
          </cell>
          <cell r="AT736">
            <v>0</v>
          </cell>
          <cell r="AU736">
            <v>0</v>
          </cell>
          <cell r="AV736">
            <v>1392</v>
          </cell>
          <cell r="AW736">
            <v>2369.0055000000002</v>
          </cell>
          <cell r="AX736">
            <v>568.3297</v>
          </cell>
        </row>
        <row r="737">
          <cell r="D737" t="str">
            <v>鎌田　貴大</v>
          </cell>
          <cell r="E737">
            <v>1007</v>
          </cell>
          <cell r="F737" t="str">
            <v>関西研修センター</v>
          </cell>
          <cell r="G737">
            <v>100701</v>
          </cell>
          <cell r="H737" t="str">
            <v>ＫＫＣＧ</v>
          </cell>
          <cell r="I737">
            <v>1</v>
          </cell>
          <cell r="J737" t="str">
            <v>部門1</v>
          </cell>
          <cell r="K737">
            <v>1001</v>
          </cell>
          <cell r="L737" t="str">
            <v>部門1-1</v>
          </cell>
          <cell r="M737">
            <v>100102</v>
          </cell>
          <cell r="N737" t="str">
            <v>一般職員</v>
          </cell>
          <cell r="O737">
            <v>500</v>
          </cell>
          <cell r="P737">
            <v>199900</v>
          </cell>
          <cell r="Q737">
            <v>199900</v>
          </cell>
          <cell r="R737">
            <v>0</v>
          </cell>
          <cell r="S737">
            <v>0</v>
          </cell>
          <cell r="T737">
            <v>0</v>
          </cell>
          <cell r="U737">
            <v>0</v>
          </cell>
          <cell r="V737">
            <v>0</v>
          </cell>
          <cell r="W737">
            <v>0</v>
          </cell>
          <cell r="X737">
            <v>0</v>
          </cell>
          <cell r="Y737">
            <v>0</v>
          </cell>
          <cell r="Z737">
            <v>199900</v>
          </cell>
          <cell r="AA737">
            <v>0</v>
          </cell>
          <cell r="AB737">
            <v>23988</v>
          </cell>
          <cell r="AC737">
            <v>0</v>
          </cell>
          <cell r="AD737">
            <v>27000</v>
          </cell>
          <cell r="AE737">
            <v>0</v>
          </cell>
          <cell r="AF737">
            <v>0</v>
          </cell>
          <cell r="AG737">
            <v>0</v>
          </cell>
          <cell r="AH737">
            <v>0</v>
          </cell>
          <cell r="AI737">
            <v>92198</v>
          </cell>
          <cell r="AJ737">
            <v>-22290</v>
          </cell>
          <cell r="AK737">
            <v>10244</v>
          </cell>
          <cell r="AL737">
            <v>0</v>
          </cell>
          <cell r="AM737">
            <v>22716.400000000001</v>
          </cell>
          <cell r="AN737">
            <v>390</v>
          </cell>
          <cell r="AO737">
            <v>0</v>
          </cell>
          <cell r="AP737">
            <v>0</v>
          </cell>
          <cell r="AQ737">
            <v>320796</v>
          </cell>
          <cell r="AR737">
            <v>9573</v>
          </cell>
          <cell r="AS737">
            <v>0</v>
          </cell>
          <cell r="AT737">
            <v>515</v>
          </cell>
          <cell r="AU737">
            <v>3129</v>
          </cell>
          <cell r="AV737">
            <v>1603</v>
          </cell>
          <cell r="AW737">
            <v>2727.7460000000001</v>
          </cell>
          <cell r="AX737">
            <v>654.42380000000003</v>
          </cell>
        </row>
        <row r="738">
          <cell r="D738" t="str">
            <v>本間　友佳</v>
          </cell>
          <cell r="E738">
            <v>1006</v>
          </cell>
          <cell r="F738" t="str">
            <v>東京研修センター</v>
          </cell>
          <cell r="G738">
            <v>100601</v>
          </cell>
          <cell r="H738" t="str">
            <v>ＴＫＣＧ</v>
          </cell>
          <cell r="I738">
            <v>1</v>
          </cell>
          <cell r="J738" t="str">
            <v>部門1</v>
          </cell>
          <cell r="K738">
            <v>1001</v>
          </cell>
          <cell r="L738" t="str">
            <v>部門1-1</v>
          </cell>
          <cell r="M738">
            <v>100102</v>
          </cell>
          <cell r="N738" t="str">
            <v>一般職員</v>
          </cell>
          <cell r="O738">
            <v>500</v>
          </cell>
          <cell r="P738">
            <v>215200</v>
          </cell>
          <cell r="Q738">
            <v>215200</v>
          </cell>
          <cell r="R738">
            <v>0</v>
          </cell>
          <cell r="S738">
            <v>0</v>
          </cell>
          <cell r="T738">
            <v>0</v>
          </cell>
          <cell r="U738">
            <v>0</v>
          </cell>
          <cell r="V738">
            <v>0</v>
          </cell>
          <cell r="W738">
            <v>0</v>
          </cell>
          <cell r="X738">
            <v>0</v>
          </cell>
          <cell r="Y738">
            <v>0</v>
          </cell>
          <cell r="Z738">
            <v>215200</v>
          </cell>
          <cell r="AA738">
            <v>0</v>
          </cell>
          <cell r="AB738">
            <v>25824</v>
          </cell>
          <cell r="AC738">
            <v>0</v>
          </cell>
          <cell r="AD738">
            <v>27000</v>
          </cell>
          <cell r="AE738">
            <v>0</v>
          </cell>
          <cell r="AF738">
            <v>3876</v>
          </cell>
          <cell r="AG738">
            <v>0</v>
          </cell>
          <cell r="AH738">
            <v>0</v>
          </cell>
          <cell r="AI738">
            <v>46740</v>
          </cell>
          <cell r="AJ738">
            <v>-12000</v>
          </cell>
          <cell r="AK738">
            <v>11032</v>
          </cell>
          <cell r="AL738">
            <v>0</v>
          </cell>
          <cell r="AM738">
            <v>24464.2</v>
          </cell>
          <cell r="AN738">
            <v>420</v>
          </cell>
          <cell r="AO738">
            <v>0</v>
          </cell>
          <cell r="AP738">
            <v>0</v>
          </cell>
          <cell r="AQ738">
            <v>306640</v>
          </cell>
          <cell r="AR738">
            <v>2500</v>
          </cell>
          <cell r="AS738">
            <v>0</v>
          </cell>
          <cell r="AT738">
            <v>0</v>
          </cell>
          <cell r="AU738">
            <v>0</v>
          </cell>
          <cell r="AV738">
            <v>1533</v>
          </cell>
          <cell r="AW738">
            <v>2606.64</v>
          </cell>
          <cell r="AX738">
            <v>625.54560000000004</v>
          </cell>
        </row>
        <row r="739">
          <cell r="D739" t="str">
            <v>杉田　哲也</v>
          </cell>
          <cell r="E739">
            <v>1001</v>
          </cell>
          <cell r="F739" t="str">
            <v>産業推進部</v>
          </cell>
          <cell r="G739">
            <v>100101</v>
          </cell>
          <cell r="H739" t="str">
            <v>産業国際化・インフラＧ</v>
          </cell>
          <cell r="I739">
            <v>1</v>
          </cell>
          <cell r="J739" t="str">
            <v>部門1</v>
          </cell>
          <cell r="K739">
            <v>1001</v>
          </cell>
          <cell r="L739" t="str">
            <v>部門1-1</v>
          </cell>
          <cell r="M739">
            <v>100102</v>
          </cell>
          <cell r="N739" t="str">
            <v>一般職員</v>
          </cell>
          <cell r="O739">
            <v>300</v>
          </cell>
          <cell r="P739">
            <v>371700</v>
          </cell>
          <cell r="Q739">
            <v>371700</v>
          </cell>
          <cell r="R739">
            <v>0</v>
          </cell>
          <cell r="S739">
            <v>0</v>
          </cell>
          <cell r="T739">
            <v>0</v>
          </cell>
          <cell r="U739">
            <v>0</v>
          </cell>
          <cell r="V739">
            <v>0</v>
          </cell>
          <cell r="W739">
            <v>0</v>
          </cell>
          <cell r="X739">
            <v>0</v>
          </cell>
          <cell r="Y739">
            <v>0</v>
          </cell>
          <cell r="Z739">
            <v>371700</v>
          </cell>
          <cell r="AA739">
            <v>75000</v>
          </cell>
          <cell r="AB739">
            <v>57324</v>
          </cell>
          <cell r="AC739">
            <v>31000</v>
          </cell>
          <cell r="AD739">
            <v>27000</v>
          </cell>
          <cell r="AE739">
            <v>0</v>
          </cell>
          <cell r="AF739">
            <v>12065</v>
          </cell>
          <cell r="AG739">
            <v>0</v>
          </cell>
          <cell r="AH739">
            <v>0</v>
          </cell>
          <cell r="AI739">
            <v>0</v>
          </cell>
          <cell r="AJ739">
            <v>0</v>
          </cell>
          <cell r="AK739">
            <v>18518</v>
          </cell>
          <cell r="AL739">
            <v>2585</v>
          </cell>
          <cell r="AM739">
            <v>41064.800000000003</v>
          </cell>
          <cell r="AN739">
            <v>705</v>
          </cell>
          <cell r="AO739">
            <v>0</v>
          </cell>
          <cell r="AP739">
            <v>0</v>
          </cell>
          <cell r="AQ739">
            <v>574089</v>
          </cell>
          <cell r="AR739">
            <v>0</v>
          </cell>
          <cell r="AS739">
            <v>0</v>
          </cell>
          <cell r="AT739">
            <v>0</v>
          </cell>
          <cell r="AU739">
            <v>0</v>
          </cell>
          <cell r="AV739">
            <v>2870</v>
          </cell>
          <cell r="AW739">
            <v>4880.2015000000001</v>
          </cell>
          <cell r="AX739">
            <v>1171.1415</v>
          </cell>
        </row>
        <row r="740">
          <cell r="D740" t="str">
            <v>古田　淳</v>
          </cell>
          <cell r="E740">
            <v>1002</v>
          </cell>
          <cell r="F740" t="str">
            <v>政策推進部</v>
          </cell>
          <cell r="G740">
            <v>100202</v>
          </cell>
          <cell r="H740" t="str">
            <v>政策受託Ｇ</v>
          </cell>
          <cell r="I740">
            <v>1</v>
          </cell>
          <cell r="J740" t="str">
            <v>部門1</v>
          </cell>
          <cell r="K740">
            <v>1001</v>
          </cell>
          <cell r="L740" t="str">
            <v>部門1-1</v>
          </cell>
          <cell r="M740">
            <v>100102</v>
          </cell>
          <cell r="N740" t="str">
            <v>一般職員</v>
          </cell>
          <cell r="O740">
            <v>500</v>
          </cell>
          <cell r="P740">
            <v>315600</v>
          </cell>
          <cell r="Q740">
            <v>315600</v>
          </cell>
          <cell r="R740">
            <v>0</v>
          </cell>
          <cell r="S740">
            <v>0</v>
          </cell>
          <cell r="T740">
            <v>0</v>
          </cell>
          <cell r="U740">
            <v>0</v>
          </cell>
          <cell r="V740">
            <v>0</v>
          </cell>
          <cell r="W740">
            <v>0</v>
          </cell>
          <cell r="X740">
            <v>0</v>
          </cell>
          <cell r="Y740">
            <v>0</v>
          </cell>
          <cell r="Z740">
            <v>315600</v>
          </cell>
          <cell r="AA740">
            <v>0</v>
          </cell>
          <cell r="AB740">
            <v>37872</v>
          </cell>
          <cell r="AC740">
            <v>0</v>
          </cell>
          <cell r="AD740">
            <v>0</v>
          </cell>
          <cell r="AE740">
            <v>0</v>
          </cell>
          <cell r="AF740">
            <v>11700</v>
          </cell>
          <cell r="AG740">
            <v>0</v>
          </cell>
          <cell r="AH740">
            <v>0</v>
          </cell>
          <cell r="AI740">
            <v>52918</v>
          </cell>
          <cell r="AJ740">
            <v>0</v>
          </cell>
          <cell r="AK740">
            <v>14184</v>
          </cell>
          <cell r="AL740">
            <v>1980</v>
          </cell>
          <cell r="AM740">
            <v>31453.4</v>
          </cell>
          <cell r="AN740">
            <v>540</v>
          </cell>
          <cell r="AO740">
            <v>0</v>
          </cell>
          <cell r="AP740">
            <v>0</v>
          </cell>
          <cell r="AQ740">
            <v>418090</v>
          </cell>
          <cell r="AR740">
            <v>7582</v>
          </cell>
          <cell r="AS740">
            <v>0</v>
          </cell>
          <cell r="AT740">
            <v>0</v>
          </cell>
          <cell r="AU740">
            <v>0</v>
          </cell>
          <cell r="AV740">
            <v>2090</v>
          </cell>
          <cell r="AW740">
            <v>3554.2150000000001</v>
          </cell>
          <cell r="AX740">
            <v>852.90359999999998</v>
          </cell>
        </row>
        <row r="741">
          <cell r="D741" t="str">
            <v>内野　麻衣子</v>
          </cell>
          <cell r="E741">
            <v>1008</v>
          </cell>
          <cell r="F741" t="str">
            <v>HIDA総合研究所</v>
          </cell>
          <cell r="G741">
            <v>100801</v>
          </cell>
          <cell r="H741" t="str">
            <v>調査企画Ｇ</v>
          </cell>
          <cell r="I741">
            <v>1</v>
          </cell>
          <cell r="J741" t="str">
            <v>部門1</v>
          </cell>
          <cell r="K741">
            <v>1001</v>
          </cell>
          <cell r="L741" t="str">
            <v>部門1-1</v>
          </cell>
          <cell r="M741">
            <v>100102</v>
          </cell>
          <cell r="N741" t="str">
            <v>一般職員</v>
          </cell>
          <cell r="O741">
            <v>500</v>
          </cell>
          <cell r="P741">
            <v>273800</v>
          </cell>
          <cell r="Q741">
            <v>273800</v>
          </cell>
          <cell r="R741">
            <v>0</v>
          </cell>
          <cell r="S741">
            <v>0</v>
          </cell>
          <cell r="T741">
            <v>0</v>
          </cell>
          <cell r="U741">
            <v>0</v>
          </cell>
          <cell r="V741">
            <v>0</v>
          </cell>
          <cell r="W741">
            <v>0</v>
          </cell>
          <cell r="X741">
            <v>0</v>
          </cell>
          <cell r="Y741">
            <v>0</v>
          </cell>
          <cell r="Z741">
            <v>273800</v>
          </cell>
          <cell r="AA741">
            <v>0</v>
          </cell>
          <cell r="AB741">
            <v>32856</v>
          </cell>
          <cell r="AC741">
            <v>0</v>
          </cell>
          <cell r="AD741">
            <v>0</v>
          </cell>
          <cell r="AE741">
            <v>0</v>
          </cell>
          <cell r="AF741">
            <v>14211</v>
          </cell>
          <cell r="AG741">
            <v>0</v>
          </cell>
          <cell r="AH741">
            <v>0</v>
          </cell>
          <cell r="AI741">
            <v>48109</v>
          </cell>
          <cell r="AJ741">
            <v>0</v>
          </cell>
          <cell r="AK741">
            <v>14184</v>
          </cell>
          <cell r="AL741">
            <v>0</v>
          </cell>
          <cell r="AM741">
            <v>31453.4</v>
          </cell>
          <cell r="AN741">
            <v>540</v>
          </cell>
          <cell r="AO741">
            <v>0</v>
          </cell>
          <cell r="AP741">
            <v>0</v>
          </cell>
          <cell r="AQ741">
            <v>368976</v>
          </cell>
          <cell r="AR741">
            <v>3962</v>
          </cell>
          <cell r="AS741">
            <v>0</v>
          </cell>
          <cell r="AT741">
            <v>0</v>
          </cell>
          <cell r="AU741">
            <v>0</v>
          </cell>
          <cell r="AV741">
            <v>1844</v>
          </cell>
          <cell r="AW741">
            <v>3137.1759999999999</v>
          </cell>
          <cell r="AX741">
            <v>752.71100000000001</v>
          </cell>
        </row>
        <row r="742">
          <cell r="D742" t="str">
            <v>田中　道代</v>
          </cell>
          <cell r="E742">
            <v>1002</v>
          </cell>
          <cell r="F742" t="str">
            <v>政策推進部</v>
          </cell>
          <cell r="G742">
            <v>100201</v>
          </cell>
          <cell r="H742" t="str">
            <v>国際人材Ｇ</v>
          </cell>
          <cell r="I742">
            <v>1</v>
          </cell>
          <cell r="J742" t="str">
            <v>部門1</v>
          </cell>
          <cell r="K742">
            <v>1001</v>
          </cell>
          <cell r="L742" t="str">
            <v>部門1-1</v>
          </cell>
          <cell r="M742">
            <v>100102</v>
          </cell>
          <cell r="N742" t="str">
            <v>一般職員</v>
          </cell>
          <cell r="O742">
            <v>500</v>
          </cell>
          <cell r="P742">
            <v>315600</v>
          </cell>
          <cell r="Q742">
            <v>315600</v>
          </cell>
          <cell r="R742">
            <v>0</v>
          </cell>
          <cell r="S742">
            <v>0</v>
          </cell>
          <cell r="T742">
            <v>0</v>
          </cell>
          <cell r="U742">
            <v>0</v>
          </cell>
          <cell r="V742">
            <v>0</v>
          </cell>
          <cell r="W742">
            <v>0</v>
          </cell>
          <cell r="X742">
            <v>0</v>
          </cell>
          <cell r="Y742">
            <v>0</v>
          </cell>
          <cell r="Z742">
            <v>315600</v>
          </cell>
          <cell r="AA742">
            <v>0</v>
          </cell>
          <cell r="AB742">
            <v>37872</v>
          </cell>
          <cell r="AC742">
            <v>0</v>
          </cell>
          <cell r="AD742">
            <v>0</v>
          </cell>
          <cell r="AE742">
            <v>0</v>
          </cell>
          <cell r="AF742">
            <v>9538</v>
          </cell>
          <cell r="AG742">
            <v>0</v>
          </cell>
          <cell r="AH742">
            <v>0</v>
          </cell>
          <cell r="AI742">
            <v>109886</v>
          </cell>
          <cell r="AJ742">
            <v>0</v>
          </cell>
          <cell r="AK742">
            <v>14184</v>
          </cell>
          <cell r="AL742">
            <v>1980</v>
          </cell>
          <cell r="AM742">
            <v>31453.4</v>
          </cell>
          <cell r="AN742">
            <v>540</v>
          </cell>
          <cell r="AO742">
            <v>0</v>
          </cell>
          <cell r="AP742">
            <v>0</v>
          </cell>
          <cell r="AQ742">
            <v>472896</v>
          </cell>
          <cell r="AR742">
            <v>15458</v>
          </cell>
          <cell r="AS742">
            <v>0</v>
          </cell>
          <cell r="AT742">
            <v>0</v>
          </cell>
          <cell r="AU742">
            <v>0</v>
          </cell>
          <cell r="AV742">
            <v>2364</v>
          </cell>
          <cell r="AW742">
            <v>4020.096</v>
          </cell>
          <cell r="AX742">
            <v>964.70780000000002</v>
          </cell>
        </row>
        <row r="743">
          <cell r="D743" t="str">
            <v>小坂　由起子</v>
          </cell>
          <cell r="E743">
            <v>1006</v>
          </cell>
          <cell r="F743" t="str">
            <v>東京研修センター</v>
          </cell>
          <cell r="G743">
            <v>100601</v>
          </cell>
          <cell r="H743" t="str">
            <v>ＴＫＣＧ</v>
          </cell>
          <cell r="I743">
            <v>1</v>
          </cell>
          <cell r="J743" t="str">
            <v>部門1</v>
          </cell>
          <cell r="K743">
            <v>1001</v>
          </cell>
          <cell r="L743" t="str">
            <v>部門1-1</v>
          </cell>
          <cell r="M743">
            <v>100102</v>
          </cell>
          <cell r="N743" t="str">
            <v>一般職員</v>
          </cell>
          <cell r="O743">
            <v>500</v>
          </cell>
          <cell r="P743">
            <v>315600</v>
          </cell>
          <cell r="Q743">
            <v>315600</v>
          </cell>
          <cell r="R743">
            <v>0</v>
          </cell>
          <cell r="S743">
            <v>0</v>
          </cell>
          <cell r="T743">
            <v>0</v>
          </cell>
          <cell r="U743">
            <v>0</v>
          </cell>
          <cell r="V743">
            <v>0</v>
          </cell>
          <cell r="W743">
            <v>0</v>
          </cell>
          <cell r="X743">
            <v>0</v>
          </cell>
          <cell r="Y743">
            <v>0</v>
          </cell>
          <cell r="Z743">
            <v>315600</v>
          </cell>
          <cell r="AA743">
            <v>0</v>
          </cell>
          <cell r="AB743">
            <v>37872</v>
          </cell>
          <cell r="AC743">
            <v>0</v>
          </cell>
          <cell r="AD743">
            <v>0</v>
          </cell>
          <cell r="AE743">
            <v>0</v>
          </cell>
          <cell r="AF743">
            <v>27857</v>
          </cell>
          <cell r="AG743">
            <v>0</v>
          </cell>
          <cell r="AH743">
            <v>0</v>
          </cell>
          <cell r="AI743">
            <v>254029</v>
          </cell>
          <cell r="AJ743">
            <v>0</v>
          </cell>
          <cell r="AK743">
            <v>14972</v>
          </cell>
          <cell r="AL743">
            <v>2090</v>
          </cell>
          <cell r="AM743">
            <v>33201.199999999997</v>
          </cell>
          <cell r="AN743">
            <v>570</v>
          </cell>
          <cell r="AO743">
            <v>0</v>
          </cell>
          <cell r="AP743">
            <v>0</v>
          </cell>
          <cell r="AQ743">
            <v>635358</v>
          </cell>
          <cell r="AR743">
            <v>45718</v>
          </cell>
          <cell r="AS743">
            <v>10498</v>
          </cell>
          <cell r="AT743">
            <v>0</v>
          </cell>
          <cell r="AU743">
            <v>0</v>
          </cell>
          <cell r="AV743">
            <v>3176</v>
          </cell>
          <cell r="AW743">
            <v>5401.3329999999996</v>
          </cell>
          <cell r="AX743">
            <v>1296.1303</v>
          </cell>
        </row>
        <row r="744">
          <cell r="D744" t="str">
            <v>榎本　伸一</v>
          </cell>
          <cell r="E744">
            <v>1001</v>
          </cell>
          <cell r="F744" t="str">
            <v>産業推進部</v>
          </cell>
          <cell r="G744">
            <v>100102</v>
          </cell>
          <cell r="H744" t="str">
            <v>ＥＰＡＧ</v>
          </cell>
          <cell r="I744">
            <v>1</v>
          </cell>
          <cell r="J744" t="str">
            <v>部門1</v>
          </cell>
          <cell r="K744">
            <v>1001</v>
          </cell>
          <cell r="L744" t="str">
            <v>部門1-1</v>
          </cell>
          <cell r="M744">
            <v>100102</v>
          </cell>
          <cell r="N744" t="str">
            <v>一般職員</v>
          </cell>
          <cell r="O744">
            <v>500</v>
          </cell>
          <cell r="P744">
            <v>315600</v>
          </cell>
          <cell r="Q744">
            <v>315600</v>
          </cell>
          <cell r="R744">
            <v>0</v>
          </cell>
          <cell r="S744">
            <v>0</v>
          </cell>
          <cell r="T744">
            <v>0</v>
          </cell>
          <cell r="U744">
            <v>0</v>
          </cell>
          <cell r="V744">
            <v>0</v>
          </cell>
          <cell r="W744">
            <v>0</v>
          </cell>
          <cell r="X744">
            <v>0</v>
          </cell>
          <cell r="Y744">
            <v>0</v>
          </cell>
          <cell r="Z744">
            <v>315600</v>
          </cell>
          <cell r="AA744">
            <v>0</v>
          </cell>
          <cell r="AB744">
            <v>37872</v>
          </cell>
          <cell r="AC744">
            <v>0</v>
          </cell>
          <cell r="AD744">
            <v>0</v>
          </cell>
          <cell r="AE744">
            <v>0</v>
          </cell>
          <cell r="AF744">
            <v>0</v>
          </cell>
          <cell r="AG744">
            <v>0</v>
          </cell>
          <cell r="AH744">
            <v>0</v>
          </cell>
          <cell r="AI744">
            <v>303671</v>
          </cell>
          <cell r="AJ744">
            <v>0</v>
          </cell>
          <cell r="AK744">
            <v>18518</v>
          </cell>
          <cell r="AL744">
            <v>0</v>
          </cell>
          <cell r="AM744">
            <v>41064.800000000003</v>
          </cell>
          <cell r="AN744">
            <v>705</v>
          </cell>
          <cell r="AO744">
            <v>0</v>
          </cell>
          <cell r="AP744">
            <v>0</v>
          </cell>
          <cell r="AQ744">
            <v>657143</v>
          </cell>
          <cell r="AR744">
            <v>51059</v>
          </cell>
          <cell r="AS744">
            <v>15839</v>
          </cell>
          <cell r="AT744">
            <v>0</v>
          </cell>
          <cell r="AU744">
            <v>0</v>
          </cell>
          <cell r="AV744">
            <v>3285</v>
          </cell>
          <cell r="AW744">
            <v>5586.4305000000004</v>
          </cell>
          <cell r="AX744">
            <v>1340.5717</v>
          </cell>
        </row>
        <row r="745">
          <cell r="D745" t="str">
            <v>鈴木　美保</v>
          </cell>
          <cell r="E745">
            <v>1002</v>
          </cell>
          <cell r="F745" t="str">
            <v>政策推進部</v>
          </cell>
          <cell r="G745">
            <v>100201</v>
          </cell>
          <cell r="H745" t="str">
            <v>国際人材Ｇ</v>
          </cell>
          <cell r="I745">
            <v>1</v>
          </cell>
          <cell r="J745" t="str">
            <v>部門1</v>
          </cell>
          <cell r="K745">
            <v>1001</v>
          </cell>
          <cell r="L745" t="str">
            <v>部門1-1</v>
          </cell>
          <cell r="M745">
            <v>100102</v>
          </cell>
          <cell r="N745" t="str">
            <v>一般職員</v>
          </cell>
          <cell r="O745">
            <v>500</v>
          </cell>
          <cell r="P745">
            <v>315600</v>
          </cell>
          <cell r="Q745">
            <v>315600</v>
          </cell>
          <cell r="R745">
            <v>0</v>
          </cell>
          <cell r="S745">
            <v>0</v>
          </cell>
          <cell r="T745">
            <v>0</v>
          </cell>
          <cell r="U745">
            <v>0</v>
          </cell>
          <cell r="V745">
            <v>0</v>
          </cell>
          <cell r="W745">
            <v>0</v>
          </cell>
          <cell r="X745">
            <v>0</v>
          </cell>
          <cell r="Y745">
            <v>0</v>
          </cell>
          <cell r="Z745">
            <v>315600</v>
          </cell>
          <cell r="AA745">
            <v>0</v>
          </cell>
          <cell r="AB745">
            <v>37872</v>
          </cell>
          <cell r="AC745">
            <v>0</v>
          </cell>
          <cell r="AD745">
            <v>0</v>
          </cell>
          <cell r="AE745">
            <v>0</v>
          </cell>
          <cell r="AF745">
            <v>30815</v>
          </cell>
          <cell r="AG745">
            <v>0</v>
          </cell>
          <cell r="AH745">
            <v>0</v>
          </cell>
          <cell r="AI745">
            <v>138540</v>
          </cell>
          <cell r="AJ745">
            <v>0</v>
          </cell>
          <cell r="AK745">
            <v>14972</v>
          </cell>
          <cell r="AL745">
            <v>2090</v>
          </cell>
          <cell r="AM745">
            <v>33201.199999999997</v>
          </cell>
          <cell r="AN745">
            <v>570</v>
          </cell>
          <cell r="AO745">
            <v>0</v>
          </cell>
          <cell r="AP745">
            <v>0</v>
          </cell>
          <cell r="AQ745">
            <v>522827</v>
          </cell>
          <cell r="AR745">
            <v>17669</v>
          </cell>
          <cell r="AS745">
            <v>0</v>
          </cell>
          <cell r="AT745">
            <v>0</v>
          </cell>
          <cell r="AU745">
            <v>0</v>
          </cell>
          <cell r="AV745">
            <v>2614</v>
          </cell>
          <cell r="AW745">
            <v>4444.1644999999999</v>
          </cell>
          <cell r="AX745">
            <v>1066.567</v>
          </cell>
        </row>
        <row r="746">
          <cell r="D746" t="str">
            <v>杉山　霜</v>
          </cell>
          <cell r="E746">
            <v>1002</v>
          </cell>
          <cell r="F746" t="str">
            <v>政策推進部</v>
          </cell>
          <cell r="G746">
            <v>100201</v>
          </cell>
          <cell r="H746" t="str">
            <v>国際人材Ｇ</v>
          </cell>
          <cell r="I746">
            <v>1</v>
          </cell>
          <cell r="J746" t="str">
            <v>部門1</v>
          </cell>
          <cell r="K746">
            <v>1001</v>
          </cell>
          <cell r="L746" t="str">
            <v>部門1-1</v>
          </cell>
          <cell r="M746">
            <v>100102</v>
          </cell>
          <cell r="N746" t="str">
            <v>一般職員</v>
          </cell>
          <cell r="O746">
            <v>500</v>
          </cell>
          <cell r="P746">
            <v>315600</v>
          </cell>
          <cell r="Q746">
            <v>315600</v>
          </cell>
          <cell r="R746">
            <v>0</v>
          </cell>
          <cell r="S746">
            <v>0</v>
          </cell>
          <cell r="T746">
            <v>0</v>
          </cell>
          <cell r="U746">
            <v>0</v>
          </cell>
          <cell r="V746">
            <v>0</v>
          </cell>
          <cell r="W746">
            <v>0</v>
          </cell>
          <cell r="X746">
            <v>0</v>
          </cell>
          <cell r="Y746">
            <v>0</v>
          </cell>
          <cell r="Z746">
            <v>315600</v>
          </cell>
          <cell r="AA746">
            <v>0</v>
          </cell>
          <cell r="AB746">
            <v>37872</v>
          </cell>
          <cell r="AC746">
            <v>0</v>
          </cell>
          <cell r="AD746">
            <v>0</v>
          </cell>
          <cell r="AE746">
            <v>0</v>
          </cell>
          <cell r="AF746">
            <v>11160</v>
          </cell>
          <cell r="AG746">
            <v>0</v>
          </cell>
          <cell r="AH746">
            <v>0</v>
          </cell>
          <cell r="AI746">
            <v>0</v>
          </cell>
          <cell r="AJ746">
            <v>0</v>
          </cell>
          <cell r="AK746">
            <v>14184</v>
          </cell>
          <cell r="AL746">
            <v>1980</v>
          </cell>
          <cell r="AM746">
            <v>31453.4</v>
          </cell>
          <cell r="AN746">
            <v>540</v>
          </cell>
          <cell r="AO746">
            <v>0</v>
          </cell>
          <cell r="AP746">
            <v>0</v>
          </cell>
          <cell r="AQ746">
            <v>364632</v>
          </cell>
          <cell r="AR746">
            <v>0</v>
          </cell>
          <cell r="AS746">
            <v>0</v>
          </cell>
          <cell r="AT746">
            <v>0</v>
          </cell>
          <cell r="AU746">
            <v>0</v>
          </cell>
          <cell r="AV746">
            <v>1823</v>
          </cell>
          <cell r="AW746">
            <v>3099.5320000000002</v>
          </cell>
          <cell r="AX746">
            <v>743.8492</v>
          </cell>
        </row>
        <row r="747">
          <cell r="D747" t="str">
            <v>西生　ゆかり</v>
          </cell>
          <cell r="E747">
            <v>1002</v>
          </cell>
          <cell r="F747" t="str">
            <v>政策推進部</v>
          </cell>
          <cell r="G747">
            <v>100202</v>
          </cell>
          <cell r="H747" t="str">
            <v>政策受託Ｇ</v>
          </cell>
          <cell r="I747">
            <v>1</v>
          </cell>
          <cell r="J747" t="str">
            <v>部門1</v>
          </cell>
          <cell r="K747">
            <v>1001</v>
          </cell>
          <cell r="L747" t="str">
            <v>部門1-1</v>
          </cell>
          <cell r="M747">
            <v>100102</v>
          </cell>
          <cell r="N747" t="str">
            <v>一般職員</v>
          </cell>
          <cell r="O747">
            <v>500</v>
          </cell>
          <cell r="P747">
            <v>243800</v>
          </cell>
          <cell r="Q747">
            <v>243800</v>
          </cell>
          <cell r="R747">
            <v>0</v>
          </cell>
          <cell r="S747">
            <v>0</v>
          </cell>
          <cell r="T747">
            <v>0</v>
          </cell>
          <cell r="U747">
            <v>0</v>
          </cell>
          <cell r="V747">
            <v>0</v>
          </cell>
          <cell r="W747">
            <v>0</v>
          </cell>
          <cell r="X747">
            <v>0</v>
          </cell>
          <cell r="Y747">
            <v>0</v>
          </cell>
          <cell r="Z747">
            <v>243800</v>
          </cell>
          <cell r="AA747">
            <v>0</v>
          </cell>
          <cell r="AB747">
            <v>29256</v>
          </cell>
          <cell r="AC747">
            <v>0</v>
          </cell>
          <cell r="AD747">
            <v>0</v>
          </cell>
          <cell r="AE747">
            <v>0</v>
          </cell>
          <cell r="AF747">
            <v>3876</v>
          </cell>
          <cell r="AG747">
            <v>0</v>
          </cell>
          <cell r="AH747">
            <v>0</v>
          </cell>
          <cell r="AI747">
            <v>0</v>
          </cell>
          <cell r="AJ747">
            <v>0</v>
          </cell>
          <cell r="AK747">
            <v>10244</v>
          </cell>
          <cell r="AL747">
            <v>0</v>
          </cell>
          <cell r="AM747">
            <v>22716.400000000001</v>
          </cell>
          <cell r="AN747">
            <v>390</v>
          </cell>
          <cell r="AO747">
            <v>0</v>
          </cell>
          <cell r="AP747">
            <v>0</v>
          </cell>
          <cell r="AQ747">
            <v>276932</v>
          </cell>
          <cell r="AR747">
            <v>0</v>
          </cell>
          <cell r="AS747">
            <v>0</v>
          </cell>
          <cell r="AT747">
            <v>0</v>
          </cell>
          <cell r="AU747">
            <v>0</v>
          </cell>
          <cell r="AV747">
            <v>1384</v>
          </cell>
          <cell r="AW747">
            <v>2354.5819999999999</v>
          </cell>
          <cell r="AX747">
            <v>564.94119999999998</v>
          </cell>
        </row>
        <row r="748">
          <cell r="D748" t="str">
            <v>井口　理津子</v>
          </cell>
          <cell r="E748">
            <v>1001</v>
          </cell>
          <cell r="F748" t="str">
            <v>産業推進部</v>
          </cell>
          <cell r="G748">
            <v>100102</v>
          </cell>
          <cell r="H748" t="str">
            <v>ＥＰＡＧ</v>
          </cell>
          <cell r="I748">
            <v>1</v>
          </cell>
          <cell r="J748" t="str">
            <v>部門1</v>
          </cell>
          <cell r="K748">
            <v>1001</v>
          </cell>
          <cell r="L748" t="str">
            <v>部門1-1</v>
          </cell>
          <cell r="M748">
            <v>100102</v>
          </cell>
          <cell r="N748" t="str">
            <v>一般職員</v>
          </cell>
          <cell r="O748">
            <v>500</v>
          </cell>
          <cell r="P748">
            <v>315600</v>
          </cell>
          <cell r="Q748">
            <v>315600</v>
          </cell>
          <cell r="R748">
            <v>0</v>
          </cell>
          <cell r="S748">
            <v>0</v>
          </cell>
          <cell r="T748">
            <v>0</v>
          </cell>
          <cell r="U748">
            <v>0</v>
          </cell>
          <cell r="V748">
            <v>0</v>
          </cell>
          <cell r="W748">
            <v>0</v>
          </cell>
          <cell r="X748">
            <v>0</v>
          </cell>
          <cell r="Y748">
            <v>0</v>
          </cell>
          <cell r="Z748">
            <v>315600</v>
          </cell>
          <cell r="AA748">
            <v>0</v>
          </cell>
          <cell r="AB748">
            <v>37872</v>
          </cell>
          <cell r="AC748">
            <v>0</v>
          </cell>
          <cell r="AD748">
            <v>0</v>
          </cell>
          <cell r="AE748">
            <v>0</v>
          </cell>
          <cell r="AF748">
            <v>24825</v>
          </cell>
          <cell r="AG748">
            <v>0</v>
          </cell>
          <cell r="AH748">
            <v>0</v>
          </cell>
          <cell r="AI748">
            <v>95216</v>
          </cell>
          <cell r="AJ748">
            <v>0</v>
          </cell>
          <cell r="AK748">
            <v>14972</v>
          </cell>
          <cell r="AL748">
            <v>2090</v>
          </cell>
          <cell r="AM748">
            <v>33201.199999999997</v>
          </cell>
          <cell r="AN748">
            <v>570</v>
          </cell>
          <cell r="AO748">
            <v>0</v>
          </cell>
          <cell r="AP748">
            <v>0</v>
          </cell>
          <cell r="AQ748">
            <v>473513</v>
          </cell>
          <cell r="AR748">
            <v>12523</v>
          </cell>
          <cell r="AS748">
            <v>0</v>
          </cell>
          <cell r="AT748">
            <v>0</v>
          </cell>
          <cell r="AU748">
            <v>0</v>
          </cell>
          <cell r="AV748">
            <v>2367</v>
          </cell>
          <cell r="AW748">
            <v>4025.4254999999998</v>
          </cell>
          <cell r="AX748">
            <v>965.9665</v>
          </cell>
        </row>
        <row r="749">
          <cell r="D749" t="str">
            <v>渡邉　菜穂子</v>
          </cell>
          <cell r="E749">
            <v>1001</v>
          </cell>
          <cell r="F749" t="str">
            <v>産業推進部</v>
          </cell>
          <cell r="G749">
            <v>100102</v>
          </cell>
          <cell r="H749" t="str">
            <v>ＥＰＡＧ</v>
          </cell>
          <cell r="I749">
            <v>1</v>
          </cell>
          <cell r="J749" t="str">
            <v>部門1</v>
          </cell>
          <cell r="K749">
            <v>1001</v>
          </cell>
          <cell r="L749" t="str">
            <v>部門1-1</v>
          </cell>
          <cell r="M749">
            <v>100102</v>
          </cell>
          <cell r="N749" t="str">
            <v>一般職員</v>
          </cell>
          <cell r="O749">
            <v>500</v>
          </cell>
          <cell r="P749">
            <v>315600</v>
          </cell>
          <cell r="Q749">
            <v>315600</v>
          </cell>
          <cell r="R749">
            <v>0</v>
          </cell>
          <cell r="S749">
            <v>0</v>
          </cell>
          <cell r="T749">
            <v>0</v>
          </cell>
          <cell r="U749">
            <v>0</v>
          </cell>
          <cell r="V749">
            <v>0</v>
          </cell>
          <cell r="W749">
            <v>0</v>
          </cell>
          <cell r="X749">
            <v>0</v>
          </cell>
          <cell r="Y749">
            <v>0</v>
          </cell>
          <cell r="Z749">
            <v>315600</v>
          </cell>
          <cell r="AA749">
            <v>0</v>
          </cell>
          <cell r="AB749">
            <v>37872</v>
          </cell>
          <cell r="AC749">
            <v>0</v>
          </cell>
          <cell r="AD749">
            <v>0</v>
          </cell>
          <cell r="AE749">
            <v>0</v>
          </cell>
          <cell r="AF749">
            <v>6500</v>
          </cell>
          <cell r="AG749">
            <v>0</v>
          </cell>
          <cell r="AH749">
            <v>0</v>
          </cell>
          <cell r="AI749">
            <v>113798</v>
          </cell>
          <cell r="AJ749">
            <v>0</v>
          </cell>
          <cell r="AK749">
            <v>14184</v>
          </cell>
          <cell r="AL749">
            <v>1980</v>
          </cell>
          <cell r="AM749">
            <v>31453.4</v>
          </cell>
          <cell r="AN749">
            <v>540</v>
          </cell>
          <cell r="AO749">
            <v>0</v>
          </cell>
          <cell r="AP749">
            <v>0</v>
          </cell>
          <cell r="AQ749">
            <v>473770</v>
          </cell>
          <cell r="AR749">
            <v>19762</v>
          </cell>
          <cell r="AS749">
            <v>0</v>
          </cell>
          <cell r="AT749">
            <v>0</v>
          </cell>
          <cell r="AU749">
            <v>0</v>
          </cell>
          <cell r="AV749">
            <v>2368</v>
          </cell>
          <cell r="AW749">
            <v>4027.895</v>
          </cell>
          <cell r="AX749">
            <v>966.49080000000004</v>
          </cell>
        </row>
        <row r="750">
          <cell r="D750" t="str">
            <v>阿部　千依</v>
          </cell>
          <cell r="E750">
            <v>1004</v>
          </cell>
          <cell r="F750" t="str">
            <v>事業統括部</v>
          </cell>
          <cell r="G750">
            <v>100402</v>
          </cell>
          <cell r="H750" t="str">
            <v>事業統括Ｇ地方創生支援ユニット</v>
          </cell>
          <cell r="I750">
            <v>1</v>
          </cell>
          <cell r="J750" t="str">
            <v>部門1</v>
          </cell>
          <cell r="K750">
            <v>1001</v>
          </cell>
          <cell r="L750" t="str">
            <v>部門1-1</v>
          </cell>
          <cell r="M750">
            <v>100102</v>
          </cell>
          <cell r="N750" t="str">
            <v>一般職員</v>
          </cell>
          <cell r="O750">
            <v>500</v>
          </cell>
          <cell r="P750">
            <v>287700</v>
          </cell>
          <cell r="Q750">
            <v>287700</v>
          </cell>
          <cell r="R750">
            <v>0</v>
          </cell>
          <cell r="S750">
            <v>0</v>
          </cell>
          <cell r="T750">
            <v>0</v>
          </cell>
          <cell r="U750">
            <v>0</v>
          </cell>
          <cell r="V750">
            <v>0</v>
          </cell>
          <cell r="W750">
            <v>0</v>
          </cell>
          <cell r="X750">
            <v>0</v>
          </cell>
          <cell r="Y750">
            <v>0</v>
          </cell>
          <cell r="Z750">
            <v>287700</v>
          </cell>
          <cell r="AA750">
            <v>0</v>
          </cell>
          <cell r="AB750">
            <v>34524</v>
          </cell>
          <cell r="AC750">
            <v>0</v>
          </cell>
          <cell r="AD750">
            <v>0</v>
          </cell>
          <cell r="AE750">
            <v>0</v>
          </cell>
          <cell r="AF750">
            <v>12975</v>
          </cell>
          <cell r="AG750">
            <v>0</v>
          </cell>
          <cell r="AH750">
            <v>0</v>
          </cell>
          <cell r="AI750">
            <v>18503</v>
          </cell>
          <cell r="AJ750">
            <v>0</v>
          </cell>
          <cell r="AK750">
            <v>13396</v>
          </cell>
          <cell r="AL750">
            <v>0</v>
          </cell>
          <cell r="AM750">
            <v>29706.6</v>
          </cell>
          <cell r="AN750">
            <v>510</v>
          </cell>
          <cell r="AO750">
            <v>0</v>
          </cell>
          <cell r="AP750">
            <v>0</v>
          </cell>
          <cell r="AQ750">
            <v>353702</v>
          </cell>
          <cell r="AR750">
            <v>963</v>
          </cell>
          <cell r="AS750">
            <v>0</v>
          </cell>
          <cell r="AT750">
            <v>0</v>
          </cell>
          <cell r="AU750">
            <v>0</v>
          </cell>
          <cell r="AV750">
            <v>1768</v>
          </cell>
          <cell r="AW750">
            <v>3006.9769999999999</v>
          </cell>
          <cell r="AX750">
            <v>721.55200000000002</v>
          </cell>
        </row>
        <row r="751">
          <cell r="D751" t="str">
            <v>中山　裕史</v>
          </cell>
          <cell r="E751">
            <v>1007</v>
          </cell>
          <cell r="F751" t="str">
            <v>関西研修センター</v>
          </cell>
          <cell r="G751">
            <v>100701</v>
          </cell>
          <cell r="H751" t="str">
            <v>ＫＫＣＧ</v>
          </cell>
          <cell r="I751">
            <v>1</v>
          </cell>
          <cell r="J751" t="str">
            <v>部門1</v>
          </cell>
          <cell r="K751">
            <v>1001</v>
          </cell>
          <cell r="L751" t="str">
            <v>部門1-1</v>
          </cell>
          <cell r="M751">
            <v>100102</v>
          </cell>
          <cell r="N751" t="str">
            <v>一般職員</v>
          </cell>
          <cell r="O751">
            <v>500</v>
          </cell>
          <cell r="P751">
            <v>315600</v>
          </cell>
          <cell r="Q751">
            <v>315600</v>
          </cell>
          <cell r="R751">
            <v>0</v>
          </cell>
          <cell r="S751">
            <v>0</v>
          </cell>
          <cell r="T751">
            <v>0</v>
          </cell>
          <cell r="U751">
            <v>0</v>
          </cell>
          <cell r="V751">
            <v>0</v>
          </cell>
          <cell r="W751">
            <v>0</v>
          </cell>
          <cell r="X751">
            <v>0</v>
          </cell>
          <cell r="Y751">
            <v>0</v>
          </cell>
          <cell r="Z751">
            <v>315600</v>
          </cell>
          <cell r="AA751">
            <v>0</v>
          </cell>
          <cell r="AB751">
            <v>37872</v>
          </cell>
          <cell r="AC751">
            <v>0</v>
          </cell>
          <cell r="AD751">
            <v>0</v>
          </cell>
          <cell r="AE751">
            <v>0</v>
          </cell>
          <cell r="AF751">
            <v>17248</v>
          </cell>
          <cell r="AG751">
            <v>0</v>
          </cell>
          <cell r="AH751">
            <v>0</v>
          </cell>
          <cell r="AI751">
            <v>0</v>
          </cell>
          <cell r="AJ751">
            <v>0</v>
          </cell>
          <cell r="AK751">
            <v>0</v>
          </cell>
          <cell r="AL751">
            <v>0</v>
          </cell>
          <cell r="AM751">
            <v>0</v>
          </cell>
          <cell r="AN751">
            <v>0</v>
          </cell>
          <cell r="AO751">
            <v>0</v>
          </cell>
          <cell r="AP751">
            <v>0</v>
          </cell>
          <cell r="AQ751">
            <v>370720</v>
          </cell>
          <cell r="AR751">
            <v>0</v>
          </cell>
          <cell r="AS751">
            <v>0</v>
          </cell>
          <cell r="AT751">
            <v>0</v>
          </cell>
          <cell r="AU751">
            <v>0</v>
          </cell>
          <cell r="AV751">
            <v>1853</v>
          </cell>
          <cell r="AW751">
            <v>3151.72</v>
          </cell>
          <cell r="AX751">
            <v>756.26880000000006</v>
          </cell>
        </row>
        <row r="752">
          <cell r="D752" t="str">
            <v>大西　里奈</v>
          </cell>
          <cell r="E752">
            <v>1007</v>
          </cell>
          <cell r="F752" t="str">
            <v>関西研修センター</v>
          </cell>
          <cell r="G752">
            <v>100701</v>
          </cell>
          <cell r="H752" t="str">
            <v>ＫＫＣＧ</v>
          </cell>
          <cell r="I752">
            <v>1</v>
          </cell>
          <cell r="J752" t="str">
            <v>部門1</v>
          </cell>
          <cell r="K752">
            <v>1001</v>
          </cell>
          <cell r="L752" t="str">
            <v>部門1-1</v>
          </cell>
          <cell r="M752">
            <v>100102</v>
          </cell>
          <cell r="N752" t="str">
            <v>一般職員</v>
          </cell>
          <cell r="O752">
            <v>500</v>
          </cell>
          <cell r="P752">
            <v>212300</v>
          </cell>
          <cell r="Q752">
            <v>212300</v>
          </cell>
          <cell r="R752">
            <v>0</v>
          </cell>
          <cell r="S752">
            <v>0</v>
          </cell>
          <cell r="T752">
            <v>0</v>
          </cell>
          <cell r="U752">
            <v>0</v>
          </cell>
          <cell r="V752">
            <v>0</v>
          </cell>
          <cell r="W752">
            <v>0</v>
          </cell>
          <cell r="X752">
            <v>0</v>
          </cell>
          <cell r="Y752">
            <v>0</v>
          </cell>
          <cell r="Z752">
            <v>212300</v>
          </cell>
          <cell r="AA752">
            <v>0</v>
          </cell>
          <cell r="AB752">
            <v>25476</v>
          </cell>
          <cell r="AC752">
            <v>0</v>
          </cell>
          <cell r="AD752">
            <v>0</v>
          </cell>
          <cell r="AE752">
            <v>0</v>
          </cell>
          <cell r="AF752">
            <v>10680</v>
          </cell>
          <cell r="AG752">
            <v>0</v>
          </cell>
          <cell r="AH752">
            <v>0</v>
          </cell>
          <cell r="AI752">
            <v>0</v>
          </cell>
          <cell r="AJ752">
            <v>0</v>
          </cell>
          <cell r="AK752">
            <v>0</v>
          </cell>
          <cell r="AL752">
            <v>0</v>
          </cell>
          <cell r="AM752">
            <v>0</v>
          </cell>
          <cell r="AN752">
            <v>0</v>
          </cell>
          <cell r="AO752">
            <v>0</v>
          </cell>
          <cell r="AP752">
            <v>0</v>
          </cell>
          <cell r="AQ752">
            <v>248456</v>
          </cell>
          <cell r="AR752">
            <v>0</v>
          </cell>
          <cell r="AS752">
            <v>0</v>
          </cell>
          <cell r="AT752">
            <v>0</v>
          </cell>
          <cell r="AU752">
            <v>0</v>
          </cell>
          <cell r="AV752">
            <v>1242</v>
          </cell>
          <cell r="AW752">
            <v>2112.1559999999999</v>
          </cell>
          <cell r="AX752">
            <v>506.85019999999997</v>
          </cell>
        </row>
        <row r="753">
          <cell r="D753" t="str">
            <v>吉田　美由紀</v>
          </cell>
          <cell r="E753">
            <v>1002</v>
          </cell>
          <cell r="F753" t="str">
            <v>政策推進部</v>
          </cell>
          <cell r="G753">
            <v>100201</v>
          </cell>
          <cell r="H753" t="str">
            <v>国際人材Ｇ</v>
          </cell>
          <cell r="I753">
            <v>1</v>
          </cell>
          <cell r="J753" t="str">
            <v>部門1</v>
          </cell>
          <cell r="K753">
            <v>1001</v>
          </cell>
          <cell r="L753" t="str">
            <v>部門1-1</v>
          </cell>
          <cell r="M753">
            <v>100102</v>
          </cell>
          <cell r="N753" t="str">
            <v>一般職員</v>
          </cell>
          <cell r="O753">
            <v>500</v>
          </cell>
          <cell r="P753">
            <v>315600</v>
          </cell>
          <cell r="Q753">
            <v>315600</v>
          </cell>
          <cell r="R753">
            <v>0</v>
          </cell>
          <cell r="S753">
            <v>0</v>
          </cell>
          <cell r="T753">
            <v>0</v>
          </cell>
          <cell r="U753">
            <v>0</v>
          </cell>
          <cell r="V753">
            <v>0</v>
          </cell>
          <cell r="W753">
            <v>0</v>
          </cell>
          <cell r="X753">
            <v>0</v>
          </cell>
          <cell r="Y753">
            <v>0</v>
          </cell>
          <cell r="Z753">
            <v>205826</v>
          </cell>
          <cell r="AA753">
            <v>0</v>
          </cell>
          <cell r="AB753">
            <v>24699</v>
          </cell>
          <cell r="AC753">
            <v>0</v>
          </cell>
          <cell r="AD753">
            <v>0</v>
          </cell>
          <cell r="AE753">
            <v>0</v>
          </cell>
          <cell r="AF753">
            <v>6928</v>
          </cell>
          <cell r="AG753">
            <v>0</v>
          </cell>
          <cell r="AH753">
            <v>0</v>
          </cell>
          <cell r="AI753">
            <v>0</v>
          </cell>
          <cell r="AJ753">
            <v>0</v>
          </cell>
          <cell r="AK753">
            <v>0</v>
          </cell>
          <cell r="AL753">
            <v>0</v>
          </cell>
          <cell r="AM753">
            <v>0</v>
          </cell>
          <cell r="AN753">
            <v>0</v>
          </cell>
          <cell r="AO753">
            <v>0</v>
          </cell>
          <cell r="AP753">
            <v>0</v>
          </cell>
          <cell r="AQ753">
            <v>237453</v>
          </cell>
          <cell r="AR753">
            <v>0</v>
          </cell>
          <cell r="AS753">
            <v>0</v>
          </cell>
          <cell r="AT753">
            <v>0</v>
          </cell>
          <cell r="AU753">
            <v>0</v>
          </cell>
          <cell r="AV753">
            <v>1187</v>
          </cell>
          <cell r="AW753">
            <v>2018.6155000000001</v>
          </cell>
          <cell r="AX753">
            <v>484.40410000000003</v>
          </cell>
        </row>
        <row r="754">
          <cell r="D754" t="str">
            <v>山本　あづみ</v>
          </cell>
          <cell r="E754">
            <v>1002</v>
          </cell>
          <cell r="F754" t="str">
            <v>政策推進部</v>
          </cell>
          <cell r="G754">
            <v>100201</v>
          </cell>
          <cell r="H754" t="str">
            <v>国際人材Ｇ</v>
          </cell>
          <cell r="I754">
            <v>1</v>
          </cell>
          <cell r="J754" t="str">
            <v>部門1</v>
          </cell>
          <cell r="K754">
            <v>1001</v>
          </cell>
          <cell r="L754" t="str">
            <v>部門1-1</v>
          </cell>
          <cell r="M754">
            <v>100102</v>
          </cell>
          <cell r="N754" t="str">
            <v>一般職員</v>
          </cell>
          <cell r="O754">
            <v>500</v>
          </cell>
          <cell r="P754">
            <v>273800</v>
          </cell>
          <cell r="Q754">
            <v>273800</v>
          </cell>
          <cell r="R754">
            <v>0</v>
          </cell>
          <cell r="S754">
            <v>0</v>
          </cell>
          <cell r="T754">
            <v>0</v>
          </cell>
          <cell r="U754">
            <v>0</v>
          </cell>
          <cell r="V754">
            <v>0</v>
          </cell>
          <cell r="W754">
            <v>0</v>
          </cell>
          <cell r="X754">
            <v>0</v>
          </cell>
          <cell r="Y754">
            <v>0</v>
          </cell>
          <cell r="Z754">
            <v>178565</v>
          </cell>
          <cell r="AA754">
            <v>0</v>
          </cell>
          <cell r="AB754">
            <v>21428</v>
          </cell>
          <cell r="AC754">
            <v>0</v>
          </cell>
          <cell r="AD754">
            <v>0</v>
          </cell>
          <cell r="AE754">
            <v>0</v>
          </cell>
          <cell r="AF754">
            <v>8674</v>
          </cell>
          <cell r="AG754">
            <v>0</v>
          </cell>
          <cell r="AH754">
            <v>0</v>
          </cell>
          <cell r="AI754">
            <v>0</v>
          </cell>
          <cell r="AJ754">
            <v>0</v>
          </cell>
          <cell r="AK754">
            <v>0</v>
          </cell>
          <cell r="AL754">
            <v>0</v>
          </cell>
          <cell r="AM754">
            <v>0</v>
          </cell>
          <cell r="AN754">
            <v>0</v>
          </cell>
          <cell r="AO754">
            <v>0</v>
          </cell>
          <cell r="AP754">
            <v>0</v>
          </cell>
          <cell r="AQ754">
            <v>208667</v>
          </cell>
          <cell r="AR754">
            <v>0</v>
          </cell>
          <cell r="AS754">
            <v>0</v>
          </cell>
          <cell r="AT754">
            <v>0</v>
          </cell>
          <cell r="AU754">
            <v>0</v>
          </cell>
          <cell r="AV754">
            <v>1043</v>
          </cell>
          <cell r="AW754">
            <v>1774.0045</v>
          </cell>
          <cell r="AX754">
            <v>425.68060000000003</v>
          </cell>
        </row>
        <row r="755">
          <cell r="D755" t="str">
            <v>山下　人美</v>
          </cell>
          <cell r="E755">
            <v>1004</v>
          </cell>
          <cell r="F755" t="str">
            <v>事業統括部</v>
          </cell>
          <cell r="G755">
            <v>100401</v>
          </cell>
          <cell r="H755" t="str">
            <v>事業統括Ｇ</v>
          </cell>
          <cell r="I755">
            <v>1</v>
          </cell>
          <cell r="J755" t="str">
            <v>部門1</v>
          </cell>
          <cell r="K755">
            <v>1001</v>
          </cell>
          <cell r="L755" t="str">
            <v>部門1-1</v>
          </cell>
          <cell r="M755">
            <v>100104</v>
          </cell>
          <cell r="N755" t="str">
            <v>臨時職員（共通）</v>
          </cell>
          <cell r="O755">
            <v>600</v>
          </cell>
          <cell r="P755">
            <v>0</v>
          </cell>
          <cell r="Q755">
            <v>0</v>
          </cell>
          <cell r="R755">
            <v>0</v>
          </cell>
          <cell r="S755">
            <v>0</v>
          </cell>
          <cell r="T755">
            <v>0</v>
          </cell>
          <cell r="U755">
            <v>0</v>
          </cell>
          <cell r="V755">
            <v>0</v>
          </cell>
          <cell r="W755">
            <v>0</v>
          </cell>
          <cell r="X755">
            <v>0</v>
          </cell>
          <cell r="Y755">
            <v>0</v>
          </cell>
          <cell r="Z755">
            <v>164527</v>
          </cell>
          <cell r="AA755">
            <v>0</v>
          </cell>
          <cell r="AB755">
            <v>0</v>
          </cell>
          <cell r="AC755">
            <v>0</v>
          </cell>
          <cell r="AD755">
            <v>0</v>
          </cell>
          <cell r="AE755">
            <v>0</v>
          </cell>
          <cell r="AF755">
            <v>0</v>
          </cell>
          <cell r="AG755">
            <v>0</v>
          </cell>
          <cell r="AH755">
            <v>0</v>
          </cell>
          <cell r="AI755">
            <v>0</v>
          </cell>
          <cell r="AJ755">
            <v>0</v>
          </cell>
          <cell r="AK755">
            <v>5910</v>
          </cell>
          <cell r="AL755">
            <v>825</v>
          </cell>
          <cell r="AM755">
            <v>13106</v>
          </cell>
          <cell r="AN755">
            <v>225</v>
          </cell>
          <cell r="AO755">
            <v>0</v>
          </cell>
          <cell r="AP755">
            <v>0</v>
          </cell>
          <cell r="AQ755">
            <v>164527</v>
          </cell>
          <cell r="AR755">
            <v>0</v>
          </cell>
          <cell r="AS755">
            <v>0</v>
          </cell>
          <cell r="AT755">
            <v>0</v>
          </cell>
          <cell r="AU755">
            <v>0</v>
          </cell>
          <cell r="AV755">
            <v>822</v>
          </cell>
          <cell r="AW755">
            <v>1399.1144999999999</v>
          </cell>
          <cell r="AX755">
            <v>335.63499999999999</v>
          </cell>
        </row>
        <row r="756">
          <cell r="D756" t="str">
            <v>川西　時子</v>
          </cell>
          <cell r="E756">
            <v>1005</v>
          </cell>
          <cell r="F756" t="str">
            <v>総務企画部</v>
          </cell>
          <cell r="G756">
            <v>100502</v>
          </cell>
          <cell r="H756" t="str">
            <v>総務Ｇ</v>
          </cell>
          <cell r="I756">
            <v>1</v>
          </cell>
          <cell r="J756" t="str">
            <v>部門1</v>
          </cell>
          <cell r="K756">
            <v>1001</v>
          </cell>
          <cell r="L756" t="str">
            <v>部門1-1</v>
          </cell>
          <cell r="M756">
            <v>100104</v>
          </cell>
          <cell r="N756" t="str">
            <v>臨時職員（共通）</v>
          </cell>
          <cell r="O756">
            <v>600</v>
          </cell>
          <cell r="P756">
            <v>0</v>
          </cell>
          <cell r="Q756">
            <v>0</v>
          </cell>
          <cell r="R756">
            <v>0</v>
          </cell>
          <cell r="S756">
            <v>0</v>
          </cell>
          <cell r="T756">
            <v>0</v>
          </cell>
          <cell r="U756">
            <v>0</v>
          </cell>
          <cell r="V756">
            <v>0</v>
          </cell>
          <cell r="W756">
            <v>0</v>
          </cell>
          <cell r="X756">
            <v>0</v>
          </cell>
          <cell r="Y756">
            <v>0</v>
          </cell>
          <cell r="Z756">
            <v>138567</v>
          </cell>
          <cell r="AA756">
            <v>0</v>
          </cell>
          <cell r="AB756">
            <v>0</v>
          </cell>
          <cell r="AC756">
            <v>0</v>
          </cell>
          <cell r="AD756">
            <v>0</v>
          </cell>
          <cell r="AE756">
            <v>0</v>
          </cell>
          <cell r="AF756">
            <v>0</v>
          </cell>
          <cell r="AG756">
            <v>0</v>
          </cell>
          <cell r="AH756">
            <v>0</v>
          </cell>
          <cell r="AI756">
            <v>0</v>
          </cell>
          <cell r="AJ756">
            <v>0</v>
          </cell>
          <cell r="AK756">
            <v>5280</v>
          </cell>
          <cell r="AL756">
            <v>737</v>
          </cell>
          <cell r="AM756">
            <v>11708.16</v>
          </cell>
          <cell r="AN756">
            <v>201</v>
          </cell>
          <cell r="AO756">
            <v>0</v>
          </cell>
          <cell r="AP756">
            <v>0</v>
          </cell>
          <cell r="AQ756">
            <v>138567</v>
          </cell>
          <cell r="AR756">
            <v>0</v>
          </cell>
          <cell r="AS756">
            <v>0</v>
          </cell>
          <cell r="AT756">
            <v>0</v>
          </cell>
          <cell r="AU756">
            <v>0</v>
          </cell>
          <cell r="AV756">
            <v>692</v>
          </cell>
          <cell r="AW756">
            <v>1178.6545000000001</v>
          </cell>
          <cell r="AX756">
            <v>282.67660000000001</v>
          </cell>
        </row>
        <row r="757">
          <cell r="D757" t="str">
            <v>杉浦　珠己</v>
          </cell>
          <cell r="E757">
            <v>1003</v>
          </cell>
          <cell r="F757" t="str">
            <v>研修業務部</v>
          </cell>
          <cell r="G757">
            <v>100301</v>
          </cell>
          <cell r="H757" t="str">
            <v>受入業務Ｇ</v>
          </cell>
          <cell r="I757">
            <v>1</v>
          </cell>
          <cell r="J757" t="str">
            <v>部門1</v>
          </cell>
          <cell r="K757">
            <v>1001</v>
          </cell>
          <cell r="L757" t="str">
            <v>部門1-1</v>
          </cell>
          <cell r="M757">
            <v>100104</v>
          </cell>
          <cell r="N757" t="str">
            <v>臨時職員（共通）</v>
          </cell>
          <cell r="O757">
            <v>600</v>
          </cell>
          <cell r="P757">
            <v>0</v>
          </cell>
          <cell r="Q757">
            <v>0</v>
          </cell>
          <cell r="R757">
            <v>0</v>
          </cell>
          <cell r="S757">
            <v>0</v>
          </cell>
          <cell r="T757">
            <v>0</v>
          </cell>
          <cell r="U757">
            <v>0</v>
          </cell>
          <cell r="V757">
            <v>0</v>
          </cell>
          <cell r="W757">
            <v>0</v>
          </cell>
          <cell r="X757">
            <v>0</v>
          </cell>
          <cell r="Y757">
            <v>0</v>
          </cell>
          <cell r="Z757">
            <v>83133</v>
          </cell>
          <cell r="AA757">
            <v>0</v>
          </cell>
          <cell r="AB757">
            <v>0</v>
          </cell>
          <cell r="AC757">
            <v>0</v>
          </cell>
          <cell r="AD757">
            <v>0</v>
          </cell>
          <cell r="AE757">
            <v>0</v>
          </cell>
          <cell r="AF757">
            <v>4800</v>
          </cell>
          <cell r="AG757">
            <v>0</v>
          </cell>
          <cell r="AH757">
            <v>0</v>
          </cell>
          <cell r="AI757">
            <v>0</v>
          </cell>
          <cell r="AJ757">
            <v>0</v>
          </cell>
          <cell r="AK757">
            <v>0</v>
          </cell>
          <cell r="AL757">
            <v>0</v>
          </cell>
          <cell r="AM757">
            <v>0</v>
          </cell>
          <cell r="AN757">
            <v>0</v>
          </cell>
          <cell r="AO757">
            <v>0</v>
          </cell>
          <cell r="AP757">
            <v>0</v>
          </cell>
          <cell r="AQ757">
            <v>87933</v>
          </cell>
          <cell r="AR757">
            <v>0</v>
          </cell>
          <cell r="AS757">
            <v>0</v>
          </cell>
          <cell r="AT757">
            <v>0</v>
          </cell>
          <cell r="AU757">
            <v>0</v>
          </cell>
          <cell r="AV757">
            <v>0</v>
          </cell>
          <cell r="AW757">
            <v>0</v>
          </cell>
          <cell r="AX757">
            <v>179.38329999999999</v>
          </cell>
        </row>
        <row r="758">
          <cell r="D758" t="str">
            <v>町野　令兒</v>
          </cell>
          <cell r="E758">
            <v>1002</v>
          </cell>
          <cell r="F758" t="str">
            <v>派遣業務部</v>
          </cell>
          <cell r="G758">
            <v>100202</v>
          </cell>
          <cell r="H758" t="str">
            <v>庶務経理Ｇ</v>
          </cell>
          <cell r="I758">
            <v>1</v>
          </cell>
          <cell r="J758" t="str">
            <v>部門1</v>
          </cell>
          <cell r="K758">
            <v>1001</v>
          </cell>
          <cell r="L758" t="str">
            <v>部門1-1</v>
          </cell>
          <cell r="M758">
            <v>100104</v>
          </cell>
          <cell r="N758" t="str">
            <v>臨時職員（共通）</v>
          </cell>
          <cell r="O758">
            <v>500</v>
          </cell>
          <cell r="P758">
            <v>255000</v>
          </cell>
          <cell r="Q758">
            <v>255000</v>
          </cell>
          <cell r="R758">
            <v>0</v>
          </cell>
          <cell r="S758">
            <v>0</v>
          </cell>
          <cell r="T758">
            <v>0</v>
          </cell>
          <cell r="U758">
            <v>0</v>
          </cell>
          <cell r="V758">
            <v>0</v>
          </cell>
          <cell r="W758">
            <v>0</v>
          </cell>
          <cell r="X758">
            <v>0</v>
          </cell>
          <cell r="Y758">
            <v>0</v>
          </cell>
          <cell r="Z758">
            <v>255000</v>
          </cell>
          <cell r="AA758">
            <v>0</v>
          </cell>
          <cell r="AB758">
            <v>0</v>
          </cell>
          <cell r="AC758">
            <v>0</v>
          </cell>
          <cell r="AD758">
            <v>0</v>
          </cell>
          <cell r="AE758">
            <v>0</v>
          </cell>
          <cell r="AF758">
            <v>16640</v>
          </cell>
          <cell r="AG758">
            <v>0</v>
          </cell>
          <cell r="AH758">
            <v>0</v>
          </cell>
          <cell r="AI758">
            <v>6083</v>
          </cell>
          <cell r="AJ758">
            <v>0</v>
          </cell>
          <cell r="AK758">
            <v>0</v>
          </cell>
          <cell r="AL758">
            <v>0</v>
          </cell>
          <cell r="AM758">
            <v>0</v>
          </cell>
          <cell r="AN758">
            <v>0</v>
          </cell>
          <cell r="AO758">
            <v>0</v>
          </cell>
          <cell r="AP758">
            <v>0</v>
          </cell>
          <cell r="AQ758">
            <v>277723</v>
          </cell>
          <cell r="AR758">
            <v>0</v>
          </cell>
          <cell r="AS758">
            <v>0</v>
          </cell>
          <cell r="AT758">
            <v>0</v>
          </cell>
          <cell r="AU758">
            <v>0</v>
          </cell>
          <cell r="AV758">
            <v>0</v>
          </cell>
          <cell r="AW758">
            <v>0</v>
          </cell>
          <cell r="AX758">
            <v>566.55489999999998</v>
          </cell>
        </row>
        <row r="759">
          <cell r="D759" t="str">
            <v>秋山　智子</v>
          </cell>
          <cell r="E759">
            <v>1002</v>
          </cell>
          <cell r="F759" t="str">
            <v>派遣業務部</v>
          </cell>
          <cell r="G759">
            <v>100202</v>
          </cell>
          <cell r="H759" t="str">
            <v>庶務経理Ｇ</v>
          </cell>
          <cell r="I759">
            <v>1</v>
          </cell>
          <cell r="J759" t="str">
            <v>部門1</v>
          </cell>
          <cell r="K759">
            <v>1001</v>
          </cell>
          <cell r="L759" t="str">
            <v>部門1-1</v>
          </cell>
          <cell r="M759">
            <v>100104</v>
          </cell>
          <cell r="N759" t="str">
            <v>臨時職員（共通）</v>
          </cell>
          <cell r="O759">
            <v>600</v>
          </cell>
          <cell r="P759">
            <v>0</v>
          </cell>
          <cell r="Q759">
            <v>0</v>
          </cell>
          <cell r="R759">
            <v>0</v>
          </cell>
          <cell r="S759">
            <v>0</v>
          </cell>
          <cell r="T759">
            <v>0</v>
          </cell>
          <cell r="U759">
            <v>0</v>
          </cell>
          <cell r="V759">
            <v>0</v>
          </cell>
          <cell r="W759">
            <v>0</v>
          </cell>
          <cell r="X759">
            <v>0</v>
          </cell>
          <cell r="Y759">
            <v>0</v>
          </cell>
          <cell r="Z759">
            <v>234218</v>
          </cell>
          <cell r="AA759">
            <v>0</v>
          </cell>
          <cell r="AB759">
            <v>0</v>
          </cell>
          <cell r="AC759">
            <v>0</v>
          </cell>
          <cell r="AD759">
            <v>0</v>
          </cell>
          <cell r="AE759">
            <v>0</v>
          </cell>
          <cell r="AF759">
            <v>13595</v>
          </cell>
          <cell r="AG759">
            <v>0</v>
          </cell>
          <cell r="AH759">
            <v>0</v>
          </cell>
          <cell r="AI759">
            <v>0</v>
          </cell>
          <cell r="AJ759">
            <v>0</v>
          </cell>
          <cell r="AK759">
            <v>9456</v>
          </cell>
          <cell r="AL759">
            <v>0</v>
          </cell>
          <cell r="AM759">
            <v>20969.599999999999</v>
          </cell>
          <cell r="AN759">
            <v>360</v>
          </cell>
          <cell r="AO759">
            <v>0</v>
          </cell>
          <cell r="AP759">
            <v>0</v>
          </cell>
          <cell r="AQ759">
            <v>247813</v>
          </cell>
          <cell r="AR759">
            <v>0</v>
          </cell>
          <cell r="AS759">
            <v>0</v>
          </cell>
          <cell r="AT759">
            <v>0</v>
          </cell>
          <cell r="AU759">
            <v>0</v>
          </cell>
          <cell r="AV759">
            <v>1239</v>
          </cell>
          <cell r="AW759">
            <v>2106.4755</v>
          </cell>
          <cell r="AX759">
            <v>505.5385</v>
          </cell>
        </row>
        <row r="760">
          <cell r="D760" t="str">
            <v>須田　順道</v>
          </cell>
        </row>
        <row r="761">
          <cell r="D761" t="str">
            <v>小森　和那</v>
          </cell>
        </row>
        <row r="762">
          <cell r="D762" t="str">
            <v>鈴木　美保</v>
          </cell>
        </row>
        <row r="763">
          <cell r="D763" t="str">
            <v>杉山　霜</v>
          </cell>
        </row>
        <row r="764">
          <cell r="D764" t="str">
            <v>土居　哲也</v>
          </cell>
        </row>
        <row r="765">
          <cell r="D765" t="str">
            <v>蛭川　泰夫</v>
          </cell>
        </row>
        <row r="766">
          <cell r="D766" t="str">
            <v>杉山　充</v>
          </cell>
        </row>
        <row r="767">
          <cell r="D767" t="str">
            <v>高橋　隆一郎</v>
          </cell>
        </row>
        <row r="768">
          <cell r="D768" t="str">
            <v>西生　ゆかり</v>
          </cell>
        </row>
        <row r="785">
          <cell r="D785" t="str">
            <v>たこ八郎</v>
          </cell>
          <cell r="AA785">
            <v>700000</v>
          </cell>
          <cell r="AB785">
            <v>7000</v>
          </cell>
          <cell r="AC785">
            <v>700</v>
          </cell>
          <cell r="AF785">
            <v>750</v>
          </cell>
          <cell r="AH785">
            <v>7777</v>
          </cell>
          <cell r="AI785">
            <v>777</v>
          </cell>
          <cell r="AJ785">
            <v>77777</v>
          </cell>
          <cell r="AK785">
            <v>77</v>
          </cell>
          <cell r="AL785">
            <v>777</v>
          </cell>
          <cell r="AM785">
            <v>77</v>
          </cell>
          <cell r="AU785">
            <v>6383.7359999999999</v>
          </cell>
          <cell r="AV785">
            <v>1446.9801599999998</v>
          </cell>
          <cell r="AW785">
            <v>-28000</v>
          </cell>
        </row>
        <row r="799">
          <cell r="D799" t="str">
            <v>氏名</v>
          </cell>
          <cell r="E799" t="str">
            <v>所属</v>
          </cell>
          <cell r="F799" t="str">
            <v>所属名</v>
          </cell>
          <cell r="G799" t="str">
            <v>課</v>
          </cell>
          <cell r="H799" t="str">
            <v>課名</v>
          </cell>
          <cell r="I799" t="str">
            <v>部門コード1</v>
          </cell>
          <cell r="J799" t="str">
            <v>部門コード1名</v>
          </cell>
          <cell r="K799" t="str">
            <v>部門コード2</v>
          </cell>
          <cell r="L799" t="str">
            <v>部門コード2名</v>
          </cell>
          <cell r="M799" t="str">
            <v>部門コード3</v>
          </cell>
          <cell r="N799" t="str">
            <v>部門コード3名</v>
          </cell>
          <cell r="O799" t="str">
            <v>社員区分</v>
          </cell>
          <cell r="P799" t="str">
            <v>本俸(固定)</v>
          </cell>
          <cell r="Q799" t="str">
            <v>本俸</v>
          </cell>
          <cell r="R799" t="str">
            <v>職能給</v>
          </cell>
          <cell r="S799" t="str">
            <v>役割給</v>
          </cell>
          <cell r="T799" t="str">
            <v>本俸(欠A)</v>
          </cell>
          <cell r="U799" t="str">
            <v>本俸(欠日A)</v>
          </cell>
          <cell r="V799" t="str">
            <v>本俸(欠時A)</v>
          </cell>
          <cell r="W799" t="str">
            <v>本俸(欠B)</v>
          </cell>
          <cell r="X799" t="str">
            <v>本俸(欠日B)</v>
          </cell>
          <cell r="Y799" t="str">
            <v>本俸(欠時B)</v>
          </cell>
          <cell r="Z799" t="str">
            <v>本俸(控除後)</v>
          </cell>
          <cell r="AA799" t="str">
            <v>職務手当</v>
          </cell>
          <cell r="AB799" t="str">
            <v>特別都市手当</v>
          </cell>
          <cell r="AC799" t="str">
            <v>扶養手当</v>
          </cell>
          <cell r="AD799" t="str">
            <v>住居手当</v>
          </cell>
          <cell r="AE799" t="str">
            <v>単身赴任手当</v>
          </cell>
          <cell r="AF799" t="str">
            <v>通勤月割合計</v>
          </cell>
          <cell r="AG799" t="str">
            <v>遡及差額</v>
          </cell>
          <cell r="AH799" t="str">
            <v>調整額１</v>
          </cell>
          <cell r="AI799" t="str">
            <v>超過勤務手当</v>
          </cell>
          <cell r="AJ799" t="str">
            <v>代休取得控除</v>
          </cell>
          <cell r="AK799" t="str">
            <v>健康保険会社</v>
          </cell>
          <cell r="AL799" t="str">
            <v>介護保険会社</v>
          </cell>
          <cell r="AM799" t="str">
            <v>厚生年金会社</v>
          </cell>
          <cell r="AN799" t="str">
            <v>児童負担会社</v>
          </cell>
          <cell r="AO799" t="str">
            <v>健保補助</v>
          </cell>
          <cell r="AP799" t="str">
            <v>厚保補助</v>
          </cell>
          <cell r="AQ799" t="str">
            <v>支給額計</v>
          </cell>
          <cell r="AR799" t="str">
            <v>法定外勤務手当</v>
          </cell>
          <cell r="AS799" t="str">
            <v>60超勤務手当</v>
          </cell>
          <cell r="AT799" t="str">
            <v>深夜勤務手当</v>
          </cell>
          <cell r="AU799" t="str">
            <v>法休日勤務手当</v>
          </cell>
          <cell r="AV799" t="str">
            <v>雇用保険</v>
          </cell>
          <cell r="AW799" t="str">
            <v>雇用保険会社</v>
          </cell>
          <cell r="AX799" t="str">
            <v>労災保険会社</v>
          </cell>
        </row>
        <row r="800">
          <cell r="D800" t="str">
            <v>金子　和夫</v>
          </cell>
          <cell r="E800">
            <v>1001</v>
          </cell>
          <cell r="F800" t="str">
            <v>役員他</v>
          </cell>
          <cell r="G800">
            <v>100101</v>
          </cell>
          <cell r="H800" t="str">
            <v>役員</v>
          </cell>
          <cell r="I800">
            <v>1</v>
          </cell>
          <cell r="J800" t="str">
            <v>部門1</v>
          </cell>
          <cell r="K800">
            <v>1001</v>
          </cell>
          <cell r="L800" t="str">
            <v>部門1-1</v>
          </cell>
          <cell r="M800">
            <v>100101</v>
          </cell>
          <cell r="N800" t="str">
            <v>役員</v>
          </cell>
          <cell r="O800">
            <v>100</v>
          </cell>
          <cell r="P800">
            <v>0</v>
          </cell>
          <cell r="Q800">
            <v>980000</v>
          </cell>
          <cell r="R800">
            <v>0</v>
          </cell>
          <cell r="S800">
            <v>0</v>
          </cell>
          <cell r="T800">
            <v>0</v>
          </cell>
          <cell r="U800">
            <v>0</v>
          </cell>
          <cell r="V800">
            <v>0</v>
          </cell>
          <cell r="W800">
            <v>0</v>
          </cell>
          <cell r="X800">
            <v>0</v>
          </cell>
          <cell r="Y800">
            <v>0</v>
          </cell>
          <cell r="Z800">
            <v>980000</v>
          </cell>
          <cell r="AA800">
            <v>0</v>
          </cell>
          <cell r="AB800">
            <v>0</v>
          </cell>
          <cell r="AC800">
            <v>0</v>
          </cell>
          <cell r="AD800">
            <v>0</v>
          </cell>
          <cell r="AE800">
            <v>0</v>
          </cell>
          <cell r="AF800">
            <v>11700</v>
          </cell>
          <cell r="AG800">
            <v>0</v>
          </cell>
          <cell r="AH800">
            <v>0</v>
          </cell>
          <cell r="AI800">
            <v>0</v>
          </cell>
          <cell r="AJ800">
            <v>0</v>
          </cell>
          <cell r="AK800">
            <v>45310</v>
          </cell>
          <cell r="AL800">
            <v>0</v>
          </cell>
          <cell r="AM800">
            <v>54169.8</v>
          </cell>
          <cell r="AN800">
            <v>930</v>
          </cell>
          <cell r="AO800">
            <v>0</v>
          </cell>
          <cell r="AP800">
            <v>0</v>
          </cell>
          <cell r="AQ800">
            <v>1168100</v>
          </cell>
          <cell r="AR800">
            <v>0</v>
          </cell>
          <cell r="AS800">
            <v>0</v>
          </cell>
          <cell r="AT800">
            <v>0</v>
          </cell>
          <cell r="AU800">
            <v>0</v>
          </cell>
          <cell r="AV800">
            <v>0</v>
          </cell>
          <cell r="AW800">
            <v>0</v>
          </cell>
          <cell r="AX800">
            <v>0</v>
          </cell>
        </row>
        <row r="801">
          <cell r="D801" t="str">
            <v>沖　元子</v>
          </cell>
          <cell r="E801">
            <v>1007</v>
          </cell>
          <cell r="F801" t="str">
            <v>関西研修センター</v>
          </cell>
          <cell r="G801">
            <v>100701</v>
          </cell>
          <cell r="H801" t="str">
            <v>ＫＫＣＧ</v>
          </cell>
          <cell r="I801">
            <v>1</v>
          </cell>
          <cell r="J801" t="str">
            <v>部門1</v>
          </cell>
          <cell r="K801">
            <v>1001</v>
          </cell>
          <cell r="L801" t="str">
            <v>部門1-1</v>
          </cell>
          <cell r="M801">
            <v>100102</v>
          </cell>
          <cell r="N801" t="str">
            <v>一般職員</v>
          </cell>
          <cell r="O801">
            <v>700</v>
          </cell>
          <cell r="P801">
            <v>0</v>
          </cell>
          <cell r="Q801">
            <v>160000</v>
          </cell>
          <cell r="R801">
            <v>0</v>
          </cell>
          <cell r="S801">
            <v>0</v>
          </cell>
          <cell r="T801">
            <v>0</v>
          </cell>
          <cell r="U801">
            <v>0</v>
          </cell>
          <cell r="V801">
            <v>0</v>
          </cell>
          <cell r="W801">
            <v>0</v>
          </cell>
          <cell r="X801">
            <v>0</v>
          </cell>
          <cell r="Y801">
            <v>0</v>
          </cell>
          <cell r="Z801">
            <v>160000</v>
          </cell>
          <cell r="AA801">
            <v>0</v>
          </cell>
          <cell r="AB801">
            <v>0</v>
          </cell>
          <cell r="AC801">
            <v>0</v>
          </cell>
          <cell r="AD801">
            <v>0</v>
          </cell>
          <cell r="AE801">
            <v>0</v>
          </cell>
          <cell r="AF801">
            <v>17163</v>
          </cell>
          <cell r="AG801">
            <v>0</v>
          </cell>
          <cell r="AH801">
            <v>2666</v>
          </cell>
          <cell r="AI801">
            <v>0</v>
          </cell>
          <cell r="AJ801">
            <v>0</v>
          </cell>
          <cell r="AK801">
            <v>7486</v>
          </cell>
          <cell r="AL801">
            <v>1045</v>
          </cell>
          <cell r="AM801">
            <v>16600.599999999999</v>
          </cell>
          <cell r="AN801">
            <v>285</v>
          </cell>
          <cell r="AO801">
            <v>0</v>
          </cell>
          <cell r="AP801">
            <v>0</v>
          </cell>
          <cell r="AQ801">
            <v>179829</v>
          </cell>
          <cell r="AR801">
            <v>0</v>
          </cell>
          <cell r="AS801">
            <v>0</v>
          </cell>
          <cell r="AT801">
            <v>0</v>
          </cell>
          <cell r="AU801">
            <v>0</v>
          </cell>
          <cell r="AV801">
            <v>899</v>
          </cell>
          <cell r="AW801">
            <v>1528.6914999999999</v>
          </cell>
          <cell r="AX801">
            <v>366.85109999999997</v>
          </cell>
        </row>
        <row r="802">
          <cell r="D802" t="str">
            <v>井上　和一</v>
          </cell>
          <cell r="E802">
            <v>1006</v>
          </cell>
          <cell r="F802" t="str">
            <v>東京研修センター</v>
          </cell>
          <cell r="G802">
            <v>100601</v>
          </cell>
          <cell r="H802" t="str">
            <v>ＴＫＣＧ</v>
          </cell>
          <cell r="I802">
            <v>1</v>
          </cell>
          <cell r="J802" t="str">
            <v>部門1</v>
          </cell>
          <cell r="K802">
            <v>1001</v>
          </cell>
          <cell r="L802" t="str">
            <v>部門1-1</v>
          </cell>
          <cell r="M802">
            <v>100102</v>
          </cell>
          <cell r="N802" t="str">
            <v>一般職員</v>
          </cell>
          <cell r="O802">
            <v>700</v>
          </cell>
          <cell r="P802">
            <v>0</v>
          </cell>
          <cell r="Q802">
            <v>160000</v>
          </cell>
          <cell r="R802">
            <v>0</v>
          </cell>
          <cell r="S802">
            <v>0</v>
          </cell>
          <cell r="T802">
            <v>0</v>
          </cell>
          <cell r="U802">
            <v>0</v>
          </cell>
          <cell r="V802">
            <v>0</v>
          </cell>
          <cell r="W802">
            <v>0</v>
          </cell>
          <cell r="X802">
            <v>0</v>
          </cell>
          <cell r="Y802">
            <v>0</v>
          </cell>
          <cell r="Z802">
            <v>160000</v>
          </cell>
          <cell r="AA802">
            <v>0</v>
          </cell>
          <cell r="AB802">
            <v>0</v>
          </cell>
          <cell r="AC802">
            <v>0</v>
          </cell>
          <cell r="AD802">
            <v>0</v>
          </cell>
          <cell r="AE802">
            <v>0</v>
          </cell>
          <cell r="AF802">
            <v>19088</v>
          </cell>
          <cell r="AG802">
            <v>0</v>
          </cell>
          <cell r="AH802">
            <v>2666</v>
          </cell>
          <cell r="AI802">
            <v>24117</v>
          </cell>
          <cell r="AJ802">
            <v>0</v>
          </cell>
          <cell r="AK802">
            <v>7486</v>
          </cell>
          <cell r="AL802">
            <v>0</v>
          </cell>
          <cell r="AM802">
            <v>16600.599999999999</v>
          </cell>
          <cell r="AN802">
            <v>285</v>
          </cell>
          <cell r="AO802">
            <v>0</v>
          </cell>
          <cell r="AP802">
            <v>0</v>
          </cell>
          <cell r="AQ802">
            <v>205871</v>
          </cell>
          <cell r="AR802">
            <v>2257</v>
          </cell>
          <cell r="AS802">
            <v>0</v>
          </cell>
          <cell r="AT802">
            <v>0</v>
          </cell>
          <cell r="AU802">
            <v>0</v>
          </cell>
          <cell r="AV802">
            <v>0</v>
          </cell>
          <cell r="AW802">
            <v>0</v>
          </cell>
          <cell r="AX802">
            <v>419.97680000000003</v>
          </cell>
        </row>
        <row r="803">
          <cell r="D803" t="str">
            <v>片岡　吉道</v>
          </cell>
          <cell r="E803">
            <v>1001</v>
          </cell>
          <cell r="F803" t="str">
            <v>役員他</v>
          </cell>
          <cell r="G803">
            <v>100101</v>
          </cell>
          <cell r="H803" t="str">
            <v>役員</v>
          </cell>
          <cell r="I803">
            <v>1</v>
          </cell>
          <cell r="J803" t="str">
            <v>部門1</v>
          </cell>
          <cell r="K803">
            <v>1001</v>
          </cell>
          <cell r="L803" t="str">
            <v>部門1-1</v>
          </cell>
          <cell r="M803">
            <v>100101</v>
          </cell>
          <cell r="N803" t="str">
            <v>役員</v>
          </cell>
          <cell r="O803">
            <v>100</v>
          </cell>
          <cell r="P803">
            <v>0</v>
          </cell>
          <cell r="Q803">
            <v>820000</v>
          </cell>
          <cell r="R803">
            <v>0</v>
          </cell>
          <cell r="S803">
            <v>0</v>
          </cell>
          <cell r="T803">
            <v>0</v>
          </cell>
          <cell r="U803">
            <v>0</v>
          </cell>
          <cell r="V803">
            <v>0</v>
          </cell>
          <cell r="W803">
            <v>0</v>
          </cell>
          <cell r="X803">
            <v>0</v>
          </cell>
          <cell r="Y803">
            <v>0</v>
          </cell>
          <cell r="Z803">
            <v>820000</v>
          </cell>
          <cell r="AA803">
            <v>0</v>
          </cell>
          <cell r="AB803">
            <v>0</v>
          </cell>
          <cell r="AC803">
            <v>0</v>
          </cell>
          <cell r="AD803">
            <v>0</v>
          </cell>
          <cell r="AE803">
            <v>0</v>
          </cell>
          <cell r="AF803">
            <v>31898</v>
          </cell>
          <cell r="AG803">
            <v>0</v>
          </cell>
          <cell r="AH803">
            <v>0</v>
          </cell>
          <cell r="AI803">
            <v>0</v>
          </cell>
          <cell r="AJ803">
            <v>0</v>
          </cell>
          <cell r="AK803">
            <v>38612</v>
          </cell>
          <cell r="AL803">
            <v>5390</v>
          </cell>
          <cell r="AM803">
            <v>54169.8</v>
          </cell>
          <cell r="AN803">
            <v>930</v>
          </cell>
          <cell r="AO803">
            <v>0</v>
          </cell>
          <cell r="AP803">
            <v>0</v>
          </cell>
          <cell r="AQ803">
            <v>999498</v>
          </cell>
          <cell r="AR803">
            <v>0</v>
          </cell>
          <cell r="AS803">
            <v>0</v>
          </cell>
          <cell r="AT803">
            <v>0</v>
          </cell>
          <cell r="AU803">
            <v>0</v>
          </cell>
          <cell r="AV803">
            <v>0</v>
          </cell>
          <cell r="AW803">
            <v>0</v>
          </cell>
          <cell r="AX803">
            <v>0</v>
          </cell>
        </row>
        <row r="804">
          <cell r="D804" t="str">
            <v>岩崎　直子</v>
          </cell>
          <cell r="E804">
            <v>1007</v>
          </cell>
          <cell r="F804" t="str">
            <v>関西研修センター</v>
          </cell>
          <cell r="G804">
            <v>100701</v>
          </cell>
          <cell r="H804" t="str">
            <v>ＫＫＣＧ</v>
          </cell>
          <cell r="I804">
            <v>1</v>
          </cell>
          <cell r="J804" t="str">
            <v>部門1</v>
          </cell>
          <cell r="K804">
            <v>1001</v>
          </cell>
          <cell r="L804" t="str">
            <v>部門1-1</v>
          </cell>
          <cell r="M804">
            <v>100102</v>
          </cell>
          <cell r="N804" t="str">
            <v>一般職員</v>
          </cell>
          <cell r="O804">
            <v>700</v>
          </cell>
          <cell r="P804">
            <v>0</v>
          </cell>
          <cell r="Q804">
            <v>160000</v>
          </cell>
          <cell r="R804">
            <v>0</v>
          </cell>
          <cell r="S804">
            <v>0</v>
          </cell>
          <cell r="T804">
            <v>0</v>
          </cell>
          <cell r="U804">
            <v>0</v>
          </cell>
          <cell r="V804">
            <v>0</v>
          </cell>
          <cell r="W804">
            <v>0</v>
          </cell>
          <cell r="X804">
            <v>0</v>
          </cell>
          <cell r="Y804">
            <v>0</v>
          </cell>
          <cell r="Z804">
            <v>160000</v>
          </cell>
          <cell r="AA804">
            <v>0</v>
          </cell>
          <cell r="AB804">
            <v>0</v>
          </cell>
          <cell r="AC804">
            <v>0</v>
          </cell>
          <cell r="AD804">
            <v>0</v>
          </cell>
          <cell r="AE804">
            <v>0</v>
          </cell>
          <cell r="AF804">
            <v>17011</v>
          </cell>
          <cell r="AG804">
            <v>0</v>
          </cell>
          <cell r="AH804">
            <v>0</v>
          </cell>
          <cell r="AI804">
            <v>27400</v>
          </cell>
          <cell r="AJ804">
            <v>-7965</v>
          </cell>
          <cell r="AK804">
            <v>7092</v>
          </cell>
          <cell r="AL804">
            <v>990</v>
          </cell>
          <cell r="AM804">
            <v>15727.2</v>
          </cell>
          <cell r="AN804">
            <v>270</v>
          </cell>
          <cell r="AO804">
            <v>0</v>
          </cell>
          <cell r="AP804">
            <v>0</v>
          </cell>
          <cell r="AQ804">
            <v>196446</v>
          </cell>
          <cell r="AR804">
            <v>0</v>
          </cell>
          <cell r="AS804">
            <v>0</v>
          </cell>
          <cell r="AT804">
            <v>0</v>
          </cell>
          <cell r="AU804">
            <v>0</v>
          </cell>
          <cell r="AV804">
            <v>982</v>
          </cell>
          <cell r="AW804">
            <v>1670.021</v>
          </cell>
          <cell r="AX804">
            <v>400.74979999999999</v>
          </cell>
        </row>
        <row r="805">
          <cell r="D805" t="str">
            <v>山本　栄子</v>
          </cell>
          <cell r="E805">
            <v>1006</v>
          </cell>
          <cell r="F805" t="str">
            <v>東京研修センター</v>
          </cell>
          <cell r="G805">
            <v>100601</v>
          </cell>
          <cell r="H805" t="str">
            <v>ＴＫＣＧ</v>
          </cell>
          <cell r="I805">
            <v>1</v>
          </cell>
          <cell r="J805" t="str">
            <v>部門1</v>
          </cell>
          <cell r="K805">
            <v>1001</v>
          </cell>
          <cell r="L805" t="str">
            <v>部門1-1</v>
          </cell>
          <cell r="M805">
            <v>100102</v>
          </cell>
          <cell r="N805" t="str">
            <v>一般職員</v>
          </cell>
          <cell r="O805">
            <v>300</v>
          </cell>
          <cell r="P805">
            <v>410400</v>
          </cell>
          <cell r="Q805">
            <v>410400</v>
          </cell>
          <cell r="R805">
            <v>0</v>
          </cell>
          <cell r="S805">
            <v>0</v>
          </cell>
          <cell r="T805">
            <v>0</v>
          </cell>
          <cell r="U805">
            <v>0</v>
          </cell>
          <cell r="V805">
            <v>0</v>
          </cell>
          <cell r="W805">
            <v>0</v>
          </cell>
          <cell r="X805">
            <v>0</v>
          </cell>
          <cell r="Y805">
            <v>0</v>
          </cell>
          <cell r="Z805">
            <v>410400</v>
          </cell>
          <cell r="AA805">
            <v>45000</v>
          </cell>
          <cell r="AB805">
            <v>54648</v>
          </cell>
          <cell r="AC805">
            <v>0</v>
          </cell>
          <cell r="AD805">
            <v>0</v>
          </cell>
          <cell r="AE805">
            <v>0</v>
          </cell>
          <cell r="AF805">
            <v>0</v>
          </cell>
          <cell r="AG805">
            <v>0</v>
          </cell>
          <cell r="AH805">
            <v>0</v>
          </cell>
          <cell r="AI805">
            <v>0</v>
          </cell>
          <cell r="AJ805">
            <v>0</v>
          </cell>
          <cell r="AK805">
            <v>22064</v>
          </cell>
          <cell r="AL805">
            <v>3080</v>
          </cell>
          <cell r="AM805">
            <v>48927.4</v>
          </cell>
          <cell r="AN805">
            <v>840</v>
          </cell>
          <cell r="AO805">
            <v>0</v>
          </cell>
          <cell r="AP805">
            <v>0</v>
          </cell>
          <cell r="AQ805">
            <v>510048</v>
          </cell>
          <cell r="AR805">
            <v>0</v>
          </cell>
          <cell r="AS805">
            <v>0</v>
          </cell>
          <cell r="AT805">
            <v>0</v>
          </cell>
          <cell r="AU805">
            <v>0</v>
          </cell>
          <cell r="AV805">
            <v>2550</v>
          </cell>
          <cell r="AW805">
            <v>4335.6480000000001</v>
          </cell>
          <cell r="AX805">
            <v>1040.4979000000001</v>
          </cell>
        </row>
        <row r="806">
          <cell r="D806" t="str">
            <v>児島　秀和</v>
          </cell>
          <cell r="E806">
            <v>1001</v>
          </cell>
          <cell r="F806" t="str">
            <v>産業推進部</v>
          </cell>
          <cell r="G806">
            <v>100101</v>
          </cell>
          <cell r="H806" t="str">
            <v>産業国際化・インフラＧ</v>
          </cell>
          <cell r="I806">
            <v>1</v>
          </cell>
          <cell r="J806" t="str">
            <v>部門1</v>
          </cell>
          <cell r="K806">
            <v>1001</v>
          </cell>
          <cell r="L806" t="str">
            <v>部門1-1</v>
          </cell>
          <cell r="M806">
            <v>100102</v>
          </cell>
          <cell r="N806" t="str">
            <v>一般職員</v>
          </cell>
          <cell r="O806">
            <v>700</v>
          </cell>
          <cell r="P806">
            <v>0</v>
          </cell>
          <cell r="Q806">
            <v>160000</v>
          </cell>
          <cell r="R806">
            <v>0</v>
          </cell>
          <cell r="S806">
            <v>0</v>
          </cell>
          <cell r="T806">
            <v>0</v>
          </cell>
          <cell r="U806">
            <v>0</v>
          </cell>
          <cell r="V806">
            <v>0</v>
          </cell>
          <cell r="W806">
            <v>0</v>
          </cell>
          <cell r="X806">
            <v>0</v>
          </cell>
          <cell r="Y806">
            <v>0</v>
          </cell>
          <cell r="Z806">
            <v>160000</v>
          </cell>
          <cell r="AA806">
            <v>0</v>
          </cell>
          <cell r="AB806">
            <v>0</v>
          </cell>
          <cell r="AC806">
            <v>0</v>
          </cell>
          <cell r="AD806">
            <v>0</v>
          </cell>
          <cell r="AE806">
            <v>0</v>
          </cell>
          <cell r="AF806">
            <v>9306</v>
          </cell>
          <cell r="AG806">
            <v>0</v>
          </cell>
          <cell r="AH806">
            <v>0</v>
          </cell>
          <cell r="AI806">
            <v>230</v>
          </cell>
          <cell r="AJ806">
            <v>0</v>
          </cell>
          <cell r="AK806">
            <v>6698</v>
          </cell>
          <cell r="AL806">
            <v>935</v>
          </cell>
          <cell r="AM806">
            <v>14853.8</v>
          </cell>
          <cell r="AN806">
            <v>255</v>
          </cell>
          <cell r="AO806">
            <v>0</v>
          </cell>
          <cell r="AP806">
            <v>0</v>
          </cell>
          <cell r="AQ806">
            <v>169536</v>
          </cell>
          <cell r="AR806">
            <v>0</v>
          </cell>
          <cell r="AS806">
            <v>0</v>
          </cell>
          <cell r="AT806">
            <v>0</v>
          </cell>
          <cell r="AU806">
            <v>0</v>
          </cell>
          <cell r="AV806">
            <v>847</v>
          </cell>
          <cell r="AW806">
            <v>1441.7360000000001</v>
          </cell>
          <cell r="AX806">
            <v>345.85340000000002</v>
          </cell>
        </row>
        <row r="807">
          <cell r="D807" t="str">
            <v>関本　隆</v>
          </cell>
          <cell r="E807">
            <v>1007</v>
          </cell>
          <cell r="F807" t="str">
            <v>関西研修センター</v>
          </cell>
          <cell r="G807">
            <v>100701</v>
          </cell>
          <cell r="H807" t="str">
            <v>ＫＫＣＧ</v>
          </cell>
          <cell r="I807">
            <v>1</v>
          </cell>
          <cell r="J807" t="str">
            <v>部門1</v>
          </cell>
          <cell r="K807">
            <v>1001</v>
          </cell>
          <cell r="L807" t="str">
            <v>部門1-1</v>
          </cell>
          <cell r="M807">
            <v>100102</v>
          </cell>
          <cell r="N807" t="str">
            <v>一般職員</v>
          </cell>
          <cell r="O807">
            <v>500</v>
          </cell>
          <cell r="P807">
            <v>380300</v>
          </cell>
          <cell r="Q807">
            <v>380300</v>
          </cell>
          <cell r="R807">
            <v>0</v>
          </cell>
          <cell r="S807">
            <v>0</v>
          </cell>
          <cell r="T807">
            <v>0</v>
          </cell>
          <cell r="U807">
            <v>0</v>
          </cell>
          <cell r="V807">
            <v>0</v>
          </cell>
          <cell r="W807">
            <v>0</v>
          </cell>
          <cell r="X807">
            <v>0</v>
          </cell>
          <cell r="Y807">
            <v>0</v>
          </cell>
          <cell r="Z807">
            <v>380300</v>
          </cell>
          <cell r="AA807">
            <v>0</v>
          </cell>
          <cell r="AB807">
            <v>45636</v>
          </cell>
          <cell r="AC807">
            <v>0</v>
          </cell>
          <cell r="AD807">
            <v>0</v>
          </cell>
          <cell r="AE807">
            <v>0</v>
          </cell>
          <cell r="AF807">
            <v>28260</v>
          </cell>
          <cell r="AG807">
            <v>0</v>
          </cell>
          <cell r="AH807">
            <v>17000</v>
          </cell>
          <cell r="AI807">
            <v>62499</v>
          </cell>
          <cell r="AJ807">
            <v>-21210</v>
          </cell>
          <cell r="AK807">
            <v>20882</v>
          </cell>
          <cell r="AL807">
            <v>2915</v>
          </cell>
          <cell r="AM807">
            <v>46306.2</v>
          </cell>
          <cell r="AN807">
            <v>795</v>
          </cell>
          <cell r="AO807">
            <v>0</v>
          </cell>
          <cell r="AP807">
            <v>0</v>
          </cell>
          <cell r="AQ807">
            <v>512485</v>
          </cell>
          <cell r="AR807">
            <v>0</v>
          </cell>
          <cell r="AS807">
            <v>0</v>
          </cell>
          <cell r="AT807">
            <v>0</v>
          </cell>
          <cell r="AU807">
            <v>0</v>
          </cell>
          <cell r="AV807">
            <v>2562</v>
          </cell>
          <cell r="AW807">
            <v>4356.5474999999997</v>
          </cell>
          <cell r="AX807">
            <v>1045.4694</v>
          </cell>
        </row>
        <row r="808">
          <cell r="D808" t="str">
            <v>米田　裕之</v>
          </cell>
          <cell r="E808">
            <v>1005</v>
          </cell>
          <cell r="F808" t="str">
            <v>総務企画部</v>
          </cell>
          <cell r="G808">
            <v>100502</v>
          </cell>
          <cell r="H808" t="str">
            <v>総務Ｇ</v>
          </cell>
          <cell r="I808">
            <v>1</v>
          </cell>
          <cell r="J808" t="str">
            <v>部門1</v>
          </cell>
          <cell r="K808">
            <v>1001</v>
          </cell>
          <cell r="L808" t="str">
            <v>部門1-1</v>
          </cell>
          <cell r="M808">
            <v>100102</v>
          </cell>
          <cell r="N808" t="str">
            <v>一般職員</v>
          </cell>
          <cell r="O808">
            <v>200</v>
          </cell>
          <cell r="P808">
            <v>0</v>
          </cell>
          <cell r="Q808">
            <v>600000</v>
          </cell>
          <cell r="R808">
            <v>0</v>
          </cell>
          <cell r="S808">
            <v>0</v>
          </cell>
          <cell r="T808">
            <v>0</v>
          </cell>
          <cell r="U808">
            <v>0</v>
          </cell>
          <cell r="V808">
            <v>0</v>
          </cell>
          <cell r="W808">
            <v>0</v>
          </cell>
          <cell r="X808">
            <v>0</v>
          </cell>
          <cell r="Y808">
            <v>0</v>
          </cell>
          <cell r="Z808">
            <v>600000</v>
          </cell>
          <cell r="AA808">
            <v>0</v>
          </cell>
          <cell r="AB808">
            <v>0</v>
          </cell>
          <cell r="AC808">
            <v>0</v>
          </cell>
          <cell r="AD808">
            <v>0</v>
          </cell>
          <cell r="AE808">
            <v>0</v>
          </cell>
          <cell r="AF808">
            <v>0</v>
          </cell>
          <cell r="AG808">
            <v>0</v>
          </cell>
          <cell r="AH808">
            <v>0</v>
          </cell>
          <cell r="AI808">
            <v>0</v>
          </cell>
          <cell r="AJ808">
            <v>0</v>
          </cell>
          <cell r="AK808">
            <v>32702</v>
          </cell>
          <cell r="AL808">
            <v>4565</v>
          </cell>
          <cell r="AM808">
            <v>54169.8</v>
          </cell>
          <cell r="AN808">
            <v>930</v>
          </cell>
          <cell r="AO808">
            <v>0</v>
          </cell>
          <cell r="AP808">
            <v>0</v>
          </cell>
          <cell r="AQ808">
            <v>600000</v>
          </cell>
          <cell r="AR808">
            <v>0</v>
          </cell>
          <cell r="AS808">
            <v>0</v>
          </cell>
          <cell r="AT808">
            <v>0</v>
          </cell>
          <cell r="AU808">
            <v>0</v>
          </cell>
          <cell r="AV808">
            <v>0</v>
          </cell>
          <cell r="AW808">
            <v>0</v>
          </cell>
          <cell r="AX808">
            <v>0</v>
          </cell>
        </row>
        <row r="809">
          <cell r="D809" t="str">
            <v>山崎　正弘</v>
          </cell>
          <cell r="E809">
            <v>1003</v>
          </cell>
          <cell r="F809" t="str">
            <v>研修業務部</v>
          </cell>
          <cell r="G809">
            <v>100303</v>
          </cell>
          <cell r="H809" t="str">
            <v>招聘業務Ｇ</v>
          </cell>
          <cell r="I809">
            <v>1</v>
          </cell>
          <cell r="J809" t="str">
            <v>部門1</v>
          </cell>
          <cell r="K809">
            <v>1001</v>
          </cell>
          <cell r="L809" t="str">
            <v>部門1-1</v>
          </cell>
          <cell r="M809">
            <v>100102</v>
          </cell>
          <cell r="N809" t="str">
            <v>一般職員</v>
          </cell>
          <cell r="O809">
            <v>500</v>
          </cell>
          <cell r="P809">
            <v>392600</v>
          </cell>
          <cell r="Q809">
            <v>392600</v>
          </cell>
          <cell r="R809">
            <v>0</v>
          </cell>
          <cell r="S809">
            <v>0</v>
          </cell>
          <cell r="T809">
            <v>0</v>
          </cell>
          <cell r="U809">
            <v>0</v>
          </cell>
          <cell r="V809">
            <v>0</v>
          </cell>
          <cell r="W809">
            <v>0</v>
          </cell>
          <cell r="X809">
            <v>0</v>
          </cell>
          <cell r="Y809">
            <v>0</v>
          </cell>
          <cell r="Z809">
            <v>392600</v>
          </cell>
          <cell r="AA809">
            <v>0</v>
          </cell>
          <cell r="AB809">
            <v>47112</v>
          </cell>
          <cell r="AC809">
            <v>0</v>
          </cell>
          <cell r="AD809">
            <v>21800</v>
          </cell>
          <cell r="AE809">
            <v>0</v>
          </cell>
          <cell r="AF809">
            <v>17978</v>
          </cell>
          <cell r="AG809">
            <v>0</v>
          </cell>
          <cell r="AH809">
            <v>9828</v>
          </cell>
          <cell r="AI809">
            <v>54634</v>
          </cell>
          <cell r="AJ809">
            <v>0</v>
          </cell>
          <cell r="AK809">
            <v>22064</v>
          </cell>
          <cell r="AL809">
            <v>3080</v>
          </cell>
          <cell r="AM809">
            <v>48927.4</v>
          </cell>
          <cell r="AN809">
            <v>840</v>
          </cell>
          <cell r="AO809">
            <v>0</v>
          </cell>
          <cell r="AP809">
            <v>0</v>
          </cell>
          <cell r="AQ809">
            <v>543952</v>
          </cell>
          <cell r="AR809">
            <v>0</v>
          </cell>
          <cell r="AS809">
            <v>0</v>
          </cell>
          <cell r="AT809">
            <v>0</v>
          </cell>
          <cell r="AU809">
            <v>0</v>
          </cell>
          <cell r="AV809">
            <v>2719</v>
          </cell>
          <cell r="AW809">
            <v>4624.3519999999999</v>
          </cell>
          <cell r="AX809">
            <v>1109.662</v>
          </cell>
        </row>
        <row r="810">
          <cell r="D810" t="str">
            <v>大塚　光義</v>
          </cell>
          <cell r="E810">
            <v>1006</v>
          </cell>
          <cell r="F810" t="str">
            <v>東京研修センター</v>
          </cell>
          <cell r="G810">
            <v>100601</v>
          </cell>
          <cell r="H810" t="str">
            <v>ＴＫＣＧ</v>
          </cell>
          <cell r="I810">
            <v>1</v>
          </cell>
          <cell r="J810" t="str">
            <v>部門1</v>
          </cell>
          <cell r="K810">
            <v>1001</v>
          </cell>
          <cell r="L810" t="str">
            <v>部門1-1</v>
          </cell>
          <cell r="M810">
            <v>100102</v>
          </cell>
          <cell r="N810" t="str">
            <v>一般職員</v>
          </cell>
          <cell r="O810">
            <v>500</v>
          </cell>
          <cell r="P810">
            <v>401800</v>
          </cell>
          <cell r="Q810">
            <v>401800</v>
          </cell>
          <cell r="R810">
            <v>0</v>
          </cell>
          <cell r="S810">
            <v>0</v>
          </cell>
          <cell r="T810">
            <v>0</v>
          </cell>
          <cell r="U810">
            <v>0</v>
          </cell>
          <cell r="V810">
            <v>0</v>
          </cell>
          <cell r="W810">
            <v>0</v>
          </cell>
          <cell r="X810">
            <v>0</v>
          </cell>
          <cell r="Y810">
            <v>0</v>
          </cell>
          <cell r="Z810">
            <v>401800</v>
          </cell>
          <cell r="AA810">
            <v>0</v>
          </cell>
          <cell r="AB810">
            <v>49776</v>
          </cell>
          <cell r="AC810">
            <v>13000</v>
          </cell>
          <cell r="AD810">
            <v>27000</v>
          </cell>
          <cell r="AE810">
            <v>35000</v>
          </cell>
          <cell r="AF810">
            <v>6840</v>
          </cell>
          <cell r="AG810">
            <v>0</v>
          </cell>
          <cell r="AH810">
            <v>15200</v>
          </cell>
          <cell r="AI810">
            <v>197285</v>
          </cell>
          <cell r="AJ810">
            <v>0</v>
          </cell>
          <cell r="AK810">
            <v>27974</v>
          </cell>
          <cell r="AL810">
            <v>3905</v>
          </cell>
          <cell r="AM810">
            <v>54169.8</v>
          </cell>
          <cell r="AN810">
            <v>930</v>
          </cell>
          <cell r="AO810">
            <v>0</v>
          </cell>
          <cell r="AP810">
            <v>0</v>
          </cell>
          <cell r="AQ810">
            <v>745901</v>
          </cell>
          <cell r="AR810">
            <v>24763</v>
          </cell>
          <cell r="AS810">
            <v>0</v>
          </cell>
          <cell r="AT810">
            <v>0</v>
          </cell>
          <cell r="AU810">
            <v>9676</v>
          </cell>
          <cell r="AV810">
            <v>3729</v>
          </cell>
          <cell r="AW810">
            <v>6340.6634999999997</v>
          </cell>
          <cell r="AX810">
            <v>1521.6379999999999</v>
          </cell>
        </row>
        <row r="811">
          <cell r="D811" t="str">
            <v>三輪　直</v>
          </cell>
          <cell r="E811">
            <v>1006</v>
          </cell>
          <cell r="F811" t="str">
            <v>東京研修センター</v>
          </cell>
          <cell r="G811">
            <v>100601</v>
          </cell>
          <cell r="H811" t="str">
            <v>ＴＫＣＧ</v>
          </cell>
          <cell r="I811">
            <v>1</v>
          </cell>
          <cell r="J811" t="str">
            <v>部門1</v>
          </cell>
          <cell r="K811">
            <v>1001</v>
          </cell>
          <cell r="L811" t="str">
            <v>部門1-1</v>
          </cell>
          <cell r="M811">
            <v>100102</v>
          </cell>
          <cell r="N811" t="str">
            <v>一般職員</v>
          </cell>
          <cell r="O811">
            <v>300</v>
          </cell>
          <cell r="P811">
            <v>464100</v>
          </cell>
          <cell r="Q811">
            <v>464100</v>
          </cell>
          <cell r="R811">
            <v>0</v>
          </cell>
          <cell r="S811">
            <v>0</v>
          </cell>
          <cell r="T811">
            <v>0</v>
          </cell>
          <cell r="U811">
            <v>0</v>
          </cell>
          <cell r="V811">
            <v>0</v>
          </cell>
          <cell r="W811">
            <v>0</v>
          </cell>
          <cell r="X811">
            <v>0</v>
          </cell>
          <cell r="Y811">
            <v>0</v>
          </cell>
          <cell r="Z811">
            <v>464100</v>
          </cell>
          <cell r="AA811">
            <v>95000</v>
          </cell>
          <cell r="AB811">
            <v>70032</v>
          </cell>
          <cell r="AC811">
            <v>24500</v>
          </cell>
          <cell r="AD811">
            <v>27000</v>
          </cell>
          <cell r="AE811">
            <v>35000</v>
          </cell>
          <cell r="AF811">
            <v>13060</v>
          </cell>
          <cell r="AG811">
            <v>0</v>
          </cell>
          <cell r="AH811">
            <v>20050</v>
          </cell>
          <cell r="AI811">
            <v>0</v>
          </cell>
          <cell r="AJ811">
            <v>0</v>
          </cell>
          <cell r="AK811">
            <v>29550</v>
          </cell>
          <cell r="AL811">
            <v>4125</v>
          </cell>
          <cell r="AM811">
            <v>54169.8</v>
          </cell>
          <cell r="AN811">
            <v>930</v>
          </cell>
          <cell r="AO811">
            <v>0</v>
          </cell>
          <cell r="AP811">
            <v>0</v>
          </cell>
          <cell r="AQ811">
            <v>748742</v>
          </cell>
          <cell r="AR811">
            <v>0</v>
          </cell>
          <cell r="AS811">
            <v>0</v>
          </cell>
          <cell r="AT811">
            <v>0</v>
          </cell>
          <cell r="AU811">
            <v>0</v>
          </cell>
          <cell r="AV811">
            <v>3743</v>
          </cell>
          <cell r="AW811">
            <v>6365.0169999999998</v>
          </cell>
          <cell r="AX811">
            <v>1527.4336000000001</v>
          </cell>
        </row>
        <row r="812">
          <cell r="D812" t="str">
            <v>井上　優</v>
          </cell>
          <cell r="E812">
            <v>1001</v>
          </cell>
          <cell r="F812" t="str">
            <v>産業推進部</v>
          </cell>
          <cell r="G812">
            <v>100101</v>
          </cell>
          <cell r="H812" t="str">
            <v>産業国際化・インフラＧ</v>
          </cell>
          <cell r="I812">
            <v>1</v>
          </cell>
          <cell r="J812" t="str">
            <v>部門1</v>
          </cell>
          <cell r="K812">
            <v>1001</v>
          </cell>
          <cell r="L812" t="str">
            <v>部門1-1</v>
          </cell>
          <cell r="M812">
            <v>100102</v>
          </cell>
          <cell r="N812" t="str">
            <v>一般職員</v>
          </cell>
          <cell r="O812">
            <v>500</v>
          </cell>
          <cell r="P812">
            <v>392600</v>
          </cell>
          <cell r="Q812">
            <v>392600</v>
          </cell>
          <cell r="R812">
            <v>0</v>
          </cell>
          <cell r="S812">
            <v>0</v>
          </cell>
          <cell r="T812">
            <v>0</v>
          </cell>
          <cell r="U812">
            <v>0</v>
          </cell>
          <cell r="V812">
            <v>0</v>
          </cell>
          <cell r="W812">
            <v>0</v>
          </cell>
          <cell r="X812">
            <v>0</v>
          </cell>
          <cell r="Y812">
            <v>0</v>
          </cell>
          <cell r="Z812">
            <v>392600</v>
          </cell>
          <cell r="AA812">
            <v>0</v>
          </cell>
          <cell r="AB812">
            <v>50052</v>
          </cell>
          <cell r="AC812">
            <v>24500</v>
          </cell>
          <cell r="AD812">
            <v>0</v>
          </cell>
          <cell r="AE812">
            <v>0</v>
          </cell>
          <cell r="AF812">
            <v>23321</v>
          </cell>
          <cell r="AG812">
            <v>0</v>
          </cell>
          <cell r="AH812">
            <v>18778</v>
          </cell>
          <cell r="AI812">
            <v>61299</v>
          </cell>
          <cell r="AJ812">
            <v>0</v>
          </cell>
          <cell r="AK812">
            <v>20882</v>
          </cell>
          <cell r="AL812">
            <v>2915</v>
          </cell>
          <cell r="AM812">
            <v>46306.2</v>
          </cell>
          <cell r="AN812">
            <v>795</v>
          </cell>
          <cell r="AO812">
            <v>0</v>
          </cell>
          <cell r="AP812">
            <v>0</v>
          </cell>
          <cell r="AQ812">
            <v>570550</v>
          </cell>
          <cell r="AR812">
            <v>0</v>
          </cell>
          <cell r="AS812">
            <v>0</v>
          </cell>
          <cell r="AT812">
            <v>0</v>
          </cell>
          <cell r="AU812">
            <v>0</v>
          </cell>
          <cell r="AV812">
            <v>2852</v>
          </cell>
          <cell r="AW812">
            <v>4850.4250000000002</v>
          </cell>
          <cell r="AX812">
            <v>1163.922</v>
          </cell>
        </row>
        <row r="813">
          <cell r="D813" t="str">
            <v>田中　宏幸</v>
          </cell>
          <cell r="E813">
            <v>1003</v>
          </cell>
          <cell r="F813" t="str">
            <v>研修業務部</v>
          </cell>
          <cell r="G813">
            <v>100301</v>
          </cell>
          <cell r="H813" t="str">
            <v>受入業務Ｇ</v>
          </cell>
          <cell r="I813">
            <v>1</v>
          </cell>
          <cell r="J813" t="str">
            <v>部門1</v>
          </cell>
          <cell r="K813">
            <v>1001</v>
          </cell>
          <cell r="L813" t="str">
            <v>部門1-1</v>
          </cell>
          <cell r="M813">
            <v>100102</v>
          </cell>
          <cell r="N813" t="str">
            <v>一般職員</v>
          </cell>
          <cell r="O813">
            <v>300</v>
          </cell>
          <cell r="P813">
            <v>463300</v>
          </cell>
          <cell r="Q813">
            <v>463300</v>
          </cell>
          <cell r="R813">
            <v>0</v>
          </cell>
          <cell r="S813">
            <v>0</v>
          </cell>
          <cell r="T813">
            <v>0</v>
          </cell>
          <cell r="U813">
            <v>0</v>
          </cell>
          <cell r="V813">
            <v>0</v>
          </cell>
          <cell r="W813">
            <v>0</v>
          </cell>
          <cell r="X813">
            <v>0</v>
          </cell>
          <cell r="Y813">
            <v>0</v>
          </cell>
          <cell r="Z813">
            <v>463300</v>
          </cell>
          <cell r="AA813">
            <v>105000</v>
          </cell>
          <cell r="AB813">
            <v>72096</v>
          </cell>
          <cell r="AC813">
            <v>32500</v>
          </cell>
          <cell r="AD813">
            <v>0</v>
          </cell>
          <cell r="AE813">
            <v>0</v>
          </cell>
          <cell r="AF813">
            <v>18853</v>
          </cell>
          <cell r="AG813">
            <v>0</v>
          </cell>
          <cell r="AH813">
            <v>16400</v>
          </cell>
          <cell r="AI813">
            <v>0</v>
          </cell>
          <cell r="AJ813">
            <v>0</v>
          </cell>
          <cell r="AK813">
            <v>27974</v>
          </cell>
          <cell r="AL813">
            <v>3905</v>
          </cell>
          <cell r="AM813">
            <v>54169.8</v>
          </cell>
          <cell r="AN813">
            <v>930</v>
          </cell>
          <cell r="AO813">
            <v>0</v>
          </cell>
          <cell r="AP813">
            <v>0</v>
          </cell>
          <cell r="AQ813">
            <v>708149</v>
          </cell>
          <cell r="AR813">
            <v>0</v>
          </cell>
          <cell r="AS813">
            <v>0</v>
          </cell>
          <cell r="AT813">
            <v>0</v>
          </cell>
          <cell r="AU813">
            <v>0</v>
          </cell>
          <cell r="AV813">
            <v>3540</v>
          </cell>
          <cell r="AW813">
            <v>6020.0114999999996</v>
          </cell>
          <cell r="AX813">
            <v>1444.6239</v>
          </cell>
        </row>
        <row r="814">
          <cell r="D814" t="str">
            <v>川上　哲司</v>
          </cell>
          <cell r="E814">
            <v>1001</v>
          </cell>
          <cell r="F814" t="str">
            <v>役員他</v>
          </cell>
          <cell r="G814">
            <v>100101</v>
          </cell>
          <cell r="H814" t="str">
            <v>役員</v>
          </cell>
          <cell r="I814">
            <v>1</v>
          </cell>
          <cell r="J814" t="str">
            <v>部門1</v>
          </cell>
          <cell r="K814">
            <v>1001</v>
          </cell>
          <cell r="L814" t="str">
            <v>部門1-1</v>
          </cell>
          <cell r="M814">
            <v>100101</v>
          </cell>
          <cell r="N814" t="str">
            <v>役員</v>
          </cell>
          <cell r="O814">
            <v>100</v>
          </cell>
          <cell r="P814">
            <v>0</v>
          </cell>
          <cell r="Q814">
            <v>680000</v>
          </cell>
          <cell r="R814">
            <v>0</v>
          </cell>
          <cell r="S814">
            <v>0</v>
          </cell>
          <cell r="T814">
            <v>0</v>
          </cell>
          <cell r="U814">
            <v>0</v>
          </cell>
          <cell r="V814">
            <v>0</v>
          </cell>
          <cell r="W814">
            <v>0</v>
          </cell>
          <cell r="X814">
            <v>0</v>
          </cell>
          <cell r="Y814">
            <v>0</v>
          </cell>
          <cell r="Z814">
            <v>680000</v>
          </cell>
          <cell r="AA814">
            <v>0</v>
          </cell>
          <cell r="AB814">
            <v>0</v>
          </cell>
          <cell r="AC814">
            <v>0</v>
          </cell>
          <cell r="AD814">
            <v>0</v>
          </cell>
          <cell r="AE814">
            <v>0</v>
          </cell>
          <cell r="AF814">
            <v>16153</v>
          </cell>
          <cell r="AG814">
            <v>0</v>
          </cell>
          <cell r="AH814">
            <v>0</v>
          </cell>
          <cell r="AI814">
            <v>0</v>
          </cell>
          <cell r="AJ814">
            <v>0</v>
          </cell>
          <cell r="AK814">
            <v>26792</v>
          </cell>
          <cell r="AL814">
            <v>3740</v>
          </cell>
          <cell r="AM814">
            <v>54169.8</v>
          </cell>
          <cell r="AN814">
            <v>930</v>
          </cell>
          <cell r="AO814">
            <v>0</v>
          </cell>
          <cell r="AP814">
            <v>0</v>
          </cell>
          <cell r="AQ814">
            <v>818553</v>
          </cell>
          <cell r="AR814">
            <v>0</v>
          </cell>
          <cell r="AS814">
            <v>0</v>
          </cell>
          <cell r="AT814">
            <v>0</v>
          </cell>
          <cell r="AU814">
            <v>0</v>
          </cell>
          <cell r="AV814">
            <v>0</v>
          </cell>
          <cell r="AW814">
            <v>0</v>
          </cell>
          <cell r="AX814">
            <v>0</v>
          </cell>
        </row>
        <row r="815">
          <cell r="D815" t="str">
            <v>丸山　紀子</v>
          </cell>
          <cell r="E815">
            <v>1006</v>
          </cell>
          <cell r="F815" t="str">
            <v>東京研修センター</v>
          </cell>
          <cell r="G815">
            <v>100601</v>
          </cell>
          <cell r="H815" t="str">
            <v>ＴＫＣＧ</v>
          </cell>
          <cell r="I815">
            <v>1</v>
          </cell>
          <cell r="J815" t="str">
            <v>部門1</v>
          </cell>
          <cell r="K815">
            <v>1001</v>
          </cell>
          <cell r="L815" t="str">
            <v>部門1-1</v>
          </cell>
          <cell r="M815">
            <v>100102</v>
          </cell>
          <cell r="N815" t="str">
            <v>一般職員</v>
          </cell>
          <cell r="O815">
            <v>300</v>
          </cell>
          <cell r="P815">
            <v>457400</v>
          </cell>
          <cell r="Q815">
            <v>457400</v>
          </cell>
          <cell r="R815">
            <v>0</v>
          </cell>
          <cell r="S815">
            <v>0</v>
          </cell>
          <cell r="T815">
            <v>0</v>
          </cell>
          <cell r="U815">
            <v>0</v>
          </cell>
          <cell r="V815">
            <v>0</v>
          </cell>
          <cell r="W815">
            <v>0</v>
          </cell>
          <cell r="X815">
            <v>0</v>
          </cell>
          <cell r="Y815">
            <v>0</v>
          </cell>
          <cell r="Z815">
            <v>457400</v>
          </cell>
          <cell r="AA815">
            <v>105000</v>
          </cell>
          <cell r="AB815">
            <v>67488</v>
          </cell>
          <cell r="AC815">
            <v>0</v>
          </cell>
          <cell r="AD815">
            <v>0</v>
          </cell>
          <cell r="AE815">
            <v>0</v>
          </cell>
          <cell r="AF815">
            <v>7911</v>
          </cell>
          <cell r="AG815">
            <v>0</v>
          </cell>
          <cell r="AH815">
            <v>9900</v>
          </cell>
          <cell r="AI815">
            <v>0</v>
          </cell>
          <cell r="AJ815">
            <v>0</v>
          </cell>
          <cell r="AK815">
            <v>25610</v>
          </cell>
          <cell r="AL815">
            <v>3575</v>
          </cell>
          <cell r="AM815">
            <v>54169.8</v>
          </cell>
          <cell r="AN815">
            <v>930</v>
          </cell>
          <cell r="AO815">
            <v>0</v>
          </cell>
          <cell r="AP815">
            <v>0</v>
          </cell>
          <cell r="AQ815">
            <v>647699</v>
          </cell>
          <cell r="AR815">
            <v>0</v>
          </cell>
          <cell r="AS815">
            <v>0</v>
          </cell>
          <cell r="AT815">
            <v>0</v>
          </cell>
          <cell r="AU815">
            <v>0</v>
          </cell>
          <cell r="AV815">
            <v>3238</v>
          </cell>
          <cell r="AW815">
            <v>5505.9364999999998</v>
          </cell>
          <cell r="AX815">
            <v>1321.3059000000001</v>
          </cell>
        </row>
        <row r="816">
          <cell r="D816" t="str">
            <v>下大澤　祐二</v>
          </cell>
          <cell r="E816">
            <v>1001</v>
          </cell>
          <cell r="F816" t="str">
            <v>役員他</v>
          </cell>
          <cell r="G816">
            <v>100101</v>
          </cell>
          <cell r="H816" t="str">
            <v>役員</v>
          </cell>
          <cell r="I816">
            <v>1</v>
          </cell>
          <cell r="J816" t="str">
            <v>部門1</v>
          </cell>
          <cell r="K816">
            <v>1001</v>
          </cell>
          <cell r="L816" t="str">
            <v>部門1-1</v>
          </cell>
          <cell r="M816">
            <v>100101</v>
          </cell>
          <cell r="N816" t="str">
            <v>役員</v>
          </cell>
          <cell r="O816">
            <v>100</v>
          </cell>
          <cell r="P816">
            <v>0</v>
          </cell>
          <cell r="Q816">
            <v>680000</v>
          </cell>
          <cell r="R816">
            <v>0</v>
          </cell>
          <cell r="S816">
            <v>0</v>
          </cell>
          <cell r="T816">
            <v>0</v>
          </cell>
          <cell r="U816">
            <v>0</v>
          </cell>
          <cell r="V816">
            <v>0</v>
          </cell>
          <cell r="W816">
            <v>0</v>
          </cell>
          <cell r="X816">
            <v>0</v>
          </cell>
          <cell r="Y816">
            <v>0</v>
          </cell>
          <cell r="Z816">
            <v>680000</v>
          </cell>
          <cell r="AA816">
            <v>0</v>
          </cell>
          <cell r="AB816">
            <v>0</v>
          </cell>
          <cell r="AC816">
            <v>0</v>
          </cell>
          <cell r="AD816">
            <v>0</v>
          </cell>
          <cell r="AE816">
            <v>0</v>
          </cell>
          <cell r="AF816">
            <v>11116</v>
          </cell>
          <cell r="AG816">
            <v>0</v>
          </cell>
          <cell r="AH816">
            <v>0</v>
          </cell>
          <cell r="AI816">
            <v>0</v>
          </cell>
          <cell r="AJ816">
            <v>0</v>
          </cell>
          <cell r="AK816">
            <v>32702</v>
          </cell>
          <cell r="AL816">
            <v>4565</v>
          </cell>
          <cell r="AM816">
            <v>54169.8</v>
          </cell>
          <cell r="AN816">
            <v>930</v>
          </cell>
          <cell r="AO816">
            <v>0</v>
          </cell>
          <cell r="AP816">
            <v>0</v>
          </cell>
          <cell r="AQ816">
            <v>813516</v>
          </cell>
          <cell r="AR816">
            <v>0</v>
          </cell>
          <cell r="AS816">
            <v>0</v>
          </cell>
          <cell r="AT816">
            <v>0</v>
          </cell>
          <cell r="AU816">
            <v>0</v>
          </cell>
          <cell r="AV816">
            <v>0</v>
          </cell>
          <cell r="AW816">
            <v>0</v>
          </cell>
          <cell r="AX816">
            <v>0</v>
          </cell>
        </row>
        <row r="817">
          <cell r="D817" t="str">
            <v>田中　秀穂</v>
          </cell>
          <cell r="E817">
            <v>1001</v>
          </cell>
          <cell r="F817" t="str">
            <v>産業推進部</v>
          </cell>
          <cell r="G817">
            <v>100101</v>
          </cell>
          <cell r="H817" t="str">
            <v>産業国際化・インフラＧ</v>
          </cell>
          <cell r="I817">
            <v>1</v>
          </cell>
          <cell r="J817" t="str">
            <v>部門1</v>
          </cell>
          <cell r="K817">
            <v>1001</v>
          </cell>
          <cell r="L817" t="str">
            <v>部門1-1</v>
          </cell>
          <cell r="M817">
            <v>100102</v>
          </cell>
          <cell r="N817" t="str">
            <v>一般職員</v>
          </cell>
          <cell r="O817">
            <v>300</v>
          </cell>
          <cell r="P817">
            <v>461300</v>
          </cell>
          <cell r="Q817">
            <v>461300</v>
          </cell>
          <cell r="R817">
            <v>0</v>
          </cell>
          <cell r="S817">
            <v>0</v>
          </cell>
          <cell r="T817">
            <v>0</v>
          </cell>
          <cell r="U817">
            <v>0</v>
          </cell>
          <cell r="V817">
            <v>0</v>
          </cell>
          <cell r="W817">
            <v>0</v>
          </cell>
          <cell r="X817">
            <v>0</v>
          </cell>
          <cell r="Y817">
            <v>0</v>
          </cell>
          <cell r="Z817">
            <v>461300</v>
          </cell>
          <cell r="AA817">
            <v>105000</v>
          </cell>
          <cell r="AB817">
            <v>70296</v>
          </cell>
          <cell r="AC817">
            <v>19500</v>
          </cell>
          <cell r="AD817">
            <v>27000</v>
          </cell>
          <cell r="AE817">
            <v>0</v>
          </cell>
          <cell r="AF817">
            <v>10265</v>
          </cell>
          <cell r="AG817">
            <v>0</v>
          </cell>
          <cell r="AH817">
            <v>5000</v>
          </cell>
          <cell r="AI817">
            <v>0</v>
          </cell>
          <cell r="AJ817">
            <v>0</v>
          </cell>
          <cell r="AK817">
            <v>26792</v>
          </cell>
          <cell r="AL817">
            <v>3740</v>
          </cell>
          <cell r="AM817">
            <v>54169.8</v>
          </cell>
          <cell r="AN817">
            <v>930</v>
          </cell>
          <cell r="AO817">
            <v>0</v>
          </cell>
          <cell r="AP817">
            <v>0</v>
          </cell>
          <cell r="AQ817">
            <v>798361</v>
          </cell>
          <cell r="AR817">
            <v>0</v>
          </cell>
          <cell r="AS817">
            <v>0</v>
          </cell>
          <cell r="AT817">
            <v>0</v>
          </cell>
          <cell r="AU817">
            <v>0</v>
          </cell>
          <cell r="AV817">
            <v>3491</v>
          </cell>
          <cell r="AW817">
            <v>5936.8734999999997</v>
          </cell>
          <cell r="AX817">
            <v>1424.6564000000001</v>
          </cell>
        </row>
        <row r="818">
          <cell r="D818" t="str">
            <v>高橋　千賀子</v>
          </cell>
          <cell r="E818">
            <v>1003</v>
          </cell>
          <cell r="F818" t="str">
            <v>研修業務部</v>
          </cell>
          <cell r="G818">
            <v>100304</v>
          </cell>
          <cell r="H818" t="str">
            <v>受入経理Ｇ</v>
          </cell>
          <cell r="I818">
            <v>1</v>
          </cell>
          <cell r="J818" t="str">
            <v>部門1</v>
          </cell>
          <cell r="K818">
            <v>1001</v>
          </cell>
          <cell r="L818" t="str">
            <v>部門1-1</v>
          </cell>
          <cell r="M818">
            <v>100102</v>
          </cell>
          <cell r="N818" t="str">
            <v>一般職員</v>
          </cell>
          <cell r="O818">
            <v>300</v>
          </cell>
          <cell r="P818">
            <v>397100</v>
          </cell>
          <cell r="Q818">
            <v>397100</v>
          </cell>
          <cell r="R818">
            <v>0</v>
          </cell>
          <cell r="S818">
            <v>0</v>
          </cell>
          <cell r="T818">
            <v>0</v>
          </cell>
          <cell r="U818">
            <v>0</v>
          </cell>
          <cell r="V818">
            <v>0</v>
          </cell>
          <cell r="W818">
            <v>0</v>
          </cell>
          <cell r="X818">
            <v>0</v>
          </cell>
          <cell r="Y818">
            <v>0</v>
          </cell>
          <cell r="Z818">
            <v>397100</v>
          </cell>
          <cell r="AA818">
            <v>45000</v>
          </cell>
          <cell r="AB818">
            <v>55812</v>
          </cell>
          <cell r="AC818">
            <v>23000</v>
          </cell>
          <cell r="AD818">
            <v>0</v>
          </cell>
          <cell r="AE818">
            <v>0</v>
          </cell>
          <cell r="AF818">
            <v>14645</v>
          </cell>
          <cell r="AG818">
            <v>0</v>
          </cell>
          <cell r="AH818">
            <v>0</v>
          </cell>
          <cell r="AI818">
            <v>0</v>
          </cell>
          <cell r="AJ818">
            <v>0</v>
          </cell>
          <cell r="AK818">
            <v>20882</v>
          </cell>
          <cell r="AL818">
            <v>2915</v>
          </cell>
          <cell r="AM818">
            <v>46306.2</v>
          </cell>
          <cell r="AN818">
            <v>795</v>
          </cell>
          <cell r="AO818">
            <v>0</v>
          </cell>
          <cell r="AP818">
            <v>0</v>
          </cell>
          <cell r="AQ818">
            <v>635557</v>
          </cell>
          <cell r="AR818">
            <v>0</v>
          </cell>
          <cell r="AS818">
            <v>0</v>
          </cell>
          <cell r="AT818">
            <v>0</v>
          </cell>
          <cell r="AU818">
            <v>0</v>
          </cell>
          <cell r="AV818">
            <v>2677</v>
          </cell>
          <cell r="AW818">
            <v>4553.0195000000003</v>
          </cell>
          <cell r="AX818">
            <v>1092.5362</v>
          </cell>
        </row>
        <row r="819">
          <cell r="D819" t="str">
            <v>ウィヤカーン　真理</v>
          </cell>
          <cell r="E819">
            <v>1006</v>
          </cell>
          <cell r="F819" t="str">
            <v>東京研修センター</v>
          </cell>
          <cell r="G819">
            <v>100601</v>
          </cell>
          <cell r="H819" t="str">
            <v>ＴＫＣＧ</v>
          </cell>
          <cell r="I819">
            <v>1</v>
          </cell>
          <cell r="J819" t="str">
            <v>部門1</v>
          </cell>
          <cell r="K819">
            <v>1001</v>
          </cell>
          <cell r="L819" t="str">
            <v>部門1-1</v>
          </cell>
          <cell r="M819">
            <v>100102</v>
          </cell>
          <cell r="N819" t="str">
            <v>一般職員</v>
          </cell>
          <cell r="O819">
            <v>500</v>
          </cell>
          <cell r="P819">
            <v>399500</v>
          </cell>
          <cell r="Q819">
            <v>399500</v>
          </cell>
          <cell r="R819">
            <v>0</v>
          </cell>
          <cell r="S819">
            <v>0</v>
          </cell>
          <cell r="T819">
            <v>0</v>
          </cell>
          <cell r="U819">
            <v>0</v>
          </cell>
          <cell r="V819">
            <v>0</v>
          </cell>
          <cell r="W819">
            <v>0</v>
          </cell>
          <cell r="X819">
            <v>0</v>
          </cell>
          <cell r="Y819">
            <v>0</v>
          </cell>
          <cell r="Z819">
            <v>399500</v>
          </cell>
          <cell r="AA819">
            <v>0</v>
          </cell>
          <cell r="AB819">
            <v>49320</v>
          </cell>
          <cell r="AC819">
            <v>11500</v>
          </cell>
          <cell r="AD819">
            <v>0</v>
          </cell>
          <cell r="AE819">
            <v>0</v>
          </cell>
          <cell r="AF819">
            <v>22700</v>
          </cell>
          <cell r="AG819">
            <v>0</v>
          </cell>
          <cell r="AH819">
            <v>15952</v>
          </cell>
          <cell r="AI819">
            <v>20549</v>
          </cell>
          <cell r="AJ819">
            <v>0</v>
          </cell>
          <cell r="AK819">
            <v>20882</v>
          </cell>
          <cell r="AL819">
            <v>2915</v>
          </cell>
          <cell r="AM819">
            <v>46306.2</v>
          </cell>
          <cell r="AN819">
            <v>795</v>
          </cell>
          <cell r="AO819">
            <v>0</v>
          </cell>
          <cell r="AP819">
            <v>0</v>
          </cell>
          <cell r="AQ819">
            <v>519521</v>
          </cell>
          <cell r="AR819">
            <v>0</v>
          </cell>
          <cell r="AS819">
            <v>0</v>
          </cell>
          <cell r="AT819">
            <v>0</v>
          </cell>
          <cell r="AU819">
            <v>0</v>
          </cell>
          <cell r="AV819">
            <v>2597</v>
          </cell>
          <cell r="AW819">
            <v>4416.5334999999995</v>
          </cell>
          <cell r="AX819">
            <v>1059.8227999999999</v>
          </cell>
        </row>
        <row r="820">
          <cell r="D820" t="str">
            <v>山口　千恵子</v>
          </cell>
          <cell r="E820">
            <v>1008</v>
          </cell>
          <cell r="F820" t="str">
            <v>HIDA総合研究所</v>
          </cell>
          <cell r="G820">
            <v>100801</v>
          </cell>
          <cell r="H820" t="str">
            <v>調査企画Ｇ</v>
          </cell>
          <cell r="I820">
            <v>1</v>
          </cell>
          <cell r="J820" t="str">
            <v>部門1</v>
          </cell>
          <cell r="K820">
            <v>1001</v>
          </cell>
          <cell r="L820" t="str">
            <v>部門1-1</v>
          </cell>
          <cell r="M820">
            <v>100102</v>
          </cell>
          <cell r="N820" t="str">
            <v>一般職員</v>
          </cell>
          <cell r="O820">
            <v>300</v>
          </cell>
          <cell r="P820">
            <v>461300</v>
          </cell>
          <cell r="Q820">
            <v>461300</v>
          </cell>
          <cell r="R820">
            <v>0</v>
          </cell>
          <cell r="S820">
            <v>0</v>
          </cell>
          <cell r="T820">
            <v>0</v>
          </cell>
          <cell r="U820">
            <v>0</v>
          </cell>
          <cell r="V820">
            <v>0</v>
          </cell>
          <cell r="W820">
            <v>0</v>
          </cell>
          <cell r="X820">
            <v>0</v>
          </cell>
          <cell r="Y820">
            <v>0</v>
          </cell>
          <cell r="Z820">
            <v>461300</v>
          </cell>
          <cell r="AA820">
            <v>105000</v>
          </cell>
          <cell r="AB820">
            <v>67956</v>
          </cell>
          <cell r="AC820">
            <v>0</v>
          </cell>
          <cell r="AD820">
            <v>27000</v>
          </cell>
          <cell r="AE820">
            <v>0</v>
          </cell>
          <cell r="AF820">
            <v>13208</v>
          </cell>
          <cell r="AG820">
            <v>0</v>
          </cell>
          <cell r="AH820">
            <v>0</v>
          </cell>
          <cell r="AI820">
            <v>0</v>
          </cell>
          <cell r="AJ820">
            <v>0</v>
          </cell>
          <cell r="AK820">
            <v>25610</v>
          </cell>
          <cell r="AL820">
            <v>3575</v>
          </cell>
          <cell r="AM820">
            <v>54169.8</v>
          </cell>
          <cell r="AN820">
            <v>930</v>
          </cell>
          <cell r="AO820">
            <v>0</v>
          </cell>
          <cell r="AP820">
            <v>0</v>
          </cell>
          <cell r="AQ820">
            <v>674464</v>
          </cell>
          <cell r="AR820">
            <v>0</v>
          </cell>
          <cell r="AS820">
            <v>0</v>
          </cell>
          <cell r="AT820">
            <v>0</v>
          </cell>
          <cell r="AU820">
            <v>0</v>
          </cell>
          <cell r="AV820">
            <v>3372</v>
          </cell>
          <cell r="AW820">
            <v>5733.2640000000001</v>
          </cell>
          <cell r="AX820">
            <v>1375.9065000000001</v>
          </cell>
        </row>
        <row r="821">
          <cell r="D821" t="str">
            <v>名波　澄人</v>
          </cell>
          <cell r="E821">
            <v>1007</v>
          </cell>
          <cell r="F821" t="str">
            <v>関西研修センター</v>
          </cell>
          <cell r="G821">
            <v>100701</v>
          </cell>
          <cell r="H821" t="str">
            <v>ＫＫＣＧ</v>
          </cell>
          <cell r="I821">
            <v>1</v>
          </cell>
          <cell r="J821" t="str">
            <v>部門1</v>
          </cell>
          <cell r="K821">
            <v>1001</v>
          </cell>
          <cell r="L821" t="str">
            <v>部門1-1</v>
          </cell>
          <cell r="M821">
            <v>100102</v>
          </cell>
          <cell r="N821" t="str">
            <v>一般職員</v>
          </cell>
          <cell r="O821">
            <v>500</v>
          </cell>
          <cell r="P821">
            <v>392600</v>
          </cell>
          <cell r="Q821">
            <v>392600</v>
          </cell>
          <cell r="R821">
            <v>0</v>
          </cell>
          <cell r="S821">
            <v>0</v>
          </cell>
          <cell r="T821">
            <v>0</v>
          </cell>
          <cell r="U821">
            <v>0</v>
          </cell>
          <cell r="V821">
            <v>0</v>
          </cell>
          <cell r="W821">
            <v>0</v>
          </cell>
          <cell r="X821">
            <v>0</v>
          </cell>
          <cell r="Y821">
            <v>0</v>
          </cell>
          <cell r="Z821">
            <v>392600</v>
          </cell>
          <cell r="AA821">
            <v>0</v>
          </cell>
          <cell r="AB821">
            <v>48672</v>
          </cell>
          <cell r="AC821">
            <v>13000</v>
          </cell>
          <cell r="AD821">
            <v>27000</v>
          </cell>
          <cell r="AE821">
            <v>0</v>
          </cell>
          <cell r="AF821">
            <v>8388</v>
          </cell>
          <cell r="AG821">
            <v>0</v>
          </cell>
          <cell r="AH821">
            <v>10507</v>
          </cell>
          <cell r="AI821">
            <v>116325</v>
          </cell>
          <cell r="AJ821">
            <v>-21893</v>
          </cell>
          <cell r="AK821">
            <v>22064</v>
          </cell>
          <cell r="AL821">
            <v>3080</v>
          </cell>
          <cell r="AM821">
            <v>48927.4</v>
          </cell>
          <cell r="AN821">
            <v>840</v>
          </cell>
          <cell r="AO821">
            <v>0</v>
          </cell>
          <cell r="AP821">
            <v>0</v>
          </cell>
          <cell r="AQ821">
            <v>594599</v>
          </cell>
          <cell r="AR821">
            <v>7446</v>
          </cell>
          <cell r="AS821">
            <v>0</v>
          </cell>
          <cell r="AT821">
            <v>0</v>
          </cell>
          <cell r="AU821">
            <v>0</v>
          </cell>
          <cell r="AV821">
            <v>2972</v>
          </cell>
          <cell r="AW821">
            <v>5055.0865000000003</v>
          </cell>
          <cell r="AX821">
            <v>1212.9819</v>
          </cell>
        </row>
        <row r="822">
          <cell r="D822" t="str">
            <v>宮本　真一</v>
          </cell>
          <cell r="E822">
            <v>1007</v>
          </cell>
          <cell r="F822" t="str">
            <v>関西研修センター</v>
          </cell>
          <cell r="G822">
            <v>100701</v>
          </cell>
          <cell r="H822" t="str">
            <v>ＫＫＣＧ</v>
          </cell>
          <cell r="I822">
            <v>1</v>
          </cell>
          <cell r="J822" t="str">
            <v>部門1</v>
          </cell>
          <cell r="K822">
            <v>1001</v>
          </cell>
          <cell r="L822" t="str">
            <v>部門1-1</v>
          </cell>
          <cell r="M822">
            <v>100102</v>
          </cell>
          <cell r="N822" t="str">
            <v>一般職員</v>
          </cell>
          <cell r="O822">
            <v>300</v>
          </cell>
          <cell r="P822">
            <v>457400</v>
          </cell>
          <cell r="Q822">
            <v>457400</v>
          </cell>
          <cell r="R822">
            <v>0</v>
          </cell>
          <cell r="S822">
            <v>0</v>
          </cell>
          <cell r="T822">
            <v>0</v>
          </cell>
          <cell r="U822">
            <v>0</v>
          </cell>
          <cell r="V822">
            <v>0</v>
          </cell>
          <cell r="W822">
            <v>0</v>
          </cell>
          <cell r="X822">
            <v>0</v>
          </cell>
          <cell r="Y822">
            <v>0</v>
          </cell>
          <cell r="Z822">
            <v>457400</v>
          </cell>
          <cell r="AA822">
            <v>105000</v>
          </cell>
          <cell r="AB822">
            <v>71388</v>
          </cell>
          <cell r="AC822">
            <v>32500</v>
          </cell>
          <cell r="AD822">
            <v>27000</v>
          </cell>
          <cell r="AE822">
            <v>41000</v>
          </cell>
          <cell r="AF822">
            <v>8388</v>
          </cell>
          <cell r="AG822">
            <v>0</v>
          </cell>
          <cell r="AH822">
            <v>17900</v>
          </cell>
          <cell r="AI822">
            <v>0</v>
          </cell>
          <cell r="AJ822">
            <v>0</v>
          </cell>
          <cell r="AK822">
            <v>29550</v>
          </cell>
          <cell r="AL822">
            <v>4125</v>
          </cell>
          <cell r="AM822">
            <v>54169.8</v>
          </cell>
          <cell r="AN822">
            <v>930</v>
          </cell>
          <cell r="AO822">
            <v>0</v>
          </cell>
          <cell r="AP822">
            <v>0</v>
          </cell>
          <cell r="AQ822">
            <v>760576</v>
          </cell>
          <cell r="AR822">
            <v>0</v>
          </cell>
          <cell r="AS822">
            <v>0</v>
          </cell>
          <cell r="AT822">
            <v>0</v>
          </cell>
          <cell r="AU822">
            <v>0</v>
          </cell>
          <cell r="AV822">
            <v>3802</v>
          </cell>
          <cell r="AW822">
            <v>6465.7759999999998</v>
          </cell>
          <cell r="AX822">
            <v>1551.575</v>
          </cell>
        </row>
        <row r="823">
          <cell r="D823" t="str">
            <v>木戸　孝之</v>
          </cell>
          <cell r="E823">
            <v>1002</v>
          </cell>
          <cell r="F823" t="str">
            <v>派遣業務部</v>
          </cell>
          <cell r="G823">
            <v>100202</v>
          </cell>
          <cell r="H823" t="str">
            <v>庶務経理Ｇ</v>
          </cell>
          <cell r="I823">
            <v>1</v>
          </cell>
          <cell r="J823" t="str">
            <v>部門1</v>
          </cell>
          <cell r="K823">
            <v>1001</v>
          </cell>
          <cell r="L823" t="str">
            <v>部門1-1</v>
          </cell>
          <cell r="M823">
            <v>100102</v>
          </cell>
          <cell r="N823" t="str">
            <v>一般職員</v>
          </cell>
          <cell r="O823">
            <v>300</v>
          </cell>
          <cell r="P823">
            <v>427800</v>
          </cell>
          <cell r="Q823">
            <v>427800</v>
          </cell>
          <cell r="R823">
            <v>0</v>
          </cell>
          <cell r="S823">
            <v>0</v>
          </cell>
          <cell r="T823">
            <v>0</v>
          </cell>
          <cell r="U823">
            <v>0</v>
          </cell>
          <cell r="V823">
            <v>0</v>
          </cell>
          <cell r="W823">
            <v>0</v>
          </cell>
          <cell r="X823">
            <v>0</v>
          </cell>
          <cell r="Y823">
            <v>0</v>
          </cell>
          <cell r="Z823">
            <v>427800</v>
          </cell>
          <cell r="AA823">
            <v>75000</v>
          </cell>
          <cell r="AB823">
            <v>60336</v>
          </cell>
          <cell r="AC823">
            <v>0</v>
          </cell>
          <cell r="AD823">
            <v>0</v>
          </cell>
          <cell r="AE823">
            <v>0</v>
          </cell>
          <cell r="AF823">
            <v>15373</v>
          </cell>
          <cell r="AG823">
            <v>0</v>
          </cell>
          <cell r="AH823">
            <v>9900</v>
          </cell>
          <cell r="AI823">
            <v>0</v>
          </cell>
          <cell r="AJ823">
            <v>0</v>
          </cell>
          <cell r="AK823">
            <v>23246</v>
          </cell>
          <cell r="AL823">
            <v>3245</v>
          </cell>
          <cell r="AM823">
            <v>51548.6</v>
          </cell>
          <cell r="AN823">
            <v>885</v>
          </cell>
          <cell r="AO823">
            <v>0</v>
          </cell>
          <cell r="AP823">
            <v>0</v>
          </cell>
          <cell r="AQ823">
            <v>588409</v>
          </cell>
          <cell r="AR823">
            <v>0</v>
          </cell>
          <cell r="AS823">
            <v>0</v>
          </cell>
          <cell r="AT823">
            <v>0</v>
          </cell>
          <cell r="AU823">
            <v>0</v>
          </cell>
          <cell r="AV823">
            <v>2942</v>
          </cell>
          <cell r="AW823">
            <v>5001.5214999999998</v>
          </cell>
          <cell r="AX823">
            <v>1200.3543</v>
          </cell>
        </row>
        <row r="824">
          <cell r="D824" t="str">
            <v>鈴木　裕典</v>
          </cell>
          <cell r="E824">
            <v>1004</v>
          </cell>
          <cell r="F824" t="str">
            <v>事業統括部</v>
          </cell>
          <cell r="G824">
            <v>100401</v>
          </cell>
          <cell r="H824" t="str">
            <v>事業統括Ｇ</v>
          </cell>
          <cell r="I824">
            <v>1</v>
          </cell>
          <cell r="J824" t="str">
            <v>部門1</v>
          </cell>
          <cell r="K824">
            <v>1001</v>
          </cell>
          <cell r="L824" t="str">
            <v>部門1-1</v>
          </cell>
          <cell r="M824">
            <v>100102</v>
          </cell>
          <cell r="N824" t="str">
            <v>一般職員</v>
          </cell>
          <cell r="O824">
            <v>500</v>
          </cell>
          <cell r="P824">
            <v>377800</v>
          </cell>
          <cell r="Q824">
            <v>377800</v>
          </cell>
          <cell r="R824">
            <v>0</v>
          </cell>
          <cell r="S824">
            <v>0</v>
          </cell>
          <cell r="T824">
            <v>0</v>
          </cell>
          <cell r="U824">
            <v>0</v>
          </cell>
          <cell r="V824">
            <v>0</v>
          </cell>
          <cell r="W824">
            <v>0</v>
          </cell>
          <cell r="X824">
            <v>0</v>
          </cell>
          <cell r="Y824">
            <v>0</v>
          </cell>
          <cell r="Z824">
            <v>377800</v>
          </cell>
          <cell r="AA824">
            <v>0</v>
          </cell>
          <cell r="AB824">
            <v>47436</v>
          </cell>
          <cell r="AC824">
            <v>17500</v>
          </cell>
          <cell r="AD824">
            <v>0</v>
          </cell>
          <cell r="AE824">
            <v>0</v>
          </cell>
          <cell r="AF824">
            <v>27752</v>
          </cell>
          <cell r="AG824">
            <v>0</v>
          </cell>
          <cell r="AH824">
            <v>7564</v>
          </cell>
          <cell r="AI824">
            <v>60581</v>
          </cell>
          <cell r="AJ824">
            <v>0</v>
          </cell>
          <cell r="AK824">
            <v>19700</v>
          </cell>
          <cell r="AL824">
            <v>2750</v>
          </cell>
          <cell r="AM824">
            <v>43685</v>
          </cell>
          <cell r="AN824">
            <v>750</v>
          </cell>
          <cell r="AO824">
            <v>0</v>
          </cell>
          <cell r="AP824">
            <v>0</v>
          </cell>
          <cell r="AQ824">
            <v>538633</v>
          </cell>
          <cell r="AR824">
            <v>0</v>
          </cell>
          <cell r="AS824">
            <v>0</v>
          </cell>
          <cell r="AT824">
            <v>0</v>
          </cell>
          <cell r="AU824">
            <v>0</v>
          </cell>
          <cell r="AV824">
            <v>2693</v>
          </cell>
          <cell r="AW824">
            <v>4578.5455000000002</v>
          </cell>
          <cell r="AX824">
            <v>1098.8113000000001</v>
          </cell>
        </row>
        <row r="825">
          <cell r="D825" t="str">
            <v>市川　健史</v>
          </cell>
          <cell r="E825">
            <v>1005</v>
          </cell>
          <cell r="F825" t="str">
            <v>総務企画部</v>
          </cell>
          <cell r="G825">
            <v>100502</v>
          </cell>
          <cell r="H825" t="str">
            <v>総務Ｇ</v>
          </cell>
          <cell r="I825">
            <v>1</v>
          </cell>
          <cell r="J825" t="str">
            <v>部門1</v>
          </cell>
          <cell r="K825">
            <v>1001</v>
          </cell>
          <cell r="L825" t="str">
            <v>部門1-1</v>
          </cell>
          <cell r="M825">
            <v>100102</v>
          </cell>
          <cell r="N825" t="str">
            <v>一般職員</v>
          </cell>
          <cell r="O825">
            <v>300</v>
          </cell>
          <cell r="P825">
            <v>457400</v>
          </cell>
          <cell r="Q825">
            <v>457400</v>
          </cell>
          <cell r="R825">
            <v>0</v>
          </cell>
          <cell r="S825">
            <v>0</v>
          </cell>
          <cell r="T825">
            <v>0</v>
          </cell>
          <cell r="U825">
            <v>0</v>
          </cell>
          <cell r="V825">
            <v>0</v>
          </cell>
          <cell r="W825">
            <v>0</v>
          </cell>
          <cell r="X825">
            <v>0</v>
          </cell>
          <cell r="Y825">
            <v>0</v>
          </cell>
          <cell r="Z825">
            <v>457400</v>
          </cell>
          <cell r="AA825">
            <v>105000</v>
          </cell>
          <cell r="AB825">
            <v>72588</v>
          </cell>
          <cell r="AC825">
            <v>42500</v>
          </cell>
          <cell r="AD825">
            <v>0</v>
          </cell>
          <cell r="AE825">
            <v>0</v>
          </cell>
          <cell r="AF825">
            <v>9126</v>
          </cell>
          <cell r="AG825">
            <v>0</v>
          </cell>
          <cell r="AH825">
            <v>7200</v>
          </cell>
          <cell r="AI825">
            <v>0</v>
          </cell>
          <cell r="AJ825">
            <v>0</v>
          </cell>
          <cell r="AK825">
            <v>27974</v>
          </cell>
          <cell r="AL825">
            <v>3905</v>
          </cell>
          <cell r="AM825">
            <v>54169.8</v>
          </cell>
          <cell r="AN825">
            <v>930</v>
          </cell>
          <cell r="AO825">
            <v>0</v>
          </cell>
          <cell r="AP825">
            <v>0</v>
          </cell>
          <cell r="AQ825">
            <v>693814</v>
          </cell>
          <cell r="AR825">
            <v>0</v>
          </cell>
          <cell r="AS825">
            <v>0</v>
          </cell>
          <cell r="AT825">
            <v>0</v>
          </cell>
          <cell r="AU825">
            <v>0</v>
          </cell>
          <cell r="AV825">
            <v>3469</v>
          </cell>
          <cell r="AW825">
            <v>5897.4889999999996</v>
          </cell>
          <cell r="AX825">
            <v>1415.3805</v>
          </cell>
        </row>
        <row r="826">
          <cell r="D826" t="str">
            <v>平野　貴昭</v>
          </cell>
          <cell r="E826">
            <v>1005</v>
          </cell>
          <cell r="F826" t="str">
            <v>総務企画部</v>
          </cell>
          <cell r="G826">
            <v>100502</v>
          </cell>
          <cell r="H826" t="str">
            <v>総務Ｇ</v>
          </cell>
          <cell r="I826">
            <v>1</v>
          </cell>
          <cell r="J826" t="str">
            <v>部門1</v>
          </cell>
          <cell r="K826">
            <v>1001</v>
          </cell>
          <cell r="L826" t="str">
            <v>部門1-1</v>
          </cell>
          <cell r="M826">
            <v>100102</v>
          </cell>
          <cell r="N826" t="str">
            <v>一般職員</v>
          </cell>
          <cell r="O826">
            <v>300</v>
          </cell>
          <cell r="P826">
            <v>464100</v>
          </cell>
          <cell r="Q826">
            <v>464100</v>
          </cell>
          <cell r="R826">
            <v>0</v>
          </cell>
          <cell r="S826">
            <v>0</v>
          </cell>
          <cell r="T826">
            <v>0</v>
          </cell>
          <cell r="U826">
            <v>0</v>
          </cell>
          <cell r="V826">
            <v>0</v>
          </cell>
          <cell r="W826">
            <v>0</v>
          </cell>
          <cell r="X826">
            <v>0</v>
          </cell>
          <cell r="Y826">
            <v>0</v>
          </cell>
          <cell r="Z826">
            <v>464100</v>
          </cell>
          <cell r="AA826">
            <v>105000</v>
          </cell>
          <cell r="AB826">
            <v>69852</v>
          </cell>
          <cell r="AC826">
            <v>13000</v>
          </cell>
          <cell r="AD826">
            <v>27000</v>
          </cell>
          <cell r="AE826">
            <v>0</v>
          </cell>
          <cell r="AF826">
            <v>0</v>
          </cell>
          <cell r="AG826">
            <v>0</v>
          </cell>
          <cell r="AH826">
            <v>3500</v>
          </cell>
          <cell r="AI826">
            <v>0</v>
          </cell>
          <cell r="AJ826">
            <v>0</v>
          </cell>
          <cell r="AK826">
            <v>26792</v>
          </cell>
          <cell r="AL826">
            <v>3740</v>
          </cell>
          <cell r="AM826">
            <v>54169.8</v>
          </cell>
          <cell r="AN826">
            <v>930</v>
          </cell>
          <cell r="AO826">
            <v>0</v>
          </cell>
          <cell r="AP826">
            <v>0</v>
          </cell>
          <cell r="AQ826">
            <v>682452</v>
          </cell>
          <cell r="AR826">
            <v>0</v>
          </cell>
          <cell r="AS826">
            <v>0</v>
          </cell>
          <cell r="AT826">
            <v>0</v>
          </cell>
          <cell r="AU826">
            <v>0</v>
          </cell>
          <cell r="AV826">
            <v>3412</v>
          </cell>
          <cell r="AW826">
            <v>5801.1019999999999</v>
          </cell>
          <cell r="AX826">
            <v>1392.202</v>
          </cell>
        </row>
        <row r="827">
          <cell r="D827" t="str">
            <v>近藤　斉</v>
          </cell>
          <cell r="E827">
            <v>1004</v>
          </cell>
          <cell r="F827" t="str">
            <v>事業統括部</v>
          </cell>
          <cell r="G827">
            <v>100403</v>
          </cell>
          <cell r="H827" t="str">
            <v>管理システムＧ</v>
          </cell>
          <cell r="I827">
            <v>1</v>
          </cell>
          <cell r="J827" t="str">
            <v>部門1</v>
          </cell>
          <cell r="K827">
            <v>1001</v>
          </cell>
          <cell r="L827" t="str">
            <v>部門1-1</v>
          </cell>
          <cell r="M827">
            <v>100102</v>
          </cell>
          <cell r="N827" t="str">
            <v>一般職員</v>
          </cell>
          <cell r="O827">
            <v>300</v>
          </cell>
          <cell r="P827">
            <v>400500</v>
          </cell>
          <cell r="Q827">
            <v>400500</v>
          </cell>
          <cell r="R827">
            <v>0</v>
          </cell>
          <cell r="S827">
            <v>0</v>
          </cell>
          <cell r="T827">
            <v>0</v>
          </cell>
          <cell r="U827">
            <v>0</v>
          </cell>
          <cell r="V827">
            <v>0</v>
          </cell>
          <cell r="W827">
            <v>0</v>
          </cell>
          <cell r="X827">
            <v>0</v>
          </cell>
          <cell r="Y827">
            <v>0</v>
          </cell>
          <cell r="Z827">
            <v>400500</v>
          </cell>
          <cell r="AA827">
            <v>75000</v>
          </cell>
          <cell r="AB827">
            <v>62940</v>
          </cell>
          <cell r="AC827">
            <v>49000</v>
          </cell>
          <cell r="AD827">
            <v>0</v>
          </cell>
          <cell r="AE827">
            <v>0</v>
          </cell>
          <cell r="AF827">
            <v>23820</v>
          </cell>
          <cell r="AG827">
            <v>0</v>
          </cell>
          <cell r="AH827">
            <v>4500</v>
          </cell>
          <cell r="AI827">
            <v>0</v>
          </cell>
          <cell r="AJ827">
            <v>0</v>
          </cell>
          <cell r="AK827">
            <v>24428</v>
          </cell>
          <cell r="AL827">
            <v>3410</v>
          </cell>
          <cell r="AM827">
            <v>54169.8</v>
          </cell>
          <cell r="AN827">
            <v>930</v>
          </cell>
          <cell r="AO827">
            <v>0</v>
          </cell>
          <cell r="AP827">
            <v>0</v>
          </cell>
          <cell r="AQ827">
            <v>615760</v>
          </cell>
          <cell r="AR827">
            <v>0</v>
          </cell>
          <cell r="AS827">
            <v>0</v>
          </cell>
          <cell r="AT827">
            <v>0</v>
          </cell>
          <cell r="AU827">
            <v>0</v>
          </cell>
          <cell r="AV827">
            <v>3078</v>
          </cell>
          <cell r="AW827">
            <v>5234.76</v>
          </cell>
          <cell r="AX827">
            <v>1256.1504</v>
          </cell>
        </row>
        <row r="828">
          <cell r="D828" t="str">
            <v>森下　秀重</v>
          </cell>
          <cell r="E828">
            <v>1002</v>
          </cell>
          <cell r="F828" t="str">
            <v>派遣業務部</v>
          </cell>
          <cell r="G828">
            <v>100201</v>
          </cell>
          <cell r="H828" t="str">
            <v>派遣業務Ｇ</v>
          </cell>
          <cell r="I828">
            <v>1</v>
          </cell>
          <cell r="J828" t="str">
            <v>部門1</v>
          </cell>
          <cell r="K828">
            <v>1001</v>
          </cell>
          <cell r="L828" t="str">
            <v>部門1-1</v>
          </cell>
          <cell r="M828">
            <v>100102</v>
          </cell>
          <cell r="N828" t="str">
            <v>一般職員</v>
          </cell>
          <cell r="O828">
            <v>500</v>
          </cell>
          <cell r="P828">
            <v>390200</v>
          </cell>
          <cell r="Q828">
            <v>390200</v>
          </cell>
          <cell r="R828">
            <v>0</v>
          </cell>
          <cell r="S828">
            <v>0</v>
          </cell>
          <cell r="T828">
            <v>0</v>
          </cell>
          <cell r="U828">
            <v>0</v>
          </cell>
          <cell r="V828">
            <v>0</v>
          </cell>
          <cell r="W828">
            <v>0</v>
          </cell>
          <cell r="X828">
            <v>0</v>
          </cell>
          <cell r="Y828">
            <v>0</v>
          </cell>
          <cell r="Z828">
            <v>390200</v>
          </cell>
          <cell r="AA828">
            <v>0</v>
          </cell>
          <cell r="AB828">
            <v>49944</v>
          </cell>
          <cell r="AC828">
            <v>26000</v>
          </cell>
          <cell r="AD828">
            <v>0</v>
          </cell>
          <cell r="AE828">
            <v>0</v>
          </cell>
          <cell r="AF828">
            <v>12816</v>
          </cell>
          <cell r="AG828">
            <v>0</v>
          </cell>
          <cell r="AH828">
            <v>13785</v>
          </cell>
          <cell r="AI828">
            <v>65175</v>
          </cell>
          <cell r="AJ828">
            <v>0</v>
          </cell>
          <cell r="AK828">
            <v>22064</v>
          </cell>
          <cell r="AL828">
            <v>3080</v>
          </cell>
          <cell r="AM828">
            <v>48927.4</v>
          </cell>
          <cell r="AN828">
            <v>840</v>
          </cell>
          <cell r="AO828">
            <v>0</v>
          </cell>
          <cell r="AP828">
            <v>0</v>
          </cell>
          <cell r="AQ828">
            <v>557920</v>
          </cell>
          <cell r="AR828">
            <v>0</v>
          </cell>
          <cell r="AS828">
            <v>0</v>
          </cell>
          <cell r="AT828">
            <v>0</v>
          </cell>
          <cell r="AU828">
            <v>1015</v>
          </cell>
          <cell r="AV828">
            <v>2789</v>
          </cell>
          <cell r="AW828">
            <v>4742.92</v>
          </cell>
          <cell r="AX828">
            <v>1138.1568</v>
          </cell>
        </row>
        <row r="829">
          <cell r="D829" t="str">
            <v>阿達　清</v>
          </cell>
          <cell r="E829">
            <v>1002</v>
          </cell>
          <cell r="F829" t="str">
            <v>政策推進部</v>
          </cell>
          <cell r="G829">
            <v>100202</v>
          </cell>
          <cell r="H829" t="str">
            <v>政策受託Ｇ</v>
          </cell>
          <cell r="I829">
            <v>1</v>
          </cell>
          <cell r="J829" t="str">
            <v>部門1</v>
          </cell>
          <cell r="K829">
            <v>1001</v>
          </cell>
          <cell r="L829" t="str">
            <v>部門1-1</v>
          </cell>
          <cell r="M829">
            <v>100102</v>
          </cell>
          <cell r="N829" t="str">
            <v>一般職員</v>
          </cell>
          <cell r="O829">
            <v>500</v>
          </cell>
          <cell r="P829">
            <v>401800</v>
          </cell>
          <cell r="Q829">
            <v>401800</v>
          </cell>
          <cell r="R829">
            <v>0</v>
          </cell>
          <cell r="S829">
            <v>0</v>
          </cell>
          <cell r="T829">
            <v>0</v>
          </cell>
          <cell r="U829">
            <v>0</v>
          </cell>
          <cell r="V829">
            <v>0</v>
          </cell>
          <cell r="W829">
            <v>0</v>
          </cell>
          <cell r="X829">
            <v>0</v>
          </cell>
          <cell r="Y829">
            <v>0</v>
          </cell>
          <cell r="Z829">
            <v>401800</v>
          </cell>
          <cell r="AA829">
            <v>0</v>
          </cell>
          <cell r="AB829">
            <v>48216</v>
          </cell>
          <cell r="AC829">
            <v>0</v>
          </cell>
          <cell r="AD829">
            <v>27000</v>
          </cell>
          <cell r="AE829">
            <v>0</v>
          </cell>
          <cell r="AF829">
            <v>5170</v>
          </cell>
          <cell r="AG829">
            <v>0</v>
          </cell>
          <cell r="AH829">
            <v>8600</v>
          </cell>
          <cell r="AI829">
            <v>26494</v>
          </cell>
          <cell r="AJ829">
            <v>0</v>
          </cell>
          <cell r="AK829">
            <v>19700</v>
          </cell>
          <cell r="AL829">
            <v>2750</v>
          </cell>
          <cell r="AM829">
            <v>43685</v>
          </cell>
          <cell r="AN829">
            <v>750</v>
          </cell>
          <cell r="AO829">
            <v>0</v>
          </cell>
          <cell r="AP829">
            <v>0</v>
          </cell>
          <cell r="AQ829">
            <v>517280</v>
          </cell>
          <cell r="AR829">
            <v>0</v>
          </cell>
          <cell r="AS829">
            <v>0</v>
          </cell>
          <cell r="AT829">
            <v>0</v>
          </cell>
          <cell r="AU829">
            <v>0</v>
          </cell>
          <cell r="AV829">
            <v>2586</v>
          </cell>
          <cell r="AW829">
            <v>4397.28</v>
          </cell>
          <cell r="AX829">
            <v>1055.2511999999999</v>
          </cell>
        </row>
        <row r="830">
          <cell r="D830" t="str">
            <v>金沢　功</v>
          </cell>
          <cell r="E830">
            <v>1006</v>
          </cell>
          <cell r="F830" t="str">
            <v>東京研修センター</v>
          </cell>
          <cell r="G830">
            <v>100601</v>
          </cell>
          <cell r="H830" t="str">
            <v>ＴＫＣＧ</v>
          </cell>
          <cell r="I830">
            <v>1</v>
          </cell>
          <cell r="J830" t="str">
            <v>部門1</v>
          </cell>
          <cell r="K830">
            <v>1001</v>
          </cell>
          <cell r="L830" t="str">
            <v>部門1-1</v>
          </cell>
          <cell r="M830">
            <v>100102</v>
          </cell>
          <cell r="N830" t="str">
            <v>一般職員</v>
          </cell>
          <cell r="O830">
            <v>300</v>
          </cell>
          <cell r="P830">
            <v>385300</v>
          </cell>
          <cell r="Q830">
            <v>385300</v>
          </cell>
          <cell r="R830">
            <v>0</v>
          </cell>
          <cell r="S830">
            <v>0</v>
          </cell>
          <cell r="T830">
            <v>0</v>
          </cell>
          <cell r="U830">
            <v>0</v>
          </cell>
          <cell r="V830">
            <v>0</v>
          </cell>
          <cell r="W830">
            <v>0</v>
          </cell>
          <cell r="X830">
            <v>0</v>
          </cell>
          <cell r="Y830">
            <v>0</v>
          </cell>
          <cell r="Z830">
            <v>385300</v>
          </cell>
          <cell r="AA830">
            <v>45000</v>
          </cell>
          <cell r="AB830">
            <v>51636</v>
          </cell>
          <cell r="AC830">
            <v>0</v>
          </cell>
          <cell r="AD830">
            <v>27000</v>
          </cell>
          <cell r="AE830">
            <v>0</v>
          </cell>
          <cell r="AF830">
            <v>7830</v>
          </cell>
          <cell r="AG830">
            <v>0</v>
          </cell>
          <cell r="AH830">
            <v>1500</v>
          </cell>
          <cell r="AI830">
            <v>0</v>
          </cell>
          <cell r="AJ830">
            <v>0</v>
          </cell>
          <cell r="AK830">
            <v>19700</v>
          </cell>
          <cell r="AL830">
            <v>2750</v>
          </cell>
          <cell r="AM830">
            <v>43685</v>
          </cell>
          <cell r="AN830">
            <v>750</v>
          </cell>
          <cell r="AO830">
            <v>0</v>
          </cell>
          <cell r="AP830">
            <v>0</v>
          </cell>
          <cell r="AQ830">
            <v>518266</v>
          </cell>
          <cell r="AR830">
            <v>0</v>
          </cell>
          <cell r="AS830">
            <v>0</v>
          </cell>
          <cell r="AT830">
            <v>0</v>
          </cell>
          <cell r="AU830">
            <v>0</v>
          </cell>
          <cell r="AV830">
            <v>2591</v>
          </cell>
          <cell r="AW830">
            <v>4405.5910000000003</v>
          </cell>
          <cell r="AX830">
            <v>1057.2626</v>
          </cell>
        </row>
        <row r="831">
          <cell r="D831" t="str">
            <v>矢島　康江</v>
          </cell>
          <cell r="E831">
            <v>1007</v>
          </cell>
          <cell r="F831" t="str">
            <v>関西研修センター</v>
          </cell>
          <cell r="G831">
            <v>100701</v>
          </cell>
          <cell r="H831" t="str">
            <v>ＫＫＣＧ</v>
          </cell>
          <cell r="I831">
            <v>1</v>
          </cell>
          <cell r="J831" t="str">
            <v>部門1</v>
          </cell>
          <cell r="K831">
            <v>1001</v>
          </cell>
          <cell r="L831" t="str">
            <v>部門1-1</v>
          </cell>
          <cell r="M831">
            <v>100102</v>
          </cell>
          <cell r="N831" t="str">
            <v>一般職員</v>
          </cell>
          <cell r="O831">
            <v>300</v>
          </cell>
          <cell r="P831">
            <v>385300</v>
          </cell>
          <cell r="Q831">
            <v>385300</v>
          </cell>
          <cell r="R831">
            <v>0</v>
          </cell>
          <cell r="S831">
            <v>0</v>
          </cell>
          <cell r="T831">
            <v>0</v>
          </cell>
          <cell r="U831">
            <v>0</v>
          </cell>
          <cell r="V831">
            <v>0</v>
          </cell>
          <cell r="W831">
            <v>0</v>
          </cell>
          <cell r="X831">
            <v>0</v>
          </cell>
          <cell r="Y831">
            <v>0</v>
          </cell>
          <cell r="Z831">
            <v>385300</v>
          </cell>
          <cell r="AA831">
            <v>45000</v>
          </cell>
          <cell r="AB831">
            <v>51636</v>
          </cell>
          <cell r="AC831">
            <v>0</v>
          </cell>
          <cell r="AD831">
            <v>27000</v>
          </cell>
          <cell r="AE831">
            <v>0</v>
          </cell>
          <cell r="AF831">
            <v>0</v>
          </cell>
          <cell r="AG831">
            <v>0</v>
          </cell>
          <cell r="AH831">
            <v>7500</v>
          </cell>
          <cell r="AI831">
            <v>0</v>
          </cell>
          <cell r="AJ831">
            <v>0</v>
          </cell>
          <cell r="AK831">
            <v>20882</v>
          </cell>
          <cell r="AL831">
            <v>2915</v>
          </cell>
          <cell r="AM831">
            <v>46306.2</v>
          </cell>
          <cell r="AN831">
            <v>795</v>
          </cell>
          <cell r="AO831">
            <v>0</v>
          </cell>
          <cell r="AP831">
            <v>0</v>
          </cell>
          <cell r="AQ831">
            <v>516436</v>
          </cell>
          <cell r="AR831">
            <v>0</v>
          </cell>
          <cell r="AS831">
            <v>0</v>
          </cell>
          <cell r="AT831">
            <v>0</v>
          </cell>
          <cell r="AU831">
            <v>0</v>
          </cell>
          <cell r="AV831">
            <v>2582</v>
          </cell>
          <cell r="AW831">
            <v>4389.8860000000004</v>
          </cell>
          <cell r="AX831">
            <v>1053.5293999999999</v>
          </cell>
        </row>
        <row r="832">
          <cell r="D832" t="str">
            <v>多賀　寿江</v>
          </cell>
          <cell r="E832">
            <v>1004</v>
          </cell>
          <cell r="F832" t="str">
            <v>事業統括部</v>
          </cell>
          <cell r="G832">
            <v>100401</v>
          </cell>
          <cell r="H832" t="str">
            <v>事業統括Ｇ</v>
          </cell>
          <cell r="I832">
            <v>1</v>
          </cell>
          <cell r="J832" t="str">
            <v>部門1</v>
          </cell>
          <cell r="K832">
            <v>1001</v>
          </cell>
          <cell r="L832" t="str">
            <v>部門1-1</v>
          </cell>
          <cell r="M832">
            <v>100102</v>
          </cell>
          <cell r="N832" t="str">
            <v>一般職員</v>
          </cell>
          <cell r="O832">
            <v>300</v>
          </cell>
          <cell r="P832">
            <v>457400</v>
          </cell>
          <cell r="Q832">
            <v>457400</v>
          </cell>
          <cell r="R832">
            <v>0</v>
          </cell>
          <cell r="S832">
            <v>0</v>
          </cell>
          <cell r="T832">
            <v>0</v>
          </cell>
          <cell r="U832">
            <v>0</v>
          </cell>
          <cell r="V832">
            <v>0</v>
          </cell>
          <cell r="W832">
            <v>0</v>
          </cell>
          <cell r="X832">
            <v>0</v>
          </cell>
          <cell r="Y832">
            <v>0</v>
          </cell>
          <cell r="Z832">
            <v>457400</v>
          </cell>
          <cell r="AA832">
            <v>105000</v>
          </cell>
          <cell r="AB832">
            <v>67488</v>
          </cell>
          <cell r="AC832">
            <v>0</v>
          </cell>
          <cell r="AD832">
            <v>27000</v>
          </cell>
          <cell r="AE832">
            <v>0</v>
          </cell>
          <cell r="AF832">
            <v>4135</v>
          </cell>
          <cell r="AG832">
            <v>0</v>
          </cell>
          <cell r="AH832">
            <v>0</v>
          </cell>
          <cell r="AI832">
            <v>0</v>
          </cell>
          <cell r="AJ832">
            <v>0</v>
          </cell>
          <cell r="AK832">
            <v>22064</v>
          </cell>
          <cell r="AL832">
            <v>3080</v>
          </cell>
          <cell r="AM832">
            <v>48927.4</v>
          </cell>
          <cell r="AN832">
            <v>840</v>
          </cell>
          <cell r="AO832">
            <v>0</v>
          </cell>
          <cell r="AP832">
            <v>0</v>
          </cell>
          <cell r="AQ832">
            <v>661023</v>
          </cell>
          <cell r="AR832">
            <v>0</v>
          </cell>
          <cell r="AS832">
            <v>0</v>
          </cell>
          <cell r="AT832">
            <v>0</v>
          </cell>
          <cell r="AU832">
            <v>0</v>
          </cell>
          <cell r="AV832">
            <v>3305</v>
          </cell>
          <cell r="AW832">
            <v>5618.8104999999996</v>
          </cell>
          <cell r="AX832">
            <v>1348.4869000000001</v>
          </cell>
        </row>
        <row r="833">
          <cell r="D833" t="str">
            <v>武村　ゆみ</v>
          </cell>
          <cell r="E833">
            <v>1006</v>
          </cell>
          <cell r="F833" t="str">
            <v>東京研修センター</v>
          </cell>
          <cell r="G833">
            <v>100601</v>
          </cell>
          <cell r="H833" t="str">
            <v>ＴＫＣＧ</v>
          </cell>
          <cell r="I833">
            <v>1</v>
          </cell>
          <cell r="J833" t="str">
            <v>部門1</v>
          </cell>
          <cell r="K833">
            <v>1001</v>
          </cell>
          <cell r="L833" t="str">
            <v>部門1-1</v>
          </cell>
          <cell r="M833">
            <v>100102</v>
          </cell>
          <cell r="N833" t="str">
            <v>一般職員</v>
          </cell>
          <cell r="O833">
            <v>500</v>
          </cell>
          <cell r="P833">
            <v>359800</v>
          </cell>
          <cell r="Q833">
            <v>359800</v>
          </cell>
          <cell r="R833">
            <v>0</v>
          </cell>
          <cell r="S833">
            <v>0</v>
          </cell>
          <cell r="T833">
            <v>0</v>
          </cell>
          <cell r="U833">
            <v>0</v>
          </cell>
          <cell r="V833">
            <v>0</v>
          </cell>
          <cell r="W833">
            <v>0</v>
          </cell>
          <cell r="X833">
            <v>0</v>
          </cell>
          <cell r="Y833">
            <v>0</v>
          </cell>
          <cell r="Z833">
            <v>359800</v>
          </cell>
          <cell r="AA833">
            <v>0</v>
          </cell>
          <cell r="AB833">
            <v>43176</v>
          </cell>
          <cell r="AC833">
            <v>0</v>
          </cell>
          <cell r="AD833">
            <v>0</v>
          </cell>
          <cell r="AE833">
            <v>0</v>
          </cell>
          <cell r="AF833">
            <v>20650</v>
          </cell>
          <cell r="AG833">
            <v>0</v>
          </cell>
          <cell r="AH833">
            <v>6359</v>
          </cell>
          <cell r="AI833">
            <v>198060</v>
          </cell>
          <cell r="AJ833">
            <v>0</v>
          </cell>
          <cell r="AK833">
            <v>18518</v>
          </cell>
          <cell r="AL833">
            <v>2585</v>
          </cell>
          <cell r="AM833">
            <v>41064.800000000003</v>
          </cell>
          <cell r="AN833">
            <v>705</v>
          </cell>
          <cell r="AO833">
            <v>0</v>
          </cell>
          <cell r="AP833">
            <v>0</v>
          </cell>
          <cell r="AQ833">
            <v>628045</v>
          </cell>
          <cell r="AR833">
            <v>25121</v>
          </cell>
          <cell r="AS833">
            <v>0</v>
          </cell>
          <cell r="AT833">
            <v>0</v>
          </cell>
          <cell r="AU833">
            <v>0</v>
          </cell>
          <cell r="AV833">
            <v>3140</v>
          </cell>
          <cell r="AW833">
            <v>5338.6075000000001</v>
          </cell>
          <cell r="AX833">
            <v>1281.2118</v>
          </cell>
        </row>
        <row r="834">
          <cell r="D834" t="str">
            <v>鈴木　保巳</v>
          </cell>
          <cell r="E834">
            <v>1002</v>
          </cell>
          <cell r="F834" t="str">
            <v>派遣業務部</v>
          </cell>
          <cell r="G834">
            <v>100201</v>
          </cell>
          <cell r="H834" t="str">
            <v>派遣業務Ｇ</v>
          </cell>
          <cell r="I834">
            <v>1</v>
          </cell>
          <cell r="J834" t="str">
            <v>部門1</v>
          </cell>
          <cell r="K834">
            <v>1001</v>
          </cell>
          <cell r="L834" t="str">
            <v>部門1-1</v>
          </cell>
          <cell r="M834">
            <v>100102</v>
          </cell>
          <cell r="N834" t="str">
            <v>一般職員</v>
          </cell>
          <cell r="O834">
            <v>300</v>
          </cell>
          <cell r="P834">
            <v>457400</v>
          </cell>
          <cell r="Q834">
            <v>457400</v>
          </cell>
          <cell r="R834">
            <v>0</v>
          </cell>
          <cell r="S834">
            <v>0</v>
          </cell>
          <cell r="T834">
            <v>0</v>
          </cell>
          <cell r="U834">
            <v>0</v>
          </cell>
          <cell r="V834">
            <v>0</v>
          </cell>
          <cell r="W834">
            <v>0</v>
          </cell>
          <cell r="X834">
            <v>0</v>
          </cell>
          <cell r="Y834">
            <v>0</v>
          </cell>
          <cell r="Z834">
            <v>457400</v>
          </cell>
          <cell r="AA834">
            <v>105000</v>
          </cell>
          <cell r="AB834">
            <v>71988</v>
          </cell>
          <cell r="AC834">
            <v>37500</v>
          </cell>
          <cell r="AD834">
            <v>0</v>
          </cell>
          <cell r="AE834">
            <v>0</v>
          </cell>
          <cell r="AF834">
            <v>17938</v>
          </cell>
          <cell r="AG834">
            <v>0</v>
          </cell>
          <cell r="AH834">
            <v>4950</v>
          </cell>
          <cell r="AI834">
            <v>0</v>
          </cell>
          <cell r="AJ834">
            <v>0</v>
          </cell>
          <cell r="AK834">
            <v>23246</v>
          </cell>
          <cell r="AL834">
            <v>3245</v>
          </cell>
          <cell r="AM834">
            <v>51548.6</v>
          </cell>
          <cell r="AN834">
            <v>885</v>
          </cell>
          <cell r="AO834">
            <v>0</v>
          </cell>
          <cell r="AP834">
            <v>0</v>
          </cell>
          <cell r="AQ834">
            <v>694776</v>
          </cell>
          <cell r="AR834">
            <v>0</v>
          </cell>
          <cell r="AS834">
            <v>0</v>
          </cell>
          <cell r="AT834">
            <v>0</v>
          </cell>
          <cell r="AU834">
            <v>0</v>
          </cell>
          <cell r="AV834">
            <v>3473</v>
          </cell>
          <cell r="AW834">
            <v>5906.4759999999997</v>
          </cell>
          <cell r="AX834">
            <v>1417.3430000000001</v>
          </cell>
        </row>
        <row r="835">
          <cell r="D835" t="str">
            <v>大野　達也</v>
          </cell>
          <cell r="E835">
            <v>1007</v>
          </cell>
          <cell r="F835" t="str">
            <v>関西研修センター</v>
          </cell>
          <cell r="G835">
            <v>100701</v>
          </cell>
          <cell r="H835" t="str">
            <v>ＫＫＣＧ</v>
          </cell>
          <cell r="I835">
            <v>1</v>
          </cell>
          <cell r="J835" t="str">
            <v>部門1</v>
          </cell>
          <cell r="K835">
            <v>1001</v>
          </cell>
          <cell r="L835" t="str">
            <v>部門1-1</v>
          </cell>
          <cell r="M835">
            <v>100102</v>
          </cell>
          <cell r="N835" t="str">
            <v>一般職員</v>
          </cell>
          <cell r="O835">
            <v>500</v>
          </cell>
          <cell r="P835">
            <v>380300</v>
          </cell>
          <cell r="Q835">
            <v>380300</v>
          </cell>
          <cell r="R835">
            <v>0</v>
          </cell>
          <cell r="S835">
            <v>0</v>
          </cell>
          <cell r="T835">
            <v>0</v>
          </cell>
          <cell r="U835">
            <v>0</v>
          </cell>
          <cell r="V835">
            <v>0</v>
          </cell>
          <cell r="W835">
            <v>0</v>
          </cell>
          <cell r="X835">
            <v>0</v>
          </cell>
          <cell r="Y835">
            <v>0</v>
          </cell>
          <cell r="Z835">
            <v>380300</v>
          </cell>
          <cell r="AA835">
            <v>0</v>
          </cell>
          <cell r="AB835">
            <v>45636</v>
          </cell>
          <cell r="AC835">
            <v>0</v>
          </cell>
          <cell r="AD835">
            <v>0</v>
          </cell>
          <cell r="AE835">
            <v>0</v>
          </cell>
          <cell r="AF835">
            <v>21520</v>
          </cell>
          <cell r="AG835">
            <v>0</v>
          </cell>
          <cell r="AH835">
            <v>6865</v>
          </cell>
          <cell r="AI835">
            <v>109868</v>
          </cell>
          <cell r="AJ835">
            <v>-21210</v>
          </cell>
          <cell r="AK835">
            <v>20882</v>
          </cell>
          <cell r="AL835">
            <v>2915</v>
          </cell>
          <cell r="AM835">
            <v>46306.2</v>
          </cell>
          <cell r="AN835">
            <v>795</v>
          </cell>
          <cell r="AO835">
            <v>0</v>
          </cell>
          <cell r="AP835">
            <v>0</v>
          </cell>
          <cell r="AQ835">
            <v>542979</v>
          </cell>
          <cell r="AR835">
            <v>10888</v>
          </cell>
          <cell r="AS835">
            <v>0</v>
          </cell>
          <cell r="AT835">
            <v>0</v>
          </cell>
          <cell r="AU835">
            <v>0</v>
          </cell>
          <cell r="AV835">
            <v>2714</v>
          </cell>
          <cell r="AW835">
            <v>4616.2165000000005</v>
          </cell>
          <cell r="AX835">
            <v>1107.6771000000001</v>
          </cell>
        </row>
        <row r="836">
          <cell r="D836" t="str">
            <v>黒澤　陽一</v>
          </cell>
          <cell r="E836">
            <v>1009</v>
          </cell>
          <cell r="F836" t="str">
            <v>監査室</v>
          </cell>
          <cell r="G836">
            <v>100101</v>
          </cell>
          <cell r="H836" t="str">
            <v>　　</v>
          </cell>
          <cell r="I836">
            <v>1</v>
          </cell>
          <cell r="J836" t="str">
            <v>部門1</v>
          </cell>
          <cell r="K836">
            <v>1001</v>
          </cell>
          <cell r="L836" t="str">
            <v>部門1-1</v>
          </cell>
          <cell r="M836">
            <v>100102</v>
          </cell>
          <cell r="N836" t="str">
            <v>一般職員</v>
          </cell>
          <cell r="O836">
            <v>500</v>
          </cell>
          <cell r="P836">
            <v>380300</v>
          </cell>
          <cell r="Q836">
            <v>380300</v>
          </cell>
          <cell r="R836">
            <v>0</v>
          </cell>
          <cell r="S836">
            <v>0</v>
          </cell>
          <cell r="T836">
            <v>0</v>
          </cell>
          <cell r="U836">
            <v>0</v>
          </cell>
          <cell r="V836">
            <v>0</v>
          </cell>
          <cell r="W836">
            <v>0</v>
          </cell>
          <cell r="X836">
            <v>0</v>
          </cell>
          <cell r="Y836">
            <v>0</v>
          </cell>
          <cell r="Z836">
            <v>380300</v>
          </cell>
          <cell r="AA836">
            <v>0</v>
          </cell>
          <cell r="AB836">
            <v>49956</v>
          </cell>
          <cell r="AC836">
            <v>36000</v>
          </cell>
          <cell r="AD836">
            <v>0</v>
          </cell>
          <cell r="AE836">
            <v>0</v>
          </cell>
          <cell r="AF836">
            <v>17742</v>
          </cell>
          <cell r="AG836">
            <v>0</v>
          </cell>
          <cell r="AH836">
            <v>7100</v>
          </cell>
          <cell r="AI836">
            <v>35044</v>
          </cell>
          <cell r="AJ836">
            <v>0</v>
          </cell>
          <cell r="AK836">
            <v>19700</v>
          </cell>
          <cell r="AL836">
            <v>2750</v>
          </cell>
          <cell r="AM836">
            <v>43685</v>
          </cell>
          <cell r="AN836">
            <v>750</v>
          </cell>
          <cell r="AO836">
            <v>0</v>
          </cell>
          <cell r="AP836">
            <v>0</v>
          </cell>
          <cell r="AQ836">
            <v>526142</v>
          </cell>
          <cell r="AR836">
            <v>165</v>
          </cell>
          <cell r="AS836">
            <v>0</v>
          </cell>
          <cell r="AT836">
            <v>0</v>
          </cell>
          <cell r="AU836">
            <v>0</v>
          </cell>
          <cell r="AV836">
            <v>2630</v>
          </cell>
          <cell r="AW836">
            <v>4472.9170000000004</v>
          </cell>
          <cell r="AX836">
            <v>1073.3296</v>
          </cell>
        </row>
        <row r="837">
          <cell r="D837" t="str">
            <v>名嘉　孝男</v>
          </cell>
          <cell r="E837">
            <v>1007</v>
          </cell>
          <cell r="F837" t="str">
            <v>関西研修センター</v>
          </cell>
          <cell r="G837">
            <v>100701</v>
          </cell>
          <cell r="H837" t="str">
            <v>ＫＫＣＧ</v>
          </cell>
          <cell r="I837">
            <v>1</v>
          </cell>
          <cell r="J837" t="str">
            <v>部門1</v>
          </cell>
          <cell r="K837">
            <v>1001</v>
          </cell>
          <cell r="L837" t="str">
            <v>部門1-1</v>
          </cell>
          <cell r="M837">
            <v>100102</v>
          </cell>
          <cell r="N837" t="str">
            <v>一般職員</v>
          </cell>
          <cell r="O837">
            <v>500</v>
          </cell>
          <cell r="P837">
            <v>390200</v>
          </cell>
          <cell r="Q837">
            <v>390200</v>
          </cell>
          <cell r="R837">
            <v>0</v>
          </cell>
          <cell r="S837">
            <v>0</v>
          </cell>
          <cell r="T837">
            <v>0</v>
          </cell>
          <cell r="U837">
            <v>0</v>
          </cell>
          <cell r="V837">
            <v>0</v>
          </cell>
          <cell r="W837">
            <v>0</v>
          </cell>
          <cell r="X837">
            <v>0</v>
          </cell>
          <cell r="Y837">
            <v>0</v>
          </cell>
          <cell r="Z837">
            <v>390200</v>
          </cell>
          <cell r="AA837">
            <v>0</v>
          </cell>
          <cell r="AB837">
            <v>49764</v>
          </cell>
          <cell r="AC837">
            <v>24500</v>
          </cell>
          <cell r="AD837">
            <v>0</v>
          </cell>
          <cell r="AE837">
            <v>0</v>
          </cell>
          <cell r="AF837">
            <v>14645</v>
          </cell>
          <cell r="AG837">
            <v>0</v>
          </cell>
          <cell r="AH837">
            <v>13752</v>
          </cell>
          <cell r="AI837">
            <v>59857</v>
          </cell>
          <cell r="AJ837">
            <v>0</v>
          </cell>
          <cell r="AK837">
            <v>20882</v>
          </cell>
          <cell r="AL837">
            <v>2915</v>
          </cell>
          <cell r="AM837">
            <v>46306.2</v>
          </cell>
          <cell r="AN837">
            <v>795</v>
          </cell>
          <cell r="AO837">
            <v>0</v>
          </cell>
          <cell r="AP837">
            <v>0</v>
          </cell>
          <cell r="AQ837">
            <v>552718</v>
          </cell>
          <cell r="AR837">
            <v>0</v>
          </cell>
          <cell r="AS837">
            <v>0</v>
          </cell>
          <cell r="AT837">
            <v>0</v>
          </cell>
          <cell r="AU837">
            <v>0</v>
          </cell>
          <cell r="AV837">
            <v>2763</v>
          </cell>
          <cell r="AW837">
            <v>4698.6930000000002</v>
          </cell>
          <cell r="AX837">
            <v>1127.5446999999999</v>
          </cell>
        </row>
        <row r="838">
          <cell r="D838" t="str">
            <v>前田　陽子</v>
          </cell>
          <cell r="E838">
            <v>1005</v>
          </cell>
          <cell r="F838" t="str">
            <v>総務企画部</v>
          </cell>
          <cell r="G838">
            <v>100502</v>
          </cell>
          <cell r="H838" t="str">
            <v>総務Ｇ</v>
          </cell>
          <cell r="I838">
            <v>1</v>
          </cell>
          <cell r="J838" t="str">
            <v>部門1</v>
          </cell>
          <cell r="K838">
            <v>1001</v>
          </cell>
          <cell r="L838" t="str">
            <v>部門1-1</v>
          </cell>
          <cell r="M838">
            <v>100102</v>
          </cell>
          <cell r="N838" t="str">
            <v>一般職員</v>
          </cell>
          <cell r="O838">
            <v>300</v>
          </cell>
          <cell r="P838">
            <v>372800</v>
          </cell>
          <cell r="Q838">
            <v>372800</v>
          </cell>
          <cell r="R838">
            <v>0</v>
          </cell>
          <cell r="S838">
            <v>0</v>
          </cell>
          <cell r="T838">
            <v>0</v>
          </cell>
          <cell r="U838">
            <v>0</v>
          </cell>
          <cell r="V838">
            <v>0</v>
          </cell>
          <cell r="W838">
            <v>0</v>
          </cell>
          <cell r="X838">
            <v>0</v>
          </cell>
          <cell r="Y838">
            <v>0</v>
          </cell>
          <cell r="Z838">
            <v>372800</v>
          </cell>
          <cell r="AA838">
            <v>45000</v>
          </cell>
          <cell r="AB838">
            <v>50136</v>
          </cell>
          <cell r="AC838">
            <v>0</v>
          </cell>
          <cell r="AD838">
            <v>27000</v>
          </cell>
          <cell r="AE838">
            <v>0</v>
          </cell>
          <cell r="AF838">
            <v>6840</v>
          </cell>
          <cell r="AG838">
            <v>0</v>
          </cell>
          <cell r="AH838">
            <v>7500</v>
          </cell>
          <cell r="AI838">
            <v>0</v>
          </cell>
          <cell r="AJ838">
            <v>0</v>
          </cell>
          <cell r="AK838">
            <v>20882</v>
          </cell>
          <cell r="AL838">
            <v>2915</v>
          </cell>
          <cell r="AM838">
            <v>46306.2</v>
          </cell>
          <cell r="AN838">
            <v>795</v>
          </cell>
          <cell r="AO838">
            <v>0</v>
          </cell>
          <cell r="AP838">
            <v>0</v>
          </cell>
          <cell r="AQ838">
            <v>509276</v>
          </cell>
          <cell r="AR838">
            <v>0</v>
          </cell>
          <cell r="AS838">
            <v>0</v>
          </cell>
          <cell r="AT838">
            <v>0</v>
          </cell>
          <cell r="AU838">
            <v>0</v>
          </cell>
          <cell r="AV838">
            <v>2546</v>
          </cell>
          <cell r="AW838">
            <v>4329.2259999999997</v>
          </cell>
          <cell r="AX838">
            <v>1038.923</v>
          </cell>
        </row>
        <row r="839">
          <cell r="D839" t="str">
            <v>多田　正視</v>
          </cell>
          <cell r="E839">
            <v>1008</v>
          </cell>
          <cell r="F839" t="str">
            <v>HIDA総合研究所</v>
          </cell>
          <cell r="G839">
            <v>100802</v>
          </cell>
          <cell r="H839" t="str">
            <v>海外戦略Ｇ</v>
          </cell>
          <cell r="I839">
            <v>1</v>
          </cell>
          <cell r="J839" t="str">
            <v>部門1</v>
          </cell>
          <cell r="K839">
            <v>1001</v>
          </cell>
          <cell r="L839" t="str">
            <v>部門1-1</v>
          </cell>
          <cell r="M839">
            <v>100102</v>
          </cell>
          <cell r="N839" t="str">
            <v>一般職員</v>
          </cell>
          <cell r="O839">
            <v>500</v>
          </cell>
          <cell r="P839">
            <v>372800</v>
          </cell>
          <cell r="Q839">
            <v>372800</v>
          </cell>
          <cell r="R839">
            <v>0</v>
          </cell>
          <cell r="S839">
            <v>0</v>
          </cell>
          <cell r="T839">
            <v>0</v>
          </cell>
          <cell r="U839">
            <v>0</v>
          </cell>
          <cell r="V839">
            <v>0</v>
          </cell>
          <cell r="W839">
            <v>0</v>
          </cell>
          <cell r="X839">
            <v>0</v>
          </cell>
          <cell r="Y839">
            <v>0</v>
          </cell>
          <cell r="Z839">
            <v>372800</v>
          </cell>
          <cell r="AA839">
            <v>0</v>
          </cell>
          <cell r="AB839">
            <v>44736</v>
          </cell>
          <cell r="AC839">
            <v>0</v>
          </cell>
          <cell r="AD839">
            <v>27000</v>
          </cell>
          <cell r="AE839">
            <v>0</v>
          </cell>
          <cell r="AF839">
            <v>6500</v>
          </cell>
          <cell r="AG839">
            <v>0</v>
          </cell>
          <cell r="AH839">
            <v>6516</v>
          </cell>
          <cell r="AI839">
            <v>53350</v>
          </cell>
          <cell r="AJ839">
            <v>0</v>
          </cell>
          <cell r="AK839">
            <v>19700</v>
          </cell>
          <cell r="AL839">
            <v>2750</v>
          </cell>
          <cell r="AM839">
            <v>43685</v>
          </cell>
          <cell r="AN839">
            <v>750</v>
          </cell>
          <cell r="AO839">
            <v>0</v>
          </cell>
          <cell r="AP839">
            <v>0</v>
          </cell>
          <cell r="AQ839">
            <v>510902</v>
          </cell>
          <cell r="AR839">
            <v>3962</v>
          </cell>
          <cell r="AS839">
            <v>0</v>
          </cell>
          <cell r="AT839">
            <v>0</v>
          </cell>
          <cell r="AU839">
            <v>0</v>
          </cell>
          <cell r="AV839">
            <v>2554</v>
          </cell>
          <cell r="AW839">
            <v>4343.1769999999997</v>
          </cell>
          <cell r="AX839">
            <v>1042.24</v>
          </cell>
        </row>
        <row r="840">
          <cell r="D840" t="str">
            <v>川辺　宏美</v>
          </cell>
          <cell r="E840">
            <v>1004</v>
          </cell>
          <cell r="F840" t="str">
            <v>事業統括部</v>
          </cell>
          <cell r="G840">
            <v>100403</v>
          </cell>
          <cell r="H840" t="str">
            <v>管理システムＧ</v>
          </cell>
          <cell r="I840">
            <v>1</v>
          </cell>
          <cell r="J840" t="str">
            <v>部門1</v>
          </cell>
          <cell r="K840">
            <v>1001</v>
          </cell>
          <cell r="L840" t="str">
            <v>部門1-1</v>
          </cell>
          <cell r="M840">
            <v>100102</v>
          </cell>
          <cell r="N840" t="str">
            <v>一般職員</v>
          </cell>
          <cell r="O840">
            <v>500</v>
          </cell>
          <cell r="P840">
            <v>370300</v>
          </cell>
          <cell r="Q840">
            <v>370300</v>
          </cell>
          <cell r="R840">
            <v>0</v>
          </cell>
          <cell r="S840">
            <v>0</v>
          </cell>
          <cell r="T840">
            <v>0</v>
          </cell>
          <cell r="U840">
            <v>0</v>
          </cell>
          <cell r="V840">
            <v>0</v>
          </cell>
          <cell r="W840">
            <v>0</v>
          </cell>
          <cell r="X840">
            <v>0</v>
          </cell>
          <cell r="Y840">
            <v>0</v>
          </cell>
          <cell r="Z840">
            <v>370300</v>
          </cell>
          <cell r="AA840">
            <v>0</v>
          </cell>
          <cell r="AB840">
            <v>45216</v>
          </cell>
          <cell r="AC840">
            <v>6500</v>
          </cell>
          <cell r="AD840">
            <v>0</v>
          </cell>
          <cell r="AE840">
            <v>0</v>
          </cell>
          <cell r="AF840">
            <v>6003</v>
          </cell>
          <cell r="AG840">
            <v>0</v>
          </cell>
          <cell r="AH840">
            <v>17865</v>
          </cell>
          <cell r="AI840">
            <v>2019</v>
          </cell>
          <cell r="AJ840">
            <v>0</v>
          </cell>
          <cell r="AK840">
            <v>20882</v>
          </cell>
          <cell r="AL840">
            <v>2915</v>
          </cell>
          <cell r="AM840">
            <v>46306.2</v>
          </cell>
          <cell r="AN840">
            <v>795</v>
          </cell>
          <cell r="AO840">
            <v>0</v>
          </cell>
          <cell r="AP840">
            <v>0</v>
          </cell>
          <cell r="AQ840">
            <v>447903</v>
          </cell>
          <cell r="AR840">
            <v>0</v>
          </cell>
          <cell r="AS840">
            <v>0</v>
          </cell>
          <cell r="AT840">
            <v>0</v>
          </cell>
          <cell r="AU840">
            <v>0</v>
          </cell>
          <cell r="AV840">
            <v>2239</v>
          </cell>
          <cell r="AW840">
            <v>3807.6905000000002</v>
          </cell>
          <cell r="AX840">
            <v>913.72209999999995</v>
          </cell>
        </row>
        <row r="841">
          <cell r="D841" t="str">
            <v>近藤　智恵</v>
          </cell>
          <cell r="E841">
            <v>1003</v>
          </cell>
          <cell r="F841" t="str">
            <v>研修業務部</v>
          </cell>
          <cell r="G841">
            <v>100302</v>
          </cell>
          <cell r="H841" t="str">
            <v>低炭素化支援Ｇ</v>
          </cell>
          <cell r="I841">
            <v>1</v>
          </cell>
          <cell r="J841" t="str">
            <v>部門1</v>
          </cell>
          <cell r="K841">
            <v>1001</v>
          </cell>
          <cell r="L841" t="str">
            <v>部門1-1</v>
          </cell>
          <cell r="M841">
            <v>100102</v>
          </cell>
          <cell r="N841" t="str">
            <v>一般職員</v>
          </cell>
          <cell r="O841">
            <v>300</v>
          </cell>
          <cell r="P841">
            <v>354400</v>
          </cell>
          <cell r="Q841">
            <v>354400</v>
          </cell>
          <cell r="R841">
            <v>0</v>
          </cell>
          <cell r="S841">
            <v>0</v>
          </cell>
          <cell r="T841">
            <v>0</v>
          </cell>
          <cell r="U841">
            <v>0</v>
          </cell>
          <cell r="V841">
            <v>0</v>
          </cell>
          <cell r="W841">
            <v>0</v>
          </cell>
          <cell r="X841">
            <v>0</v>
          </cell>
          <cell r="Y841">
            <v>0</v>
          </cell>
          <cell r="Z841">
            <v>354400</v>
          </cell>
          <cell r="AA841">
            <v>45000</v>
          </cell>
          <cell r="AB841">
            <v>47928</v>
          </cell>
          <cell r="AC841">
            <v>0</v>
          </cell>
          <cell r="AD841">
            <v>0</v>
          </cell>
          <cell r="AE841">
            <v>0</v>
          </cell>
          <cell r="AF841">
            <v>17276</v>
          </cell>
          <cell r="AG841">
            <v>0</v>
          </cell>
          <cell r="AH841">
            <v>4200</v>
          </cell>
          <cell r="AI841">
            <v>0</v>
          </cell>
          <cell r="AJ841">
            <v>0</v>
          </cell>
          <cell r="AK841">
            <v>18518</v>
          </cell>
          <cell r="AL841">
            <v>2585</v>
          </cell>
          <cell r="AM841">
            <v>41064.800000000003</v>
          </cell>
          <cell r="AN841">
            <v>705</v>
          </cell>
          <cell r="AO841">
            <v>0</v>
          </cell>
          <cell r="AP841">
            <v>0</v>
          </cell>
          <cell r="AQ841">
            <v>468804</v>
          </cell>
          <cell r="AR841">
            <v>0</v>
          </cell>
          <cell r="AS841">
            <v>0</v>
          </cell>
          <cell r="AT841">
            <v>0</v>
          </cell>
          <cell r="AU841">
            <v>0</v>
          </cell>
          <cell r="AV841">
            <v>2344</v>
          </cell>
          <cell r="AW841">
            <v>3984.8539999999998</v>
          </cell>
          <cell r="AX841">
            <v>956.36009999999999</v>
          </cell>
        </row>
        <row r="842">
          <cell r="D842" t="str">
            <v>西山　毅</v>
          </cell>
          <cell r="E842">
            <v>1004</v>
          </cell>
          <cell r="F842" t="str">
            <v>事業統括部</v>
          </cell>
          <cell r="G842">
            <v>100401</v>
          </cell>
          <cell r="H842" t="str">
            <v>事業統括Ｇ</v>
          </cell>
          <cell r="I842">
            <v>1</v>
          </cell>
          <cell r="J842" t="str">
            <v>部門1</v>
          </cell>
          <cell r="K842">
            <v>1001</v>
          </cell>
          <cell r="L842" t="str">
            <v>部門1-1</v>
          </cell>
          <cell r="M842">
            <v>100102</v>
          </cell>
          <cell r="N842" t="str">
            <v>一般職員</v>
          </cell>
          <cell r="O842">
            <v>500</v>
          </cell>
          <cell r="P842">
            <v>395000</v>
          </cell>
          <cell r="Q842">
            <v>395000</v>
          </cell>
          <cell r="R842">
            <v>0</v>
          </cell>
          <cell r="S842">
            <v>0</v>
          </cell>
          <cell r="T842">
            <v>0</v>
          </cell>
          <cell r="U842">
            <v>0</v>
          </cell>
          <cell r="V842">
            <v>0</v>
          </cell>
          <cell r="W842">
            <v>0</v>
          </cell>
          <cell r="X842">
            <v>0</v>
          </cell>
          <cell r="Y842">
            <v>0</v>
          </cell>
          <cell r="Z842">
            <v>395000</v>
          </cell>
          <cell r="AA842">
            <v>0</v>
          </cell>
          <cell r="AB842">
            <v>48780</v>
          </cell>
          <cell r="AC842">
            <v>11500</v>
          </cell>
          <cell r="AD842">
            <v>27000</v>
          </cell>
          <cell r="AE842">
            <v>0</v>
          </cell>
          <cell r="AF842">
            <v>9306</v>
          </cell>
          <cell r="AG842">
            <v>0</v>
          </cell>
          <cell r="AH842">
            <v>6959</v>
          </cell>
          <cell r="AI842">
            <v>91765</v>
          </cell>
          <cell r="AJ842">
            <v>0</v>
          </cell>
          <cell r="AK842">
            <v>24428</v>
          </cell>
          <cell r="AL842">
            <v>3410</v>
          </cell>
          <cell r="AM842">
            <v>54169.8</v>
          </cell>
          <cell r="AN842">
            <v>930</v>
          </cell>
          <cell r="AO842">
            <v>0</v>
          </cell>
          <cell r="AP842">
            <v>0</v>
          </cell>
          <cell r="AQ842">
            <v>590310</v>
          </cell>
          <cell r="AR842">
            <v>11242</v>
          </cell>
          <cell r="AS842">
            <v>0</v>
          </cell>
          <cell r="AT842">
            <v>0</v>
          </cell>
          <cell r="AU842">
            <v>0</v>
          </cell>
          <cell r="AV842">
            <v>2951</v>
          </cell>
          <cell r="AW842">
            <v>5018.1850000000004</v>
          </cell>
          <cell r="AX842">
            <v>1204.2324000000001</v>
          </cell>
        </row>
        <row r="843">
          <cell r="D843" t="str">
            <v>吉岡　治</v>
          </cell>
          <cell r="E843">
            <v>1002</v>
          </cell>
          <cell r="F843" t="str">
            <v>政策推進部</v>
          </cell>
          <cell r="G843">
            <v>100201</v>
          </cell>
          <cell r="H843" t="str">
            <v>国際人材Ｇ</v>
          </cell>
          <cell r="I843">
            <v>1</v>
          </cell>
          <cell r="J843" t="str">
            <v>部門1</v>
          </cell>
          <cell r="K843">
            <v>1001</v>
          </cell>
          <cell r="L843" t="str">
            <v>部門1-1</v>
          </cell>
          <cell r="M843">
            <v>100102</v>
          </cell>
          <cell r="N843" t="str">
            <v>一般職員</v>
          </cell>
          <cell r="O843">
            <v>300</v>
          </cell>
          <cell r="P843">
            <v>457400</v>
          </cell>
          <cell r="Q843">
            <v>457400</v>
          </cell>
          <cell r="R843">
            <v>0</v>
          </cell>
          <cell r="S843">
            <v>0</v>
          </cell>
          <cell r="T843">
            <v>0</v>
          </cell>
          <cell r="U843">
            <v>0</v>
          </cell>
          <cell r="V843">
            <v>0</v>
          </cell>
          <cell r="W843">
            <v>0</v>
          </cell>
          <cell r="X843">
            <v>0</v>
          </cell>
          <cell r="Y843">
            <v>0</v>
          </cell>
          <cell r="Z843">
            <v>457400</v>
          </cell>
          <cell r="AA843">
            <v>105000</v>
          </cell>
          <cell r="AB843">
            <v>69828</v>
          </cell>
          <cell r="AC843">
            <v>19500</v>
          </cell>
          <cell r="AD843">
            <v>0</v>
          </cell>
          <cell r="AE843">
            <v>0</v>
          </cell>
          <cell r="AF843">
            <v>7866</v>
          </cell>
          <cell r="AG843">
            <v>0</v>
          </cell>
          <cell r="AH843">
            <v>9200</v>
          </cell>
          <cell r="AI843">
            <v>0</v>
          </cell>
          <cell r="AJ843">
            <v>0</v>
          </cell>
          <cell r="AK843">
            <v>25610</v>
          </cell>
          <cell r="AL843">
            <v>3575</v>
          </cell>
          <cell r="AM843">
            <v>54169.8</v>
          </cell>
          <cell r="AN843">
            <v>930</v>
          </cell>
          <cell r="AO843">
            <v>0</v>
          </cell>
          <cell r="AP843">
            <v>0</v>
          </cell>
          <cell r="AQ843">
            <v>668794</v>
          </cell>
          <cell r="AR843">
            <v>0</v>
          </cell>
          <cell r="AS843">
            <v>0</v>
          </cell>
          <cell r="AT843">
            <v>0</v>
          </cell>
          <cell r="AU843">
            <v>0</v>
          </cell>
          <cell r="AV843">
            <v>3343</v>
          </cell>
          <cell r="AW843">
            <v>5685.7190000000001</v>
          </cell>
          <cell r="AX843">
            <v>1364.3397</v>
          </cell>
        </row>
        <row r="844">
          <cell r="D844" t="str">
            <v>西古　雅彦</v>
          </cell>
          <cell r="E844">
            <v>1001</v>
          </cell>
          <cell r="F844" t="str">
            <v>産業推進部</v>
          </cell>
          <cell r="G844">
            <v>100101</v>
          </cell>
          <cell r="H844" t="str">
            <v>産業国際化・インフラＧ</v>
          </cell>
          <cell r="I844">
            <v>1</v>
          </cell>
          <cell r="J844" t="str">
            <v>部門1</v>
          </cell>
          <cell r="K844">
            <v>1001</v>
          </cell>
          <cell r="L844" t="str">
            <v>部門1-1</v>
          </cell>
          <cell r="M844">
            <v>100102</v>
          </cell>
          <cell r="N844" t="str">
            <v>一般職員</v>
          </cell>
          <cell r="O844">
            <v>500</v>
          </cell>
          <cell r="P844">
            <v>399500</v>
          </cell>
          <cell r="Q844">
            <v>399500</v>
          </cell>
          <cell r="R844">
            <v>0</v>
          </cell>
          <cell r="S844">
            <v>0</v>
          </cell>
          <cell r="T844">
            <v>0</v>
          </cell>
          <cell r="U844">
            <v>0</v>
          </cell>
          <cell r="V844">
            <v>0</v>
          </cell>
          <cell r="W844">
            <v>0</v>
          </cell>
          <cell r="X844">
            <v>0</v>
          </cell>
          <cell r="Y844">
            <v>0</v>
          </cell>
          <cell r="Z844">
            <v>399500</v>
          </cell>
          <cell r="AA844">
            <v>0</v>
          </cell>
          <cell r="AB844">
            <v>50640</v>
          </cell>
          <cell r="AC844">
            <v>22500</v>
          </cell>
          <cell r="AD844">
            <v>0</v>
          </cell>
          <cell r="AE844">
            <v>0</v>
          </cell>
          <cell r="AF844">
            <v>12065</v>
          </cell>
          <cell r="AG844">
            <v>0</v>
          </cell>
          <cell r="AH844">
            <v>10452</v>
          </cell>
          <cell r="AI844">
            <v>75513</v>
          </cell>
          <cell r="AJ844">
            <v>0</v>
          </cell>
          <cell r="AK844">
            <v>22064</v>
          </cell>
          <cell r="AL844">
            <v>3080</v>
          </cell>
          <cell r="AM844">
            <v>48927.4</v>
          </cell>
          <cell r="AN844">
            <v>840</v>
          </cell>
          <cell r="AO844">
            <v>0</v>
          </cell>
          <cell r="AP844">
            <v>0</v>
          </cell>
          <cell r="AQ844">
            <v>570670</v>
          </cell>
          <cell r="AR844">
            <v>0</v>
          </cell>
          <cell r="AS844">
            <v>0</v>
          </cell>
          <cell r="AT844">
            <v>0</v>
          </cell>
          <cell r="AU844">
            <v>0</v>
          </cell>
          <cell r="AV844">
            <v>2853</v>
          </cell>
          <cell r="AW844">
            <v>4851.0450000000001</v>
          </cell>
          <cell r="AX844">
            <v>1164.1668</v>
          </cell>
        </row>
        <row r="845">
          <cell r="D845" t="str">
            <v>大滝　明泰</v>
          </cell>
          <cell r="E845">
            <v>1006</v>
          </cell>
          <cell r="F845" t="str">
            <v>東京研修センター</v>
          </cell>
          <cell r="G845">
            <v>100601</v>
          </cell>
          <cell r="H845" t="str">
            <v>ＴＫＣＧ</v>
          </cell>
          <cell r="I845">
            <v>1</v>
          </cell>
          <cell r="J845" t="str">
            <v>部門1</v>
          </cell>
          <cell r="K845">
            <v>1001</v>
          </cell>
          <cell r="L845" t="str">
            <v>部門1-1</v>
          </cell>
          <cell r="M845">
            <v>100102</v>
          </cell>
          <cell r="N845" t="str">
            <v>一般職員</v>
          </cell>
          <cell r="O845">
            <v>500</v>
          </cell>
          <cell r="P845">
            <v>365100</v>
          </cell>
          <cell r="Q845">
            <v>365100</v>
          </cell>
          <cell r="R845">
            <v>0</v>
          </cell>
          <cell r="S845">
            <v>0</v>
          </cell>
          <cell r="T845">
            <v>0</v>
          </cell>
          <cell r="U845">
            <v>0</v>
          </cell>
          <cell r="V845">
            <v>0</v>
          </cell>
          <cell r="W845">
            <v>0</v>
          </cell>
          <cell r="X845">
            <v>0</v>
          </cell>
          <cell r="Y845">
            <v>0</v>
          </cell>
          <cell r="Z845">
            <v>365100</v>
          </cell>
          <cell r="AA845">
            <v>0</v>
          </cell>
          <cell r="AB845">
            <v>46152</v>
          </cell>
          <cell r="AC845">
            <v>19500</v>
          </cell>
          <cell r="AD845">
            <v>0</v>
          </cell>
          <cell r="AE845">
            <v>0</v>
          </cell>
          <cell r="AF845">
            <v>27361</v>
          </cell>
          <cell r="AG845">
            <v>0</v>
          </cell>
          <cell r="AH845">
            <v>21259</v>
          </cell>
          <cell r="AI845">
            <v>211994</v>
          </cell>
          <cell r="AJ845">
            <v>0</v>
          </cell>
          <cell r="AK845">
            <v>25610</v>
          </cell>
          <cell r="AL845">
            <v>3575</v>
          </cell>
          <cell r="AM845">
            <v>54169.8</v>
          </cell>
          <cell r="AN845">
            <v>930</v>
          </cell>
          <cell r="AO845">
            <v>0</v>
          </cell>
          <cell r="AP845">
            <v>0</v>
          </cell>
          <cell r="AQ845">
            <v>691366</v>
          </cell>
          <cell r="AR845">
            <v>23618</v>
          </cell>
          <cell r="AS845">
            <v>0</v>
          </cell>
          <cell r="AT845">
            <v>0</v>
          </cell>
          <cell r="AU845">
            <v>0</v>
          </cell>
          <cell r="AV845">
            <v>3456</v>
          </cell>
          <cell r="AW845">
            <v>5877.4409999999998</v>
          </cell>
          <cell r="AX845">
            <v>1410.3866</v>
          </cell>
        </row>
        <row r="846">
          <cell r="D846" t="str">
            <v>小川　和久</v>
          </cell>
          <cell r="E846">
            <v>1008</v>
          </cell>
          <cell r="F846" t="str">
            <v>HIDA総合研究所</v>
          </cell>
          <cell r="G846">
            <v>100802</v>
          </cell>
          <cell r="H846" t="str">
            <v>海外戦略Ｇ</v>
          </cell>
          <cell r="I846">
            <v>1</v>
          </cell>
          <cell r="J846" t="str">
            <v>部門1</v>
          </cell>
          <cell r="K846">
            <v>1001</v>
          </cell>
          <cell r="L846" t="str">
            <v>部門1-1</v>
          </cell>
          <cell r="M846">
            <v>100102</v>
          </cell>
          <cell r="N846" t="str">
            <v>一般職員</v>
          </cell>
          <cell r="O846">
            <v>300</v>
          </cell>
          <cell r="P846">
            <v>438200</v>
          </cell>
          <cell r="Q846">
            <v>438200</v>
          </cell>
          <cell r="R846">
            <v>0</v>
          </cell>
          <cell r="S846">
            <v>0</v>
          </cell>
          <cell r="T846">
            <v>0</v>
          </cell>
          <cell r="U846">
            <v>0</v>
          </cell>
          <cell r="V846">
            <v>0</v>
          </cell>
          <cell r="W846">
            <v>0</v>
          </cell>
          <cell r="X846">
            <v>0</v>
          </cell>
          <cell r="Y846">
            <v>0</v>
          </cell>
          <cell r="Z846">
            <v>438200</v>
          </cell>
          <cell r="AA846">
            <v>75000</v>
          </cell>
          <cell r="AB846">
            <v>64524</v>
          </cell>
          <cell r="AC846">
            <v>24500</v>
          </cell>
          <cell r="AD846">
            <v>27000</v>
          </cell>
          <cell r="AE846">
            <v>0</v>
          </cell>
          <cell r="AF846">
            <v>34656</v>
          </cell>
          <cell r="AG846">
            <v>0</v>
          </cell>
          <cell r="AH846">
            <v>10000</v>
          </cell>
          <cell r="AI846">
            <v>0</v>
          </cell>
          <cell r="AJ846">
            <v>0</v>
          </cell>
          <cell r="AK846">
            <v>26792</v>
          </cell>
          <cell r="AL846">
            <v>3740</v>
          </cell>
          <cell r="AM846">
            <v>54169.8</v>
          </cell>
          <cell r="AN846">
            <v>930</v>
          </cell>
          <cell r="AO846">
            <v>0</v>
          </cell>
          <cell r="AP846">
            <v>0</v>
          </cell>
          <cell r="AQ846">
            <v>673880</v>
          </cell>
          <cell r="AR846">
            <v>0</v>
          </cell>
          <cell r="AS846">
            <v>0</v>
          </cell>
          <cell r="AT846">
            <v>0</v>
          </cell>
          <cell r="AU846">
            <v>0</v>
          </cell>
          <cell r="AV846">
            <v>3369</v>
          </cell>
          <cell r="AW846">
            <v>5728.38</v>
          </cell>
          <cell r="AX846">
            <v>1374.7152000000001</v>
          </cell>
        </row>
        <row r="847">
          <cell r="D847" t="str">
            <v>名越　吉太郎</v>
          </cell>
          <cell r="E847">
            <v>1004</v>
          </cell>
          <cell r="F847" t="str">
            <v>事業統括部</v>
          </cell>
          <cell r="G847">
            <v>100404</v>
          </cell>
          <cell r="H847" t="str">
            <v>バンコク事務所</v>
          </cell>
          <cell r="I847">
            <v>1</v>
          </cell>
          <cell r="J847" t="str">
            <v>部門1</v>
          </cell>
          <cell r="K847">
            <v>1001</v>
          </cell>
          <cell r="L847" t="str">
            <v>部門1-1</v>
          </cell>
          <cell r="M847">
            <v>100102</v>
          </cell>
          <cell r="N847" t="str">
            <v>一般職員</v>
          </cell>
          <cell r="O847">
            <v>400</v>
          </cell>
          <cell r="P847">
            <v>370640</v>
          </cell>
          <cell r="Q847">
            <v>370640</v>
          </cell>
          <cell r="R847">
            <v>0</v>
          </cell>
          <cell r="S847">
            <v>0</v>
          </cell>
          <cell r="T847">
            <v>0</v>
          </cell>
          <cell r="U847">
            <v>0</v>
          </cell>
          <cell r="V847">
            <v>0</v>
          </cell>
          <cell r="W847">
            <v>0</v>
          </cell>
          <cell r="X847">
            <v>0</v>
          </cell>
          <cell r="Y847">
            <v>0</v>
          </cell>
          <cell r="Z847">
            <v>370640</v>
          </cell>
          <cell r="AA847">
            <v>0</v>
          </cell>
          <cell r="AB847">
            <v>0</v>
          </cell>
          <cell r="AC847">
            <v>13000</v>
          </cell>
          <cell r="AD847">
            <v>0</v>
          </cell>
          <cell r="AE847">
            <v>0</v>
          </cell>
          <cell r="AF847">
            <v>0</v>
          </cell>
          <cell r="AG847">
            <v>0</v>
          </cell>
          <cell r="AH847">
            <v>4200</v>
          </cell>
          <cell r="AI847">
            <v>0</v>
          </cell>
          <cell r="AJ847">
            <v>0</v>
          </cell>
          <cell r="AK847">
            <v>25610</v>
          </cell>
          <cell r="AL847">
            <v>0</v>
          </cell>
          <cell r="AM847">
            <v>54169.8</v>
          </cell>
          <cell r="AN847">
            <v>930</v>
          </cell>
          <cell r="AO847">
            <v>0</v>
          </cell>
          <cell r="AP847">
            <v>0</v>
          </cell>
          <cell r="AQ847">
            <v>387840</v>
          </cell>
          <cell r="AR847">
            <v>0</v>
          </cell>
          <cell r="AS847">
            <v>0</v>
          </cell>
          <cell r="AT847">
            <v>0</v>
          </cell>
          <cell r="AU847">
            <v>0</v>
          </cell>
          <cell r="AV847">
            <v>1939</v>
          </cell>
          <cell r="AW847">
            <v>3296.84</v>
          </cell>
          <cell r="AX847">
            <v>0</v>
          </cell>
        </row>
        <row r="848">
          <cell r="D848" t="str">
            <v>土屋　麻里子</v>
          </cell>
          <cell r="E848">
            <v>1002</v>
          </cell>
          <cell r="F848" t="str">
            <v>派遣業務部</v>
          </cell>
          <cell r="G848">
            <v>100201</v>
          </cell>
          <cell r="H848" t="str">
            <v>派遣業務Ｇ</v>
          </cell>
          <cell r="I848">
            <v>1</v>
          </cell>
          <cell r="J848" t="str">
            <v>部門1</v>
          </cell>
          <cell r="K848">
            <v>1001</v>
          </cell>
          <cell r="L848" t="str">
            <v>部門1-1</v>
          </cell>
          <cell r="M848">
            <v>100102</v>
          </cell>
          <cell r="N848" t="str">
            <v>一般職員</v>
          </cell>
          <cell r="O848">
            <v>500</v>
          </cell>
          <cell r="P848">
            <v>351700</v>
          </cell>
          <cell r="Q848">
            <v>351700</v>
          </cell>
          <cell r="R848">
            <v>0</v>
          </cell>
          <cell r="S848">
            <v>0</v>
          </cell>
          <cell r="T848">
            <v>0</v>
          </cell>
          <cell r="U848">
            <v>0</v>
          </cell>
          <cell r="V848">
            <v>0</v>
          </cell>
          <cell r="W848">
            <v>0</v>
          </cell>
          <cell r="X848">
            <v>0</v>
          </cell>
          <cell r="Y848">
            <v>0</v>
          </cell>
          <cell r="Z848">
            <v>351700</v>
          </cell>
          <cell r="AA848">
            <v>0</v>
          </cell>
          <cell r="AB848">
            <v>43764</v>
          </cell>
          <cell r="AC848">
            <v>13000</v>
          </cell>
          <cell r="AD848">
            <v>0</v>
          </cell>
          <cell r="AE848">
            <v>0</v>
          </cell>
          <cell r="AF848">
            <v>17681</v>
          </cell>
          <cell r="AG848">
            <v>0</v>
          </cell>
          <cell r="AH848">
            <v>6103</v>
          </cell>
          <cell r="AI848">
            <v>0</v>
          </cell>
          <cell r="AJ848">
            <v>0</v>
          </cell>
          <cell r="AK848">
            <v>16154</v>
          </cell>
          <cell r="AL848">
            <v>2255</v>
          </cell>
          <cell r="AM848">
            <v>35822.400000000001</v>
          </cell>
          <cell r="AN848">
            <v>615</v>
          </cell>
          <cell r="AO848">
            <v>0</v>
          </cell>
          <cell r="AP848">
            <v>0</v>
          </cell>
          <cell r="AQ848">
            <v>432248</v>
          </cell>
          <cell r="AR848">
            <v>0</v>
          </cell>
          <cell r="AS848">
            <v>0</v>
          </cell>
          <cell r="AT848">
            <v>0</v>
          </cell>
          <cell r="AU848">
            <v>0</v>
          </cell>
          <cell r="AV848">
            <v>2161</v>
          </cell>
          <cell r="AW848">
            <v>3674.348</v>
          </cell>
          <cell r="AX848">
            <v>881.78589999999997</v>
          </cell>
        </row>
        <row r="849">
          <cell r="D849" t="str">
            <v>山下　夏子</v>
          </cell>
          <cell r="E849">
            <v>1001</v>
          </cell>
          <cell r="F849" t="str">
            <v>産業推進部</v>
          </cell>
          <cell r="G849">
            <v>100102</v>
          </cell>
          <cell r="H849" t="str">
            <v>ＥＰＡＧ</v>
          </cell>
          <cell r="I849">
            <v>1</v>
          </cell>
          <cell r="J849" t="str">
            <v>部門1</v>
          </cell>
          <cell r="K849">
            <v>1001</v>
          </cell>
          <cell r="L849" t="str">
            <v>部門1-1</v>
          </cell>
          <cell r="M849">
            <v>100102</v>
          </cell>
          <cell r="N849" t="str">
            <v>一般職員</v>
          </cell>
          <cell r="O849">
            <v>500</v>
          </cell>
          <cell r="P849">
            <v>315600</v>
          </cell>
          <cell r="Q849">
            <v>315600</v>
          </cell>
          <cell r="R849">
            <v>0</v>
          </cell>
          <cell r="S849">
            <v>0</v>
          </cell>
          <cell r="T849">
            <v>0</v>
          </cell>
          <cell r="U849">
            <v>0</v>
          </cell>
          <cell r="V849">
            <v>0</v>
          </cell>
          <cell r="W849">
            <v>0</v>
          </cell>
          <cell r="X849">
            <v>0</v>
          </cell>
          <cell r="Y849">
            <v>0</v>
          </cell>
          <cell r="Z849">
            <v>315600</v>
          </cell>
          <cell r="AA849">
            <v>0</v>
          </cell>
          <cell r="AB849">
            <v>37872</v>
          </cell>
          <cell r="AC849">
            <v>0</v>
          </cell>
          <cell r="AD849">
            <v>0</v>
          </cell>
          <cell r="AE849">
            <v>0</v>
          </cell>
          <cell r="AF849">
            <v>8900</v>
          </cell>
          <cell r="AG849">
            <v>0</v>
          </cell>
          <cell r="AH849">
            <v>0</v>
          </cell>
          <cell r="AI849">
            <v>53043</v>
          </cell>
          <cell r="AJ849">
            <v>-17603</v>
          </cell>
          <cell r="AK849">
            <v>14184</v>
          </cell>
          <cell r="AL849">
            <v>1980</v>
          </cell>
          <cell r="AM849">
            <v>31453.4</v>
          </cell>
          <cell r="AN849">
            <v>540</v>
          </cell>
          <cell r="AO849">
            <v>0</v>
          </cell>
          <cell r="AP849">
            <v>0</v>
          </cell>
          <cell r="AQ849">
            <v>397812</v>
          </cell>
          <cell r="AR849">
            <v>1409</v>
          </cell>
          <cell r="AS849">
            <v>0</v>
          </cell>
          <cell r="AT849">
            <v>0</v>
          </cell>
          <cell r="AU849">
            <v>0</v>
          </cell>
          <cell r="AV849">
            <v>1989</v>
          </cell>
          <cell r="AW849">
            <v>3381.462</v>
          </cell>
          <cell r="AX849">
            <v>811.53639999999996</v>
          </cell>
        </row>
        <row r="850">
          <cell r="D850" t="str">
            <v>小柴　基弘</v>
          </cell>
          <cell r="E850">
            <v>1007</v>
          </cell>
          <cell r="F850" t="str">
            <v>関西研修センター</v>
          </cell>
          <cell r="G850">
            <v>100701</v>
          </cell>
          <cell r="H850" t="str">
            <v>ＫＫＣＧ</v>
          </cell>
          <cell r="I850">
            <v>1</v>
          </cell>
          <cell r="J850" t="str">
            <v>部門1</v>
          </cell>
          <cell r="K850">
            <v>1001</v>
          </cell>
          <cell r="L850" t="str">
            <v>部門1-1</v>
          </cell>
          <cell r="M850">
            <v>100102</v>
          </cell>
          <cell r="N850" t="str">
            <v>一般職員</v>
          </cell>
          <cell r="O850">
            <v>300</v>
          </cell>
          <cell r="P850">
            <v>413300</v>
          </cell>
          <cell r="Q850">
            <v>413300</v>
          </cell>
          <cell r="R850">
            <v>0</v>
          </cell>
          <cell r="S850">
            <v>0</v>
          </cell>
          <cell r="T850">
            <v>0</v>
          </cell>
          <cell r="U850">
            <v>0</v>
          </cell>
          <cell r="V850">
            <v>0</v>
          </cell>
          <cell r="W850">
            <v>0</v>
          </cell>
          <cell r="X850">
            <v>0</v>
          </cell>
          <cell r="Y850">
            <v>0</v>
          </cell>
          <cell r="Z850">
            <v>413300</v>
          </cell>
          <cell r="AA850">
            <v>75000</v>
          </cell>
          <cell r="AB850">
            <v>62316</v>
          </cell>
          <cell r="AC850">
            <v>31000</v>
          </cell>
          <cell r="AD850">
            <v>27000</v>
          </cell>
          <cell r="AE850">
            <v>0</v>
          </cell>
          <cell r="AF850">
            <v>15383</v>
          </cell>
          <cell r="AG850">
            <v>0</v>
          </cell>
          <cell r="AH850">
            <v>4000</v>
          </cell>
          <cell r="AI850">
            <v>0</v>
          </cell>
          <cell r="AJ850">
            <v>0</v>
          </cell>
          <cell r="AK850">
            <v>24428</v>
          </cell>
          <cell r="AL850">
            <v>3410</v>
          </cell>
          <cell r="AM850">
            <v>54169.8</v>
          </cell>
          <cell r="AN850">
            <v>930</v>
          </cell>
          <cell r="AO850">
            <v>0</v>
          </cell>
          <cell r="AP850">
            <v>0</v>
          </cell>
          <cell r="AQ850">
            <v>627999</v>
          </cell>
          <cell r="AR850">
            <v>0</v>
          </cell>
          <cell r="AS850">
            <v>0</v>
          </cell>
          <cell r="AT850">
            <v>0</v>
          </cell>
          <cell r="AU850">
            <v>0</v>
          </cell>
          <cell r="AV850">
            <v>3139</v>
          </cell>
          <cell r="AW850">
            <v>5338.9865</v>
          </cell>
          <cell r="AX850">
            <v>1281.1179</v>
          </cell>
        </row>
        <row r="851">
          <cell r="D851" t="str">
            <v>南谷　剛</v>
          </cell>
          <cell r="E851">
            <v>1002</v>
          </cell>
          <cell r="F851" t="str">
            <v>政策推進部</v>
          </cell>
          <cell r="G851">
            <v>100202</v>
          </cell>
          <cell r="H851" t="str">
            <v>政策受託Ｇ</v>
          </cell>
          <cell r="I851">
            <v>1</v>
          </cell>
          <cell r="J851" t="str">
            <v>部門1</v>
          </cell>
          <cell r="K851">
            <v>1001</v>
          </cell>
          <cell r="L851" t="str">
            <v>部門1-1</v>
          </cell>
          <cell r="M851">
            <v>100102</v>
          </cell>
          <cell r="N851" t="str">
            <v>一般職員</v>
          </cell>
          <cell r="O851">
            <v>500</v>
          </cell>
          <cell r="P851">
            <v>349000</v>
          </cell>
          <cell r="Q851">
            <v>349000</v>
          </cell>
          <cell r="R851">
            <v>0</v>
          </cell>
          <cell r="S851">
            <v>0</v>
          </cell>
          <cell r="T851">
            <v>0</v>
          </cell>
          <cell r="U851">
            <v>0</v>
          </cell>
          <cell r="V851">
            <v>0</v>
          </cell>
          <cell r="W851">
            <v>0</v>
          </cell>
          <cell r="X851">
            <v>0</v>
          </cell>
          <cell r="Y851">
            <v>0</v>
          </cell>
          <cell r="Z851">
            <v>349000</v>
          </cell>
          <cell r="AA851">
            <v>0</v>
          </cell>
          <cell r="AB851">
            <v>45000</v>
          </cell>
          <cell r="AC851">
            <v>26000</v>
          </cell>
          <cell r="AD851">
            <v>0</v>
          </cell>
          <cell r="AE851">
            <v>0</v>
          </cell>
          <cell r="AF851">
            <v>13663</v>
          </cell>
          <cell r="AG851">
            <v>0</v>
          </cell>
          <cell r="AH851">
            <v>11050</v>
          </cell>
          <cell r="AI851">
            <v>2249</v>
          </cell>
          <cell r="AJ851">
            <v>0</v>
          </cell>
          <cell r="AK851">
            <v>18518</v>
          </cell>
          <cell r="AL851">
            <v>2585</v>
          </cell>
          <cell r="AM851">
            <v>41064.800000000003</v>
          </cell>
          <cell r="AN851">
            <v>705</v>
          </cell>
          <cell r="AO851">
            <v>0</v>
          </cell>
          <cell r="AP851">
            <v>0</v>
          </cell>
          <cell r="AQ851">
            <v>446962</v>
          </cell>
          <cell r="AR851">
            <v>0</v>
          </cell>
          <cell r="AS851">
            <v>0</v>
          </cell>
          <cell r="AT851">
            <v>0</v>
          </cell>
          <cell r="AU851">
            <v>0</v>
          </cell>
          <cell r="AV851">
            <v>2234</v>
          </cell>
          <cell r="AW851">
            <v>3799.9870000000001</v>
          </cell>
          <cell r="AX851">
            <v>911.80240000000003</v>
          </cell>
        </row>
        <row r="852">
          <cell r="D852" t="str">
            <v>栗山　明</v>
          </cell>
          <cell r="E852">
            <v>1004</v>
          </cell>
          <cell r="F852" t="str">
            <v>事業統括部</v>
          </cell>
          <cell r="G852">
            <v>100406</v>
          </cell>
          <cell r="H852" t="str">
            <v>ニューデリー事務所</v>
          </cell>
          <cell r="I852">
            <v>1</v>
          </cell>
          <cell r="J852" t="str">
            <v>部門1</v>
          </cell>
          <cell r="K852">
            <v>1001</v>
          </cell>
          <cell r="L852" t="str">
            <v>部門1-1</v>
          </cell>
          <cell r="M852">
            <v>100102</v>
          </cell>
          <cell r="N852" t="str">
            <v>一般職員</v>
          </cell>
          <cell r="O852">
            <v>400</v>
          </cell>
          <cell r="P852">
            <v>292080</v>
          </cell>
          <cell r="Q852">
            <v>292080</v>
          </cell>
          <cell r="R852">
            <v>0</v>
          </cell>
          <cell r="S852">
            <v>0</v>
          </cell>
          <cell r="T852">
            <v>0</v>
          </cell>
          <cell r="U852">
            <v>0</v>
          </cell>
          <cell r="V852">
            <v>0</v>
          </cell>
          <cell r="W852">
            <v>0</v>
          </cell>
          <cell r="X852">
            <v>0</v>
          </cell>
          <cell r="Y852">
            <v>0</v>
          </cell>
          <cell r="Z852">
            <v>292080</v>
          </cell>
          <cell r="AA852">
            <v>0</v>
          </cell>
          <cell r="AB852">
            <v>0</v>
          </cell>
          <cell r="AC852">
            <v>26000</v>
          </cell>
          <cell r="AD852">
            <v>0</v>
          </cell>
          <cell r="AE852">
            <v>0</v>
          </cell>
          <cell r="AF852">
            <v>0</v>
          </cell>
          <cell r="AG852">
            <v>0</v>
          </cell>
          <cell r="AH852">
            <v>16400</v>
          </cell>
          <cell r="AI852">
            <v>0</v>
          </cell>
          <cell r="AJ852">
            <v>0</v>
          </cell>
          <cell r="AK852">
            <v>22064</v>
          </cell>
          <cell r="AL852">
            <v>0</v>
          </cell>
          <cell r="AM852">
            <v>48927.4</v>
          </cell>
          <cell r="AN852">
            <v>840</v>
          </cell>
          <cell r="AO852">
            <v>0</v>
          </cell>
          <cell r="AP852">
            <v>0</v>
          </cell>
          <cell r="AQ852">
            <v>334480</v>
          </cell>
          <cell r="AR852">
            <v>0</v>
          </cell>
          <cell r="AS852">
            <v>0</v>
          </cell>
          <cell r="AT852">
            <v>0</v>
          </cell>
          <cell r="AU852">
            <v>0</v>
          </cell>
          <cell r="AV852">
            <v>1672</v>
          </cell>
          <cell r="AW852">
            <v>2843.48</v>
          </cell>
          <cell r="AX852">
            <v>0</v>
          </cell>
        </row>
        <row r="853">
          <cell r="D853" t="str">
            <v>戸田　英信</v>
          </cell>
          <cell r="E853">
            <v>1005</v>
          </cell>
          <cell r="F853" t="str">
            <v>総務企画部</v>
          </cell>
          <cell r="G853">
            <v>100504</v>
          </cell>
          <cell r="H853" t="str">
            <v>会計Ｇ</v>
          </cell>
          <cell r="I853">
            <v>1</v>
          </cell>
          <cell r="J853" t="str">
            <v>部門1</v>
          </cell>
          <cell r="K853">
            <v>1001</v>
          </cell>
          <cell r="L853" t="str">
            <v>部門1-1</v>
          </cell>
          <cell r="M853">
            <v>100102</v>
          </cell>
          <cell r="N853" t="str">
            <v>一般職員</v>
          </cell>
          <cell r="O853">
            <v>300</v>
          </cell>
          <cell r="P853">
            <v>376500</v>
          </cell>
          <cell r="Q853">
            <v>376500</v>
          </cell>
          <cell r="R853">
            <v>0</v>
          </cell>
          <cell r="S853">
            <v>0</v>
          </cell>
          <cell r="T853">
            <v>0</v>
          </cell>
          <cell r="U853">
            <v>0</v>
          </cell>
          <cell r="V853">
            <v>0</v>
          </cell>
          <cell r="W853">
            <v>0</v>
          </cell>
          <cell r="X853">
            <v>0</v>
          </cell>
          <cell r="Y853">
            <v>0</v>
          </cell>
          <cell r="Z853">
            <v>376500</v>
          </cell>
          <cell r="AA853">
            <v>75000</v>
          </cell>
          <cell r="AB853">
            <v>54180</v>
          </cell>
          <cell r="AC853">
            <v>0</v>
          </cell>
          <cell r="AD853">
            <v>27000</v>
          </cell>
          <cell r="AE853">
            <v>0</v>
          </cell>
          <cell r="AF853">
            <v>7983</v>
          </cell>
          <cell r="AG853">
            <v>0</v>
          </cell>
          <cell r="AH853">
            <v>1500</v>
          </cell>
          <cell r="AI853">
            <v>0</v>
          </cell>
          <cell r="AJ853">
            <v>0</v>
          </cell>
          <cell r="AK853">
            <v>20882</v>
          </cell>
          <cell r="AL853">
            <v>2915</v>
          </cell>
          <cell r="AM853">
            <v>46306.2</v>
          </cell>
          <cell r="AN853">
            <v>795</v>
          </cell>
          <cell r="AO853">
            <v>0</v>
          </cell>
          <cell r="AP853">
            <v>0</v>
          </cell>
          <cell r="AQ853">
            <v>542163</v>
          </cell>
          <cell r="AR853">
            <v>0</v>
          </cell>
          <cell r="AS853">
            <v>0</v>
          </cell>
          <cell r="AT853">
            <v>0</v>
          </cell>
          <cell r="AU853">
            <v>0</v>
          </cell>
          <cell r="AV853">
            <v>2710</v>
          </cell>
          <cell r="AW853">
            <v>4609.2004999999999</v>
          </cell>
          <cell r="AX853">
            <v>1106.0125</v>
          </cell>
        </row>
        <row r="854">
          <cell r="D854" t="str">
            <v>山辺　孝</v>
          </cell>
          <cell r="E854">
            <v>1005</v>
          </cell>
          <cell r="F854" t="str">
            <v>総務企画部</v>
          </cell>
          <cell r="G854">
            <v>100501</v>
          </cell>
          <cell r="H854" t="str">
            <v>経営戦略Ｇ</v>
          </cell>
          <cell r="I854">
            <v>1</v>
          </cell>
          <cell r="J854" t="str">
            <v>部門1</v>
          </cell>
          <cell r="K854">
            <v>1001</v>
          </cell>
          <cell r="L854" t="str">
            <v>部門1-1</v>
          </cell>
          <cell r="M854">
            <v>100102</v>
          </cell>
          <cell r="N854" t="str">
            <v>一般職員</v>
          </cell>
          <cell r="O854">
            <v>300</v>
          </cell>
          <cell r="P854">
            <v>381300</v>
          </cell>
          <cell r="Q854">
            <v>381300</v>
          </cell>
          <cell r="R854">
            <v>0</v>
          </cell>
          <cell r="S854">
            <v>0</v>
          </cell>
          <cell r="T854">
            <v>0</v>
          </cell>
          <cell r="U854">
            <v>0</v>
          </cell>
          <cell r="V854">
            <v>0</v>
          </cell>
          <cell r="W854">
            <v>0</v>
          </cell>
          <cell r="X854">
            <v>0</v>
          </cell>
          <cell r="Y854">
            <v>0</v>
          </cell>
          <cell r="Z854">
            <v>381300</v>
          </cell>
          <cell r="AA854">
            <v>85000</v>
          </cell>
          <cell r="AB854">
            <v>57516</v>
          </cell>
          <cell r="AC854">
            <v>13000</v>
          </cell>
          <cell r="AD854">
            <v>27000</v>
          </cell>
          <cell r="AE854">
            <v>0</v>
          </cell>
          <cell r="AF854">
            <v>0</v>
          </cell>
          <cell r="AG854">
            <v>0</v>
          </cell>
          <cell r="AH854">
            <v>7500</v>
          </cell>
          <cell r="AI854">
            <v>0</v>
          </cell>
          <cell r="AJ854">
            <v>0</v>
          </cell>
          <cell r="AK854">
            <v>22064</v>
          </cell>
          <cell r="AL854">
            <v>3080</v>
          </cell>
          <cell r="AM854">
            <v>48927.4</v>
          </cell>
          <cell r="AN854">
            <v>840</v>
          </cell>
          <cell r="AO854">
            <v>0</v>
          </cell>
          <cell r="AP854">
            <v>0</v>
          </cell>
          <cell r="AQ854">
            <v>571316</v>
          </cell>
          <cell r="AR854">
            <v>0</v>
          </cell>
          <cell r="AS854">
            <v>0</v>
          </cell>
          <cell r="AT854">
            <v>0</v>
          </cell>
          <cell r="AU854">
            <v>0</v>
          </cell>
          <cell r="AV854">
            <v>2856</v>
          </cell>
          <cell r="AW854">
            <v>4856.7659999999996</v>
          </cell>
          <cell r="AX854">
            <v>1165.4846</v>
          </cell>
        </row>
        <row r="855">
          <cell r="D855" t="str">
            <v>蔵口　葉子</v>
          </cell>
          <cell r="E855">
            <v>1004</v>
          </cell>
          <cell r="F855" t="str">
            <v>事業統括部</v>
          </cell>
          <cell r="G855">
            <v>100401</v>
          </cell>
          <cell r="H855" t="str">
            <v>事業統括Ｇ</v>
          </cell>
          <cell r="I855">
            <v>1</v>
          </cell>
          <cell r="J855" t="str">
            <v>部門1</v>
          </cell>
          <cell r="K855">
            <v>1001</v>
          </cell>
          <cell r="L855" t="str">
            <v>部門1-1</v>
          </cell>
          <cell r="M855">
            <v>100102</v>
          </cell>
          <cell r="N855" t="str">
            <v>一般職員</v>
          </cell>
          <cell r="O855">
            <v>500</v>
          </cell>
          <cell r="P855">
            <v>318500</v>
          </cell>
          <cell r="Q855">
            <v>318500</v>
          </cell>
          <cell r="R855">
            <v>0</v>
          </cell>
          <cell r="S855">
            <v>0</v>
          </cell>
          <cell r="T855">
            <v>0</v>
          </cell>
          <cell r="U855">
            <v>0</v>
          </cell>
          <cell r="V855">
            <v>0</v>
          </cell>
          <cell r="W855">
            <v>0</v>
          </cell>
          <cell r="X855">
            <v>0</v>
          </cell>
          <cell r="Y855">
            <v>0</v>
          </cell>
          <cell r="Z855">
            <v>318500</v>
          </cell>
          <cell r="AA855">
            <v>0</v>
          </cell>
          <cell r="AB855">
            <v>38220</v>
          </cell>
          <cell r="AC855">
            <v>0</v>
          </cell>
          <cell r="AD855">
            <v>0</v>
          </cell>
          <cell r="AE855">
            <v>0</v>
          </cell>
          <cell r="AF855">
            <v>5050</v>
          </cell>
          <cell r="AG855">
            <v>0</v>
          </cell>
          <cell r="AH855">
            <v>5501</v>
          </cell>
          <cell r="AI855">
            <v>5959</v>
          </cell>
          <cell r="AJ855">
            <v>0</v>
          </cell>
          <cell r="AK855">
            <v>14972</v>
          </cell>
          <cell r="AL855">
            <v>2090</v>
          </cell>
          <cell r="AM855">
            <v>33201.199999999997</v>
          </cell>
          <cell r="AN855">
            <v>570</v>
          </cell>
          <cell r="AO855">
            <v>0</v>
          </cell>
          <cell r="AP855">
            <v>0</v>
          </cell>
          <cell r="AQ855">
            <v>373230</v>
          </cell>
          <cell r="AR855">
            <v>0</v>
          </cell>
          <cell r="AS855">
            <v>0</v>
          </cell>
          <cell r="AT855">
            <v>0</v>
          </cell>
          <cell r="AU855">
            <v>0</v>
          </cell>
          <cell r="AV855">
            <v>1866</v>
          </cell>
          <cell r="AW855">
            <v>3172.605</v>
          </cell>
          <cell r="AX855">
            <v>761.38919999999996</v>
          </cell>
        </row>
        <row r="856">
          <cell r="D856" t="str">
            <v>濃野　承次</v>
          </cell>
          <cell r="E856">
            <v>1003</v>
          </cell>
          <cell r="F856" t="str">
            <v>新国際協力事業部</v>
          </cell>
          <cell r="G856">
            <v>100301</v>
          </cell>
          <cell r="H856" t="str">
            <v>新国際協力事業Ｇ</v>
          </cell>
          <cell r="I856">
            <v>1</v>
          </cell>
          <cell r="J856" t="str">
            <v>部門1</v>
          </cell>
          <cell r="K856">
            <v>1001</v>
          </cell>
          <cell r="L856" t="str">
            <v>部門1-1</v>
          </cell>
          <cell r="M856">
            <v>100102</v>
          </cell>
          <cell r="N856" t="str">
            <v>一般職員</v>
          </cell>
          <cell r="O856">
            <v>300</v>
          </cell>
          <cell r="P856">
            <v>376500</v>
          </cell>
          <cell r="Q856">
            <v>376500</v>
          </cell>
          <cell r="R856">
            <v>0</v>
          </cell>
          <cell r="S856">
            <v>0</v>
          </cell>
          <cell r="T856">
            <v>0</v>
          </cell>
          <cell r="U856">
            <v>0</v>
          </cell>
          <cell r="V856">
            <v>0</v>
          </cell>
          <cell r="W856">
            <v>0</v>
          </cell>
          <cell r="X856">
            <v>0</v>
          </cell>
          <cell r="Y856">
            <v>0</v>
          </cell>
          <cell r="Z856">
            <v>376500</v>
          </cell>
          <cell r="AA856">
            <v>75000</v>
          </cell>
          <cell r="AB856">
            <v>54180</v>
          </cell>
          <cell r="AC856">
            <v>0</v>
          </cell>
          <cell r="AD856">
            <v>27000</v>
          </cell>
          <cell r="AE856">
            <v>0</v>
          </cell>
          <cell r="AF856">
            <v>6958</v>
          </cell>
          <cell r="AG856">
            <v>0</v>
          </cell>
          <cell r="AH856">
            <v>0</v>
          </cell>
          <cell r="AI856">
            <v>0</v>
          </cell>
          <cell r="AJ856">
            <v>0</v>
          </cell>
          <cell r="AK856">
            <v>20882</v>
          </cell>
          <cell r="AL856">
            <v>2915</v>
          </cell>
          <cell r="AM856">
            <v>46306.2</v>
          </cell>
          <cell r="AN856">
            <v>795</v>
          </cell>
          <cell r="AO856">
            <v>0</v>
          </cell>
          <cell r="AP856">
            <v>0</v>
          </cell>
          <cell r="AQ856">
            <v>609638</v>
          </cell>
          <cell r="AR856">
            <v>0</v>
          </cell>
          <cell r="AS856">
            <v>0</v>
          </cell>
          <cell r="AT856">
            <v>0</v>
          </cell>
          <cell r="AU856">
            <v>0</v>
          </cell>
          <cell r="AV856">
            <v>2698</v>
          </cell>
          <cell r="AW856">
            <v>4587.1130000000003</v>
          </cell>
          <cell r="AX856">
            <v>1100.8615</v>
          </cell>
        </row>
        <row r="857">
          <cell r="D857" t="str">
            <v>小平　真巳</v>
          </cell>
          <cell r="E857">
            <v>1003</v>
          </cell>
          <cell r="F857" t="str">
            <v>研修業務部</v>
          </cell>
          <cell r="G857">
            <v>100303</v>
          </cell>
          <cell r="H857" t="str">
            <v>招聘業務Ｇ</v>
          </cell>
          <cell r="I857">
            <v>1</v>
          </cell>
          <cell r="J857" t="str">
            <v>部門1</v>
          </cell>
          <cell r="K857">
            <v>1001</v>
          </cell>
          <cell r="L857" t="str">
            <v>部門1-1</v>
          </cell>
          <cell r="M857">
            <v>100102</v>
          </cell>
          <cell r="N857" t="str">
            <v>一般職員</v>
          </cell>
          <cell r="O857">
            <v>300</v>
          </cell>
          <cell r="P857">
            <v>369100</v>
          </cell>
          <cell r="Q857">
            <v>369100</v>
          </cell>
          <cell r="R857">
            <v>0</v>
          </cell>
          <cell r="S857">
            <v>0</v>
          </cell>
          <cell r="T857">
            <v>0</v>
          </cell>
          <cell r="U857">
            <v>0</v>
          </cell>
          <cell r="V857">
            <v>0</v>
          </cell>
          <cell r="W857">
            <v>0</v>
          </cell>
          <cell r="X857">
            <v>0</v>
          </cell>
          <cell r="Y857">
            <v>0</v>
          </cell>
          <cell r="Z857">
            <v>369100</v>
          </cell>
          <cell r="AA857">
            <v>75000</v>
          </cell>
          <cell r="AB857">
            <v>57012</v>
          </cell>
          <cell r="AC857">
            <v>31000</v>
          </cell>
          <cell r="AD857">
            <v>0</v>
          </cell>
          <cell r="AE857">
            <v>0</v>
          </cell>
          <cell r="AF857">
            <v>21178</v>
          </cell>
          <cell r="AG857">
            <v>0</v>
          </cell>
          <cell r="AH857">
            <v>13900</v>
          </cell>
          <cell r="AI857">
            <v>0</v>
          </cell>
          <cell r="AJ857">
            <v>0</v>
          </cell>
          <cell r="AK857">
            <v>22064</v>
          </cell>
          <cell r="AL857">
            <v>3080</v>
          </cell>
          <cell r="AM857">
            <v>48927.4</v>
          </cell>
          <cell r="AN857">
            <v>840</v>
          </cell>
          <cell r="AO857">
            <v>0</v>
          </cell>
          <cell r="AP857">
            <v>0</v>
          </cell>
          <cell r="AQ857">
            <v>637190</v>
          </cell>
          <cell r="AR857">
            <v>0</v>
          </cell>
          <cell r="AS857">
            <v>0</v>
          </cell>
          <cell r="AT857">
            <v>0</v>
          </cell>
          <cell r="AU857">
            <v>0</v>
          </cell>
          <cell r="AV857">
            <v>2835</v>
          </cell>
          <cell r="AW857">
            <v>4822.0649999999996</v>
          </cell>
          <cell r="AX857">
            <v>1157.0676000000001</v>
          </cell>
        </row>
        <row r="858">
          <cell r="D858" t="str">
            <v>佐藤　裕之</v>
          </cell>
          <cell r="E858">
            <v>1005</v>
          </cell>
          <cell r="F858" t="str">
            <v>総務企画部</v>
          </cell>
          <cell r="G858">
            <v>100503</v>
          </cell>
          <cell r="H858" t="str">
            <v>人事Ｇ</v>
          </cell>
          <cell r="I858">
            <v>1</v>
          </cell>
          <cell r="J858" t="str">
            <v>部門1</v>
          </cell>
          <cell r="K858">
            <v>1001</v>
          </cell>
          <cell r="L858" t="str">
            <v>部門1-1</v>
          </cell>
          <cell r="M858">
            <v>100102</v>
          </cell>
          <cell r="N858" t="str">
            <v>一般職員</v>
          </cell>
          <cell r="O858">
            <v>300</v>
          </cell>
          <cell r="P858">
            <v>374200</v>
          </cell>
          <cell r="Q858">
            <v>374200</v>
          </cell>
          <cell r="R858">
            <v>0</v>
          </cell>
          <cell r="S858">
            <v>0</v>
          </cell>
          <cell r="T858">
            <v>0</v>
          </cell>
          <cell r="U858">
            <v>0</v>
          </cell>
          <cell r="V858">
            <v>0</v>
          </cell>
          <cell r="W858">
            <v>0</v>
          </cell>
          <cell r="X858">
            <v>0</v>
          </cell>
          <cell r="Y858">
            <v>0</v>
          </cell>
          <cell r="Z858">
            <v>374200</v>
          </cell>
          <cell r="AA858">
            <v>75000</v>
          </cell>
          <cell r="AB858">
            <v>53904</v>
          </cell>
          <cell r="AC858">
            <v>0</v>
          </cell>
          <cell r="AD858">
            <v>0</v>
          </cell>
          <cell r="AE858">
            <v>0</v>
          </cell>
          <cell r="AF858">
            <v>18298</v>
          </cell>
          <cell r="AG858">
            <v>0</v>
          </cell>
          <cell r="AH858">
            <v>9900</v>
          </cell>
          <cell r="AI858">
            <v>0</v>
          </cell>
          <cell r="AJ858">
            <v>0</v>
          </cell>
          <cell r="AK858">
            <v>20882</v>
          </cell>
          <cell r="AL858">
            <v>2915</v>
          </cell>
          <cell r="AM858">
            <v>46306.2</v>
          </cell>
          <cell r="AN858">
            <v>795</v>
          </cell>
          <cell r="AO858">
            <v>0</v>
          </cell>
          <cell r="AP858">
            <v>0</v>
          </cell>
          <cell r="AQ858">
            <v>601302</v>
          </cell>
          <cell r="AR858">
            <v>0</v>
          </cell>
          <cell r="AS858">
            <v>0</v>
          </cell>
          <cell r="AT858">
            <v>0</v>
          </cell>
          <cell r="AU858">
            <v>0</v>
          </cell>
          <cell r="AV858">
            <v>2656</v>
          </cell>
          <cell r="AW858">
            <v>4516.5770000000002</v>
          </cell>
          <cell r="AX858">
            <v>1083.856</v>
          </cell>
        </row>
        <row r="859">
          <cell r="D859" t="str">
            <v>窪田　真也</v>
          </cell>
          <cell r="E859">
            <v>1008</v>
          </cell>
          <cell r="F859" t="str">
            <v>HIDA総合研究所</v>
          </cell>
          <cell r="G859">
            <v>100801</v>
          </cell>
          <cell r="H859" t="str">
            <v>調査企画Ｇ</v>
          </cell>
          <cell r="I859">
            <v>1</v>
          </cell>
          <cell r="J859" t="str">
            <v>部門1</v>
          </cell>
          <cell r="K859">
            <v>1001</v>
          </cell>
          <cell r="L859" t="str">
            <v>部門1-1</v>
          </cell>
          <cell r="M859">
            <v>100102</v>
          </cell>
          <cell r="N859" t="str">
            <v>一般職員</v>
          </cell>
          <cell r="O859">
            <v>300</v>
          </cell>
          <cell r="P859">
            <v>365100</v>
          </cell>
          <cell r="Q859">
            <v>365100</v>
          </cell>
          <cell r="R859">
            <v>0</v>
          </cell>
          <cell r="S859">
            <v>0</v>
          </cell>
          <cell r="T859">
            <v>0</v>
          </cell>
          <cell r="U859">
            <v>0</v>
          </cell>
          <cell r="V859">
            <v>0</v>
          </cell>
          <cell r="W859">
            <v>0</v>
          </cell>
          <cell r="X859">
            <v>0</v>
          </cell>
          <cell r="Y859">
            <v>0</v>
          </cell>
          <cell r="Z859">
            <v>365100</v>
          </cell>
          <cell r="AA859">
            <v>75000</v>
          </cell>
          <cell r="AB859">
            <v>54372</v>
          </cell>
          <cell r="AC859">
            <v>13000</v>
          </cell>
          <cell r="AD859">
            <v>38739</v>
          </cell>
          <cell r="AE859">
            <v>0</v>
          </cell>
          <cell r="AF859">
            <v>9980</v>
          </cell>
          <cell r="AG859">
            <v>0</v>
          </cell>
          <cell r="AH859">
            <v>0</v>
          </cell>
          <cell r="AI859">
            <v>0</v>
          </cell>
          <cell r="AJ859">
            <v>0</v>
          </cell>
          <cell r="AK859">
            <v>25610</v>
          </cell>
          <cell r="AL859">
            <v>3575</v>
          </cell>
          <cell r="AM859">
            <v>54169.8</v>
          </cell>
          <cell r="AN859">
            <v>930</v>
          </cell>
          <cell r="AO859">
            <v>0</v>
          </cell>
          <cell r="AP859">
            <v>0</v>
          </cell>
          <cell r="AQ859">
            <v>832521</v>
          </cell>
          <cell r="AR859">
            <v>0</v>
          </cell>
          <cell r="AS859">
            <v>0</v>
          </cell>
          <cell r="AT859">
            <v>0</v>
          </cell>
          <cell r="AU859">
            <v>0</v>
          </cell>
          <cell r="AV859">
            <v>2780</v>
          </cell>
          <cell r="AW859">
            <v>4728.5784999999996</v>
          </cell>
          <cell r="AX859">
            <v>1134.6296</v>
          </cell>
        </row>
        <row r="860">
          <cell r="D860" t="str">
            <v>浜本　馨</v>
          </cell>
          <cell r="E860">
            <v>1002</v>
          </cell>
          <cell r="F860" t="str">
            <v>政策推進部</v>
          </cell>
          <cell r="G860">
            <v>100202</v>
          </cell>
          <cell r="H860" t="str">
            <v>政策受託Ｇ</v>
          </cell>
          <cell r="I860">
            <v>1</v>
          </cell>
          <cell r="J860" t="str">
            <v>部門1</v>
          </cell>
          <cell r="K860">
            <v>1001</v>
          </cell>
          <cell r="L860" t="str">
            <v>部門1-1</v>
          </cell>
          <cell r="M860">
            <v>100102</v>
          </cell>
          <cell r="N860" t="str">
            <v>一般職員</v>
          </cell>
          <cell r="O860">
            <v>500</v>
          </cell>
          <cell r="P860">
            <v>357100</v>
          </cell>
          <cell r="Q860">
            <v>357100</v>
          </cell>
          <cell r="R860">
            <v>0</v>
          </cell>
          <cell r="S860">
            <v>0</v>
          </cell>
          <cell r="T860">
            <v>0</v>
          </cell>
          <cell r="U860">
            <v>0</v>
          </cell>
          <cell r="V860">
            <v>0</v>
          </cell>
          <cell r="W860">
            <v>0</v>
          </cell>
          <cell r="X860">
            <v>0</v>
          </cell>
          <cell r="Y860">
            <v>0</v>
          </cell>
          <cell r="Z860">
            <v>357100</v>
          </cell>
          <cell r="AA860">
            <v>0</v>
          </cell>
          <cell r="AB860">
            <v>45192</v>
          </cell>
          <cell r="AC860">
            <v>19500</v>
          </cell>
          <cell r="AD860">
            <v>27000</v>
          </cell>
          <cell r="AE860">
            <v>0</v>
          </cell>
          <cell r="AF860">
            <v>10610</v>
          </cell>
          <cell r="AG860">
            <v>0</v>
          </cell>
          <cell r="AH860">
            <v>18811</v>
          </cell>
          <cell r="AI860">
            <v>167505</v>
          </cell>
          <cell r="AJ860">
            <v>0</v>
          </cell>
          <cell r="AK860">
            <v>22064</v>
          </cell>
          <cell r="AL860">
            <v>3080</v>
          </cell>
          <cell r="AM860">
            <v>48927.4</v>
          </cell>
          <cell r="AN860">
            <v>840</v>
          </cell>
          <cell r="AO860">
            <v>0</v>
          </cell>
          <cell r="AP860">
            <v>0</v>
          </cell>
          <cell r="AQ860">
            <v>715718</v>
          </cell>
          <cell r="AR860">
            <v>19013</v>
          </cell>
          <cell r="AS860">
            <v>0</v>
          </cell>
          <cell r="AT860">
            <v>520</v>
          </cell>
          <cell r="AU860">
            <v>0</v>
          </cell>
          <cell r="AV860">
            <v>3228</v>
          </cell>
          <cell r="AW860">
            <v>5489.1930000000002</v>
          </cell>
          <cell r="AX860">
            <v>1317.2646999999999</v>
          </cell>
        </row>
        <row r="861">
          <cell r="D861" t="str">
            <v>牧野　幾太郎</v>
          </cell>
          <cell r="E861">
            <v>1006</v>
          </cell>
          <cell r="F861" t="str">
            <v>東京研修センター</v>
          </cell>
          <cell r="G861">
            <v>100601</v>
          </cell>
          <cell r="H861" t="str">
            <v>ＴＫＣＧ</v>
          </cell>
          <cell r="I861">
            <v>1</v>
          </cell>
          <cell r="J861" t="str">
            <v>部門1</v>
          </cell>
          <cell r="K861">
            <v>1001</v>
          </cell>
          <cell r="L861" t="str">
            <v>部門1-1</v>
          </cell>
          <cell r="M861">
            <v>100102</v>
          </cell>
          <cell r="N861" t="str">
            <v>一般職員</v>
          </cell>
          <cell r="O861">
            <v>300</v>
          </cell>
          <cell r="P861">
            <v>374200</v>
          </cell>
          <cell r="Q861">
            <v>374200</v>
          </cell>
          <cell r="R861">
            <v>0</v>
          </cell>
          <cell r="S861">
            <v>0</v>
          </cell>
          <cell r="T861">
            <v>0</v>
          </cell>
          <cell r="U861">
            <v>0</v>
          </cell>
          <cell r="V861">
            <v>0</v>
          </cell>
          <cell r="W861">
            <v>0</v>
          </cell>
          <cell r="X861">
            <v>0</v>
          </cell>
          <cell r="Y861">
            <v>0</v>
          </cell>
          <cell r="Z861">
            <v>374200</v>
          </cell>
          <cell r="AA861">
            <v>75000</v>
          </cell>
          <cell r="AB861">
            <v>54684</v>
          </cell>
          <cell r="AC861">
            <v>6500</v>
          </cell>
          <cell r="AD861">
            <v>0</v>
          </cell>
          <cell r="AE861">
            <v>0</v>
          </cell>
          <cell r="AF861">
            <v>28101</v>
          </cell>
          <cell r="AG861">
            <v>0</v>
          </cell>
          <cell r="AH861">
            <v>11400</v>
          </cell>
          <cell r="AI861">
            <v>0</v>
          </cell>
          <cell r="AJ861">
            <v>0</v>
          </cell>
          <cell r="AK861">
            <v>22064</v>
          </cell>
          <cell r="AL861">
            <v>3080</v>
          </cell>
          <cell r="AM861">
            <v>48927.4</v>
          </cell>
          <cell r="AN861">
            <v>840</v>
          </cell>
          <cell r="AO861">
            <v>0</v>
          </cell>
          <cell r="AP861">
            <v>0</v>
          </cell>
          <cell r="AQ861">
            <v>619885</v>
          </cell>
          <cell r="AR861">
            <v>0</v>
          </cell>
          <cell r="AS861">
            <v>0</v>
          </cell>
          <cell r="AT861">
            <v>0</v>
          </cell>
          <cell r="AU861">
            <v>0</v>
          </cell>
          <cell r="AV861">
            <v>2749</v>
          </cell>
          <cell r="AW861">
            <v>4674.4475000000002</v>
          </cell>
          <cell r="AX861">
            <v>1121.7654</v>
          </cell>
        </row>
        <row r="862">
          <cell r="D862" t="str">
            <v>竹本　優子</v>
          </cell>
          <cell r="E862">
            <v>1001</v>
          </cell>
          <cell r="F862" t="str">
            <v>産業推進部</v>
          </cell>
          <cell r="G862">
            <v>100102</v>
          </cell>
          <cell r="H862" t="str">
            <v>ＥＰＡＧ</v>
          </cell>
          <cell r="I862">
            <v>1</v>
          </cell>
          <cell r="J862" t="str">
            <v>部門1</v>
          </cell>
          <cell r="K862">
            <v>1001</v>
          </cell>
          <cell r="L862" t="str">
            <v>部門1-1</v>
          </cell>
          <cell r="M862">
            <v>100102</v>
          </cell>
          <cell r="N862" t="str">
            <v>一般職員</v>
          </cell>
          <cell r="O862">
            <v>300</v>
          </cell>
          <cell r="P862">
            <v>343500</v>
          </cell>
          <cell r="Q862">
            <v>343500</v>
          </cell>
          <cell r="R862">
            <v>0</v>
          </cell>
          <cell r="S862">
            <v>0</v>
          </cell>
          <cell r="T862">
            <v>0</v>
          </cell>
          <cell r="U862">
            <v>0</v>
          </cell>
          <cell r="V862">
            <v>0</v>
          </cell>
          <cell r="W862">
            <v>0</v>
          </cell>
          <cell r="X862">
            <v>0</v>
          </cell>
          <cell r="Y862">
            <v>0</v>
          </cell>
          <cell r="Z862">
            <v>343500</v>
          </cell>
          <cell r="AA862">
            <v>45000</v>
          </cell>
          <cell r="AB862">
            <v>46620</v>
          </cell>
          <cell r="AC862">
            <v>0</v>
          </cell>
          <cell r="AD862">
            <v>27000</v>
          </cell>
          <cell r="AE862">
            <v>0</v>
          </cell>
          <cell r="AF862">
            <v>3876</v>
          </cell>
          <cell r="AG862">
            <v>0</v>
          </cell>
          <cell r="AH862">
            <v>1500</v>
          </cell>
          <cell r="AI862">
            <v>0</v>
          </cell>
          <cell r="AJ862">
            <v>0</v>
          </cell>
          <cell r="AK862">
            <v>18518</v>
          </cell>
          <cell r="AL862">
            <v>2585</v>
          </cell>
          <cell r="AM862">
            <v>41064.800000000003</v>
          </cell>
          <cell r="AN862">
            <v>705</v>
          </cell>
          <cell r="AO862">
            <v>0</v>
          </cell>
          <cell r="AP862">
            <v>0</v>
          </cell>
          <cell r="AQ862">
            <v>537496</v>
          </cell>
          <cell r="AR862">
            <v>0</v>
          </cell>
          <cell r="AS862">
            <v>0</v>
          </cell>
          <cell r="AT862">
            <v>0</v>
          </cell>
          <cell r="AU862">
            <v>0</v>
          </cell>
          <cell r="AV862">
            <v>2337</v>
          </cell>
          <cell r="AW862">
            <v>3974.1959999999999</v>
          </cell>
          <cell r="AX862">
            <v>953.69179999999994</v>
          </cell>
        </row>
        <row r="863">
          <cell r="D863" t="str">
            <v>木村　奈苗</v>
          </cell>
          <cell r="E863">
            <v>1003</v>
          </cell>
          <cell r="F863" t="str">
            <v>研修業務部</v>
          </cell>
          <cell r="G863">
            <v>100301</v>
          </cell>
          <cell r="H863" t="str">
            <v>受入業務Ｇ</v>
          </cell>
          <cell r="I863">
            <v>1</v>
          </cell>
          <cell r="J863" t="str">
            <v>部門1</v>
          </cell>
          <cell r="K863">
            <v>1001</v>
          </cell>
          <cell r="L863" t="str">
            <v>部門1-1</v>
          </cell>
          <cell r="M863">
            <v>100102</v>
          </cell>
          <cell r="N863" t="str">
            <v>一般職員</v>
          </cell>
          <cell r="O863">
            <v>500</v>
          </cell>
          <cell r="P863">
            <v>351700</v>
          </cell>
          <cell r="Q863">
            <v>351700</v>
          </cell>
          <cell r="R863">
            <v>0</v>
          </cell>
          <cell r="S863">
            <v>0</v>
          </cell>
          <cell r="T863">
            <v>0</v>
          </cell>
          <cell r="U863">
            <v>0</v>
          </cell>
          <cell r="V863">
            <v>0</v>
          </cell>
          <cell r="W863">
            <v>0</v>
          </cell>
          <cell r="X863">
            <v>0</v>
          </cell>
          <cell r="Y863">
            <v>0</v>
          </cell>
          <cell r="Z863">
            <v>351700</v>
          </cell>
          <cell r="AA863">
            <v>0</v>
          </cell>
          <cell r="AB863">
            <v>42204</v>
          </cell>
          <cell r="AC863">
            <v>0</v>
          </cell>
          <cell r="AD863">
            <v>0</v>
          </cell>
          <cell r="AE863">
            <v>0</v>
          </cell>
          <cell r="AF863">
            <v>12835</v>
          </cell>
          <cell r="AG863">
            <v>0</v>
          </cell>
          <cell r="AH863">
            <v>6103</v>
          </cell>
          <cell r="AI863">
            <v>0</v>
          </cell>
          <cell r="AJ863">
            <v>0</v>
          </cell>
          <cell r="AK863">
            <v>16154</v>
          </cell>
          <cell r="AL863">
            <v>2255</v>
          </cell>
          <cell r="AM863">
            <v>35822.400000000001</v>
          </cell>
          <cell r="AN863">
            <v>615</v>
          </cell>
          <cell r="AO863">
            <v>0</v>
          </cell>
          <cell r="AP863">
            <v>0</v>
          </cell>
          <cell r="AQ863">
            <v>482842</v>
          </cell>
          <cell r="AR863">
            <v>0</v>
          </cell>
          <cell r="AS863">
            <v>0</v>
          </cell>
          <cell r="AT863">
            <v>0</v>
          </cell>
          <cell r="AU863">
            <v>0</v>
          </cell>
          <cell r="AV863">
            <v>2064</v>
          </cell>
          <cell r="AW863">
            <v>3509.3670000000002</v>
          </cell>
          <cell r="AX863">
            <v>842.19759999999997</v>
          </cell>
        </row>
        <row r="864">
          <cell r="D864" t="str">
            <v>蔵口　達也</v>
          </cell>
          <cell r="E864">
            <v>1002</v>
          </cell>
          <cell r="F864" t="str">
            <v>派遣業務部</v>
          </cell>
          <cell r="G864">
            <v>100201</v>
          </cell>
          <cell r="H864" t="str">
            <v>派遣業務Ｇ</v>
          </cell>
          <cell r="I864">
            <v>1</v>
          </cell>
          <cell r="J864" t="str">
            <v>部門1</v>
          </cell>
          <cell r="K864">
            <v>1001</v>
          </cell>
          <cell r="L864" t="str">
            <v>部門1-1</v>
          </cell>
          <cell r="M864">
            <v>100102</v>
          </cell>
          <cell r="N864" t="str">
            <v>一般職員</v>
          </cell>
          <cell r="O864">
            <v>300</v>
          </cell>
          <cell r="P864">
            <v>315700</v>
          </cell>
          <cell r="Q864">
            <v>315700</v>
          </cell>
          <cell r="R864">
            <v>0</v>
          </cell>
          <cell r="S864">
            <v>0</v>
          </cell>
          <cell r="T864">
            <v>0</v>
          </cell>
          <cell r="U864">
            <v>0</v>
          </cell>
          <cell r="V864">
            <v>0</v>
          </cell>
          <cell r="W864">
            <v>0</v>
          </cell>
          <cell r="X864">
            <v>0</v>
          </cell>
          <cell r="Y864">
            <v>0</v>
          </cell>
          <cell r="Z864">
            <v>315700</v>
          </cell>
          <cell r="AA864">
            <v>45000</v>
          </cell>
          <cell r="AB864">
            <v>44844</v>
          </cell>
          <cell r="AC864">
            <v>13000</v>
          </cell>
          <cell r="AD864">
            <v>0</v>
          </cell>
          <cell r="AE864">
            <v>0</v>
          </cell>
          <cell r="AF864">
            <v>12376</v>
          </cell>
          <cell r="AG864">
            <v>0</v>
          </cell>
          <cell r="AH864">
            <v>3000</v>
          </cell>
          <cell r="AI864">
            <v>0</v>
          </cell>
          <cell r="AJ864">
            <v>0</v>
          </cell>
          <cell r="AK864">
            <v>18518</v>
          </cell>
          <cell r="AL864">
            <v>2585</v>
          </cell>
          <cell r="AM864">
            <v>41064.800000000003</v>
          </cell>
          <cell r="AN864">
            <v>705</v>
          </cell>
          <cell r="AO864">
            <v>0</v>
          </cell>
          <cell r="AP864">
            <v>0</v>
          </cell>
          <cell r="AQ864">
            <v>433920</v>
          </cell>
          <cell r="AR864">
            <v>0</v>
          </cell>
          <cell r="AS864">
            <v>0</v>
          </cell>
          <cell r="AT864">
            <v>0</v>
          </cell>
          <cell r="AU864">
            <v>0</v>
          </cell>
          <cell r="AV864">
            <v>2169</v>
          </cell>
          <cell r="AW864">
            <v>3688.92</v>
          </cell>
          <cell r="AX864">
            <v>885.19680000000005</v>
          </cell>
        </row>
        <row r="865">
          <cell r="D865" t="str">
            <v>三谷　知</v>
          </cell>
          <cell r="E865">
            <v>1003</v>
          </cell>
          <cell r="F865" t="str">
            <v>研修業務部</v>
          </cell>
          <cell r="G865">
            <v>100302</v>
          </cell>
          <cell r="H865" t="str">
            <v>低炭素化支援Ｇ</v>
          </cell>
          <cell r="I865">
            <v>1</v>
          </cell>
          <cell r="J865" t="str">
            <v>部門1</v>
          </cell>
          <cell r="K865">
            <v>1001</v>
          </cell>
          <cell r="L865" t="str">
            <v>部門1-1</v>
          </cell>
          <cell r="M865">
            <v>100102</v>
          </cell>
          <cell r="N865" t="str">
            <v>一般職員</v>
          </cell>
          <cell r="O865">
            <v>300</v>
          </cell>
          <cell r="P865">
            <v>365100</v>
          </cell>
          <cell r="Q865">
            <v>365100</v>
          </cell>
          <cell r="R865">
            <v>0</v>
          </cell>
          <cell r="S865">
            <v>0</v>
          </cell>
          <cell r="T865">
            <v>0</v>
          </cell>
          <cell r="U865">
            <v>0</v>
          </cell>
          <cell r="V865">
            <v>0</v>
          </cell>
          <cell r="W865">
            <v>0</v>
          </cell>
          <cell r="X865">
            <v>0</v>
          </cell>
          <cell r="Y865">
            <v>0</v>
          </cell>
          <cell r="Z865">
            <v>365100</v>
          </cell>
          <cell r="AA865">
            <v>75000</v>
          </cell>
          <cell r="AB865">
            <v>55932</v>
          </cell>
          <cell r="AC865">
            <v>26000</v>
          </cell>
          <cell r="AD865">
            <v>27000</v>
          </cell>
          <cell r="AE865">
            <v>0</v>
          </cell>
          <cell r="AF865">
            <v>6956</v>
          </cell>
          <cell r="AG865">
            <v>0</v>
          </cell>
          <cell r="AH865">
            <v>3000</v>
          </cell>
          <cell r="AI865">
            <v>0</v>
          </cell>
          <cell r="AJ865">
            <v>0</v>
          </cell>
          <cell r="AK865">
            <v>29550</v>
          </cell>
          <cell r="AL865">
            <v>4125</v>
          </cell>
          <cell r="AM865">
            <v>54169.8</v>
          </cell>
          <cell r="AN865">
            <v>930</v>
          </cell>
          <cell r="AO865">
            <v>0</v>
          </cell>
          <cell r="AP865">
            <v>0</v>
          </cell>
          <cell r="AQ865">
            <v>808988</v>
          </cell>
          <cell r="AR865">
            <v>0</v>
          </cell>
          <cell r="AS865">
            <v>0</v>
          </cell>
          <cell r="AT865">
            <v>0</v>
          </cell>
          <cell r="AU865">
            <v>0</v>
          </cell>
          <cell r="AV865">
            <v>2794</v>
          </cell>
          <cell r="AW865">
            <v>4752.3379999999997</v>
          </cell>
          <cell r="AX865">
            <v>1140.3354999999999</v>
          </cell>
        </row>
        <row r="866">
          <cell r="D866" t="str">
            <v>鮎合　健一郎</v>
          </cell>
          <cell r="E866">
            <v>1002</v>
          </cell>
          <cell r="F866" t="str">
            <v>政策推進部</v>
          </cell>
          <cell r="G866">
            <v>100201</v>
          </cell>
          <cell r="H866" t="str">
            <v>国際人材Ｇ</v>
          </cell>
          <cell r="I866">
            <v>1</v>
          </cell>
          <cell r="J866" t="str">
            <v>部門1</v>
          </cell>
          <cell r="K866">
            <v>1001</v>
          </cell>
          <cell r="L866" t="str">
            <v>部門1-1</v>
          </cell>
          <cell r="M866">
            <v>100102</v>
          </cell>
          <cell r="N866" t="str">
            <v>一般職員</v>
          </cell>
          <cell r="O866">
            <v>300</v>
          </cell>
          <cell r="P866">
            <v>365100</v>
          </cell>
          <cell r="Q866">
            <v>365100</v>
          </cell>
          <cell r="R866">
            <v>0</v>
          </cell>
          <cell r="S866">
            <v>0</v>
          </cell>
          <cell r="T866">
            <v>0</v>
          </cell>
          <cell r="U866">
            <v>0</v>
          </cell>
          <cell r="V866">
            <v>0</v>
          </cell>
          <cell r="W866">
            <v>0</v>
          </cell>
          <cell r="X866">
            <v>0</v>
          </cell>
          <cell r="Y866">
            <v>0</v>
          </cell>
          <cell r="Z866">
            <v>365100</v>
          </cell>
          <cell r="AA866">
            <v>75000</v>
          </cell>
          <cell r="AB866">
            <v>55932</v>
          </cell>
          <cell r="AC866">
            <v>26000</v>
          </cell>
          <cell r="AD866">
            <v>27000</v>
          </cell>
          <cell r="AE866">
            <v>0</v>
          </cell>
          <cell r="AF866">
            <v>0</v>
          </cell>
          <cell r="AG866">
            <v>0</v>
          </cell>
          <cell r="AH866">
            <v>14000</v>
          </cell>
          <cell r="AI866">
            <v>0</v>
          </cell>
          <cell r="AJ866">
            <v>0</v>
          </cell>
          <cell r="AK866">
            <v>22064</v>
          </cell>
          <cell r="AL866">
            <v>3080</v>
          </cell>
          <cell r="AM866">
            <v>48927.4</v>
          </cell>
          <cell r="AN866">
            <v>840</v>
          </cell>
          <cell r="AO866">
            <v>0</v>
          </cell>
          <cell r="AP866">
            <v>0</v>
          </cell>
          <cell r="AQ866">
            <v>563032</v>
          </cell>
          <cell r="AR866">
            <v>0</v>
          </cell>
          <cell r="AS866">
            <v>0</v>
          </cell>
          <cell r="AT866">
            <v>0</v>
          </cell>
          <cell r="AU866">
            <v>0</v>
          </cell>
          <cell r="AV866">
            <v>2815</v>
          </cell>
          <cell r="AW866">
            <v>4785.9319999999998</v>
          </cell>
          <cell r="AX866">
            <v>1148.5852</v>
          </cell>
        </row>
        <row r="867">
          <cell r="D867" t="str">
            <v>馬場　宏和</v>
          </cell>
          <cell r="E867">
            <v>1005</v>
          </cell>
          <cell r="F867" t="str">
            <v>総務企画部</v>
          </cell>
          <cell r="G867">
            <v>100501</v>
          </cell>
          <cell r="H867" t="str">
            <v>経営戦略Ｇ</v>
          </cell>
          <cell r="I867">
            <v>1</v>
          </cell>
          <cell r="J867" t="str">
            <v>部門1</v>
          </cell>
          <cell r="K867">
            <v>1001</v>
          </cell>
          <cell r="L867" t="str">
            <v>部門1-1</v>
          </cell>
          <cell r="M867">
            <v>100102</v>
          </cell>
          <cell r="N867" t="str">
            <v>一般職員</v>
          </cell>
          <cell r="O867">
            <v>500</v>
          </cell>
          <cell r="P867">
            <v>292000</v>
          </cell>
          <cell r="Q867">
            <v>292000</v>
          </cell>
          <cell r="R867">
            <v>0</v>
          </cell>
          <cell r="S867">
            <v>0</v>
          </cell>
          <cell r="T867">
            <v>0</v>
          </cell>
          <cell r="U867">
            <v>0</v>
          </cell>
          <cell r="V867">
            <v>0</v>
          </cell>
          <cell r="W867">
            <v>0</v>
          </cell>
          <cell r="X867">
            <v>0</v>
          </cell>
          <cell r="Y867">
            <v>0</v>
          </cell>
          <cell r="Z867">
            <v>292000</v>
          </cell>
          <cell r="AA867">
            <v>0</v>
          </cell>
          <cell r="AB867">
            <v>37380</v>
          </cell>
          <cell r="AC867">
            <v>19500</v>
          </cell>
          <cell r="AD867">
            <v>0</v>
          </cell>
          <cell r="AE867">
            <v>0</v>
          </cell>
          <cell r="AF867">
            <v>9306</v>
          </cell>
          <cell r="AG867">
            <v>0</v>
          </cell>
          <cell r="AH867">
            <v>14902</v>
          </cell>
          <cell r="AI867">
            <v>186857</v>
          </cell>
          <cell r="AJ867">
            <v>0</v>
          </cell>
          <cell r="AK867">
            <v>18518</v>
          </cell>
          <cell r="AL867">
            <v>2585</v>
          </cell>
          <cell r="AM867">
            <v>41064.800000000003</v>
          </cell>
          <cell r="AN867">
            <v>705</v>
          </cell>
          <cell r="AO867">
            <v>0</v>
          </cell>
          <cell r="AP867">
            <v>0</v>
          </cell>
          <cell r="AQ867">
            <v>559945</v>
          </cell>
          <cell r="AR867">
            <v>32037</v>
          </cell>
          <cell r="AS867">
            <v>0</v>
          </cell>
          <cell r="AT867">
            <v>462</v>
          </cell>
          <cell r="AU867">
            <v>0</v>
          </cell>
          <cell r="AV867">
            <v>2799</v>
          </cell>
          <cell r="AW867">
            <v>4760.2574999999997</v>
          </cell>
          <cell r="AX867">
            <v>1142.2878000000001</v>
          </cell>
        </row>
        <row r="868">
          <cell r="D868" t="str">
            <v>手島　真子</v>
          </cell>
          <cell r="E868">
            <v>1003</v>
          </cell>
          <cell r="F868" t="str">
            <v>研修業務部</v>
          </cell>
          <cell r="G868">
            <v>100304</v>
          </cell>
          <cell r="H868" t="str">
            <v>受入経理Ｇ</v>
          </cell>
          <cell r="I868">
            <v>1</v>
          </cell>
          <cell r="J868" t="str">
            <v>部門1</v>
          </cell>
          <cell r="K868">
            <v>1001</v>
          </cell>
          <cell r="L868" t="str">
            <v>部門1-1</v>
          </cell>
          <cell r="M868">
            <v>100102</v>
          </cell>
          <cell r="N868" t="str">
            <v>一般職員</v>
          </cell>
          <cell r="O868">
            <v>500</v>
          </cell>
          <cell r="P868">
            <v>273300</v>
          </cell>
          <cell r="Q868">
            <v>273300</v>
          </cell>
          <cell r="R868">
            <v>0</v>
          </cell>
          <cell r="S868">
            <v>0</v>
          </cell>
          <cell r="T868">
            <v>0</v>
          </cell>
          <cell r="U868">
            <v>0</v>
          </cell>
          <cell r="V868">
            <v>0</v>
          </cell>
          <cell r="W868">
            <v>0</v>
          </cell>
          <cell r="X868">
            <v>0</v>
          </cell>
          <cell r="Y868">
            <v>0</v>
          </cell>
          <cell r="Z868">
            <v>273300</v>
          </cell>
          <cell r="AA868">
            <v>0</v>
          </cell>
          <cell r="AB868">
            <v>32796</v>
          </cell>
          <cell r="AC868">
            <v>0</v>
          </cell>
          <cell r="AD868">
            <v>0</v>
          </cell>
          <cell r="AE868">
            <v>0</v>
          </cell>
          <cell r="AF868">
            <v>12816</v>
          </cell>
          <cell r="AG868">
            <v>0</v>
          </cell>
          <cell r="AH868">
            <v>4643</v>
          </cell>
          <cell r="AI868">
            <v>19270</v>
          </cell>
          <cell r="AJ868">
            <v>0</v>
          </cell>
          <cell r="AK868">
            <v>14972</v>
          </cell>
          <cell r="AL868">
            <v>0</v>
          </cell>
          <cell r="AM868">
            <v>33201.199999999997</v>
          </cell>
          <cell r="AN868">
            <v>570</v>
          </cell>
          <cell r="AO868">
            <v>0</v>
          </cell>
          <cell r="AP868">
            <v>0</v>
          </cell>
          <cell r="AQ868">
            <v>342825</v>
          </cell>
          <cell r="AR868">
            <v>0</v>
          </cell>
          <cell r="AS868">
            <v>0</v>
          </cell>
          <cell r="AT868">
            <v>0</v>
          </cell>
          <cell r="AU868">
            <v>0</v>
          </cell>
          <cell r="AV868">
            <v>1714</v>
          </cell>
          <cell r="AW868">
            <v>2914.1374999999998</v>
          </cell>
          <cell r="AX868">
            <v>699.36300000000006</v>
          </cell>
        </row>
        <row r="869">
          <cell r="D869" t="str">
            <v>田中　雅聡</v>
          </cell>
          <cell r="E869">
            <v>1004</v>
          </cell>
          <cell r="F869" t="str">
            <v>事業統括部</v>
          </cell>
          <cell r="G869">
            <v>100401</v>
          </cell>
          <cell r="H869" t="str">
            <v>事業統括Ｇ</v>
          </cell>
          <cell r="I869">
            <v>1</v>
          </cell>
          <cell r="J869" t="str">
            <v>部門1</v>
          </cell>
          <cell r="K869">
            <v>1001</v>
          </cell>
          <cell r="L869" t="str">
            <v>部門1-1</v>
          </cell>
          <cell r="M869">
            <v>100102</v>
          </cell>
          <cell r="N869" t="str">
            <v>一般職員</v>
          </cell>
          <cell r="O869">
            <v>300</v>
          </cell>
          <cell r="P869">
            <v>366600</v>
          </cell>
          <cell r="Q869">
            <v>366600</v>
          </cell>
          <cell r="R869">
            <v>0</v>
          </cell>
          <cell r="S869">
            <v>0</v>
          </cell>
          <cell r="T869">
            <v>0</v>
          </cell>
          <cell r="U869">
            <v>0</v>
          </cell>
          <cell r="V869">
            <v>0</v>
          </cell>
          <cell r="W869">
            <v>0</v>
          </cell>
          <cell r="X869">
            <v>0</v>
          </cell>
          <cell r="Y869">
            <v>0</v>
          </cell>
          <cell r="Z869">
            <v>366600</v>
          </cell>
          <cell r="AA869">
            <v>75000</v>
          </cell>
          <cell r="AB869">
            <v>54552</v>
          </cell>
          <cell r="AC869">
            <v>13000</v>
          </cell>
          <cell r="AD869">
            <v>11571</v>
          </cell>
          <cell r="AE869">
            <v>0</v>
          </cell>
          <cell r="AF869">
            <v>12606</v>
          </cell>
          <cell r="AG869">
            <v>0</v>
          </cell>
          <cell r="AH869">
            <v>4714</v>
          </cell>
          <cell r="AI869">
            <v>0</v>
          </cell>
          <cell r="AJ869">
            <v>0</v>
          </cell>
          <cell r="AK869">
            <v>22064</v>
          </cell>
          <cell r="AL869">
            <v>3080</v>
          </cell>
          <cell r="AM869">
            <v>48927.4</v>
          </cell>
          <cell r="AN869">
            <v>840</v>
          </cell>
          <cell r="AO869">
            <v>0</v>
          </cell>
          <cell r="AP869">
            <v>0</v>
          </cell>
          <cell r="AQ869">
            <v>538043</v>
          </cell>
          <cell r="AR869">
            <v>0</v>
          </cell>
          <cell r="AS869">
            <v>0</v>
          </cell>
          <cell r="AT869">
            <v>0</v>
          </cell>
          <cell r="AU869">
            <v>0</v>
          </cell>
          <cell r="AV869">
            <v>2690</v>
          </cell>
          <cell r="AW869">
            <v>4573.5805</v>
          </cell>
          <cell r="AX869">
            <v>1097.6077</v>
          </cell>
        </row>
        <row r="870">
          <cell r="D870" t="str">
            <v>林　真理子</v>
          </cell>
          <cell r="E870">
            <v>1002</v>
          </cell>
          <cell r="F870" t="str">
            <v>政策推進部</v>
          </cell>
          <cell r="G870">
            <v>100201</v>
          </cell>
          <cell r="H870" t="str">
            <v>国際人材Ｇ</v>
          </cell>
          <cell r="I870">
            <v>1</v>
          </cell>
          <cell r="J870" t="str">
            <v>部門1</v>
          </cell>
          <cell r="K870">
            <v>1001</v>
          </cell>
          <cell r="L870" t="str">
            <v>部門1-1</v>
          </cell>
          <cell r="M870">
            <v>100102</v>
          </cell>
          <cell r="N870" t="str">
            <v>一般職員</v>
          </cell>
          <cell r="O870">
            <v>500</v>
          </cell>
          <cell r="P870">
            <v>302400</v>
          </cell>
          <cell r="Q870">
            <v>302400</v>
          </cell>
          <cell r="R870">
            <v>0</v>
          </cell>
          <cell r="S870">
            <v>0</v>
          </cell>
          <cell r="T870">
            <v>0</v>
          </cell>
          <cell r="U870">
            <v>0</v>
          </cell>
          <cell r="V870">
            <v>0</v>
          </cell>
          <cell r="W870">
            <v>0</v>
          </cell>
          <cell r="X870">
            <v>0</v>
          </cell>
          <cell r="Y870">
            <v>0</v>
          </cell>
          <cell r="Z870">
            <v>302400</v>
          </cell>
          <cell r="AA870">
            <v>0</v>
          </cell>
          <cell r="AB870">
            <v>36288</v>
          </cell>
          <cell r="AC870">
            <v>0</v>
          </cell>
          <cell r="AD870">
            <v>27000</v>
          </cell>
          <cell r="AE870">
            <v>0</v>
          </cell>
          <cell r="AF870">
            <v>7238</v>
          </cell>
          <cell r="AG870">
            <v>0</v>
          </cell>
          <cell r="AH870">
            <v>6702</v>
          </cell>
          <cell r="AI870">
            <v>175682</v>
          </cell>
          <cell r="AJ870">
            <v>-16868</v>
          </cell>
          <cell r="AK870">
            <v>19700</v>
          </cell>
          <cell r="AL870">
            <v>2750</v>
          </cell>
          <cell r="AM870">
            <v>43685</v>
          </cell>
          <cell r="AN870">
            <v>750</v>
          </cell>
          <cell r="AO870">
            <v>0</v>
          </cell>
          <cell r="AP870">
            <v>0</v>
          </cell>
          <cell r="AQ870">
            <v>538442</v>
          </cell>
          <cell r="AR870">
            <v>26311</v>
          </cell>
          <cell r="AS870">
            <v>0</v>
          </cell>
          <cell r="AT870">
            <v>0</v>
          </cell>
          <cell r="AU870">
            <v>0</v>
          </cell>
          <cell r="AV870">
            <v>2692</v>
          </cell>
          <cell r="AW870">
            <v>4576.9669999999996</v>
          </cell>
          <cell r="AX870">
            <v>1098.4215999999999</v>
          </cell>
        </row>
        <row r="871">
          <cell r="D871" t="str">
            <v>谷口　幹治</v>
          </cell>
          <cell r="E871">
            <v>1003</v>
          </cell>
          <cell r="F871" t="str">
            <v>研修業務部</v>
          </cell>
          <cell r="G871">
            <v>100301</v>
          </cell>
          <cell r="H871" t="str">
            <v>受入業務Ｇ</v>
          </cell>
          <cell r="I871">
            <v>1</v>
          </cell>
          <cell r="J871" t="str">
            <v>部門1</v>
          </cell>
          <cell r="K871">
            <v>1001</v>
          </cell>
          <cell r="L871" t="str">
            <v>部門1-1</v>
          </cell>
          <cell r="M871">
            <v>100102</v>
          </cell>
          <cell r="N871" t="str">
            <v>一般職員</v>
          </cell>
          <cell r="O871">
            <v>500</v>
          </cell>
          <cell r="P871">
            <v>395000</v>
          </cell>
          <cell r="Q871">
            <v>395000</v>
          </cell>
          <cell r="R871">
            <v>0</v>
          </cell>
          <cell r="S871">
            <v>0</v>
          </cell>
          <cell r="T871">
            <v>0</v>
          </cell>
          <cell r="U871">
            <v>0</v>
          </cell>
          <cell r="V871">
            <v>0</v>
          </cell>
          <cell r="W871">
            <v>0</v>
          </cell>
          <cell r="X871">
            <v>0</v>
          </cell>
          <cell r="Y871">
            <v>0</v>
          </cell>
          <cell r="Z871">
            <v>395000</v>
          </cell>
          <cell r="AA871">
            <v>0</v>
          </cell>
          <cell r="AB871">
            <v>51120</v>
          </cell>
          <cell r="AC871">
            <v>31000</v>
          </cell>
          <cell r="AD871">
            <v>27000</v>
          </cell>
          <cell r="AE871">
            <v>0</v>
          </cell>
          <cell r="AF871">
            <v>18155</v>
          </cell>
          <cell r="AG871">
            <v>0</v>
          </cell>
          <cell r="AH871">
            <v>18459</v>
          </cell>
          <cell r="AI871">
            <v>43994</v>
          </cell>
          <cell r="AJ871">
            <v>0</v>
          </cell>
          <cell r="AK871">
            <v>24428</v>
          </cell>
          <cell r="AL871">
            <v>3410</v>
          </cell>
          <cell r="AM871">
            <v>54169.8</v>
          </cell>
          <cell r="AN871">
            <v>930</v>
          </cell>
          <cell r="AO871">
            <v>0</v>
          </cell>
          <cell r="AP871">
            <v>0</v>
          </cell>
          <cell r="AQ871">
            <v>584728</v>
          </cell>
          <cell r="AR871">
            <v>0</v>
          </cell>
          <cell r="AS871">
            <v>0</v>
          </cell>
          <cell r="AT871">
            <v>37</v>
          </cell>
          <cell r="AU871">
            <v>0</v>
          </cell>
          <cell r="AV871">
            <v>2923</v>
          </cell>
          <cell r="AW871">
            <v>4970.8280000000004</v>
          </cell>
          <cell r="AX871">
            <v>1192.8451</v>
          </cell>
        </row>
        <row r="872">
          <cell r="D872" t="str">
            <v>神田　久史</v>
          </cell>
          <cell r="E872">
            <v>1008</v>
          </cell>
          <cell r="F872" t="str">
            <v>HIDA総合研究所</v>
          </cell>
          <cell r="G872">
            <v>100801</v>
          </cell>
          <cell r="H872" t="str">
            <v>調査企画Ｇ</v>
          </cell>
          <cell r="I872">
            <v>1</v>
          </cell>
          <cell r="J872" t="str">
            <v>部門1</v>
          </cell>
          <cell r="K872">
            <v>1001</v>
          </cell>
          <cell r="L872" t="str">
            <v>部門1-1</v>
          </cell>
          <cell r="M872">
            <v>100102</v>
          </cell>
          <cell r="N872" t="str">
            <v>一般職員</v>
          </cell>
          <cell r="O872">
            <v>300</v>
          </cell>
          <cell r="P872">
            <v>343500</v>
          </cell>
          <cell r="Q872">
            <v>343500</v>
          </cell>
          <cell r="R872">
            <v>0</v>
          </cell>
          <cell r="S872">
            <v>0</v>
          </cell>
          <cell r="T872">
            <v>0</v>
          </cell>
          <cell r="U872">
            <v>0</v>
          </cell>
          <cell r="V872">
            <v>0</v>
          </cell>
          <cell r="W872">
            <v>0</v>
          </cell>
          <cell r="X872">
            <v>0</v>
          </cell>
          <cell r="Y872">
            <v>0</v>
          </cell>
          <cell r="Z872">
            <v>343500</v>
          </cell>
          <cell r="AA872">
            <v>45000</v>
          </cell>
          <cell r="AB872">
            <v>47400</v>
          </cell>
          <cell r="AC872">
            <v>6500</v>
          </cell>
          <cell r="AD872">
            <v>0</v>
          </cell>
          <cell r="AE872">
            <v>0</v>
          </cell>
          <cell r="AF872">
            <v>11373</v>
          </cell>
          <cell r="AG872">
            <v>0</v>
          </cell>
          <cell r="AH872">
            <v>11400</v>
          </cell>
          <cell r="AI872">
            <v>0</v>
          </cell>
          <cell r="AJ872">
            <v>0</v>
          </cell>
          <cell r="AK872">
            <v>18518</v>
          </cell>
          <cell r="AL872">
            <v>2585</v>
          </cell>
          <cell r="AM872">
            <v>41064.800000000003</v>
          </cell>
          <cell r="AN872">
            <v>705</v>
          </cell>
          <cell r="AO872">
            <v>0</v>
          </cell>
          <cell r="AP872">
            <v>0</v>
          </cell>
          <cell r="AQ872">
            <v>465173</v>
          </cell>
          <cell r="AR872">
            <v>0</v>
          </cell>
          <cell r="AS872">
            <v>0</v>
          </cell>
          <cell r="AT872">
            <v>0</v>
          </cell>
          <cell r="AU872">
            <v>0</v>
          </cell>
          <cell r="AV872">
            <v>2325</v>
          </cell>
          <cell r="AW872">
            <v>3954.8355000000001</v>
          </cell>
          <cell r="AX872">
            <v>948.9529</v>
          </cell>
        </row>
        <row r="873">
          <cell r="D873" t="str">
            <v>梶原　翼</v>
          </cell>
          <cell r="E873">
            <v>1007</v>
          </cell>
          <cell r="F873" t="str">
            <v>関西研修センター</v>
          </cell>
          <cell r="G873">
            <v>100701</v>
          </cell>
          <cell r="H873" t="str">
            <v>ＫＫＣＧ</v>
          </cell>
          <cell r="I873">
            <v>1</v>
          </cell>
          <cell r="J873" t="str">
            <v>部門1</v>
          </cell>
          <cell r="K873">
            <v>1001</v>
          </cell>
          <cell r="L873" t="str">
            <v>部門1-1</v>
          </cell>
          <cell r="M873">
            <v>100104</v>
          </cell>
          <cell r="N873" t="str">
            <v>臨時職員（共通）</v>
          </cell>
          <cell r="O873">
            <v>600</v>
          </cell>
          <cell r="P873">
            <v>0</v>
          </cell>
          <cell r="Q873">
            <v>0</v>
          </cell>
          <cell r="R873">
            <v>0</v>
          </cell>
          <cell r="S873">
            <v>0</v>
          </cell>
          <cell r="T873">
            <v>0</v>
          </cell>
          <cell r="U873">
            <v>0</v>
          </cell>
          <cell r="V873">
            <v>0</v>
          </cell>
          <cell r="W873">
            <v>0</v>
          </cell>
          <cell r="X873">
            <v>0</v>
          </cell>
          <cell r="Y873">
            <v>0</v>
          </cell>
          <cell r="Z873">
            <v>101650</v>
          </cell>
          <cell r="AA873">
            <v>0</v>
          </cell>
          <cell r="AB873">
            <v>0</v>
          </cell>
          <cell r="AC873">
            <v>0</v>
          </cell>
          <cell r="AD873">
            <v>0</v>
          </cell>
          <cell r="AE873">
            <v>0</v>
          </cell>
          <cell r="AF873">
            <v>0</v>
          </cell>
          <cell r="AG873">
            <v>0</v>
          </cell>
          <cell r="AH873">
            <v>0</v>
          </cell>
          <cell r="AI873">
            <v>0</v>
          </cell>
          <cell r="AJ873">
            <v>0</v>
          </cell>
          <cell r="AK873">
            <v>3467</v>
          </cell>
          <cell r="AL873">
            <v>0</v>
          </cell>
          <cell r="AM873">
            <v>8562.52</v>
          </cell>
          <cell r="AN873">
            <v>147</v>
          </cell>
          <cell r="AO873">
            <v>0</v>
          </cell>
          <cell r="AP873">
            <v>0</v>
          </cell>
          <cell r="AQ873">
            <v>101650</v>
          </cell>
          <cell r="AR873">
            <v>0</v>
          </cell>
          <cell r="AS873">
            <v>0</v>
          </cell>
          <cell r="AT873">
            <v>0</v>
          </cell>
          <cell r="AU873">
            <v>0</v>
          </cell>
          <cell r="AV873">
            <v>508</v>
          </cell>
          <cell r="AW873">
            <v>864.27499999999998</v>
          </cell>
          <cell r="AX873">
            <v>207.36600000000001</v>
          </cell>
        </row>
        <row r="874">
          <cell r="D874" t="str">
            <v>梶原　亜依子</v>
          </cell>
          <cell r="E874">
            <v>1007</v>
          </cell>
          <cell r="F874" t="str">
            <v>関西研修センター</v>
          </cell>
          <cell r="G874">
            <v>100701</v>
          </cell>
          <cell r="H874" t="str">
            <v>ＫＫＣＧ</v>
          </cell>
          <cell r="I874">
            <v>1</v>
          </cell>
          <cell r="J874" t="str">
            <v>部門1</v>
          </cell>
          <cell r="K874">
            <v>1001</v>
          </cell>
          <cell r="L874" t="str">
            <v>部門1-1</v>
          </cell>
          <cell r="M874">
            <v>100102</v>
          </cell>
          <cell r="N874" t="str">
            <v>一般職員</v>
          </cell>
          <cell r="O874">
            <v>500</v>
          </cell>
          <cell r="P874">
            <v>278700</v>
          </cell>
          <cell r="Q874">
            <v>278700</v>
          </cell>
          <cell r="R874">
            <v>0</v>
          </cell>
          <cell r="S874">
            <v>0</v>
          </cell>
          <cell r="T874">
            <v>0</v>
          </cell>
          <cell r="U874">
            <v>0</v>
          </cell>
          <cell r="V874">
            <v>0</v>
          </cell>
          <cell r="W874">
            <v>0</v>
          </cell>
          <cell r="X874">
            <v>0</v>
          </cell>
          <cell r="Y874">
            <v>0</v>
          </cell>
          <cell r="Z874">
            <v>278700</v>
          </cell>
          <cell r="AA874">
            <v>0</v>
          </cell>
          <cell r="AB874">
            <v>34764</v>
          </cell>
          <cell r="AC874">
            <v>11000</v>
          </cell>
          <cell r="AD874">
            <v>0</v>
          </cell>
          <cell r="AE874">
            <v>0</v>
          </cell>
          <cell r="AF874">
            <v>2000</v>
          </cell>
          <cell r="AG874">
            <v>0</v>
          </cell>
          <cell r="AH874">
            <v>4746</v>
          </cell>
          <cell r="AI874">
            <v>0</v>
          </cell>
          <cell r="AJ874">
            <v>0</v>
          </cell>
          <cell r="AK874">
            <v>13396</v>
          </cell>
          <cell r="AL874">
            <v>0</v>
          </cell>
          <cell r="AM874">
            <v>29706.6</v>
          </cell>
          <cell r="AN874">
            <v>510</v>
          </cell>
          <cell r="AO874">
            <v>0</v>
          </cell>
          <cell r="AP874">
            <v>0</v>
          </cell>
          <cell r="AQ874">
            <v>331210</v>
          </cell>
          <cell r="AR874">
            <v>0</v>
          </cell>
          <cell r="AS874">
            <v>0</v>
          </cell>
          <cell r="AT874">
            <v>0</v>
          </cell>
          <cell r="AU874">
            <v>0</v>
          </cell>
          <cell r="AV874">
            <v>1656</v>
          </cell>
          <cell r="AW874">
            <v>2815.335</v>
          </cell>
          <cell r="AX874">
            <v>675.66840000000002</v>
          </cell>
        </row>
        <row r="875">
          <cell r="D875" t="str">
            <v>手島　かれん</v>
          </cell>
          <cell r="E875">
            <v>1003</v>
          </cell>
          <cell r="F875" t="str">
            <v>研修業務部</v>
          </cell>
          <cell r="G875">
            <v>100304</v>
          </cell>
          <cell r="H875" t="str">
            <v>受入経理Ｇ</v>
          </cell>
          <cell r="I875">
            <v>1</v>
          </cell>
          <cell r="J875" t="str">
            <v>部門1</v>
          </cell>
          <cell r="K875">
            <v>1001</v>
          </cell>
          <cell r="L875" t="str">
            <v>部門1-1</v>
          </cell>
          <cell r="M875">
            <v>100102</v>
          </cell>
          <cell r="N875" t="str">
            <v>一般職員</v>
          </cell>
          <cell r="O875">
            <v>500</v>
          </cell>
          <cell r="P875">
            <v>302400</v>
          </cell>
          <cell r="Q875">
            <v>302400</v>
          </cell>
          <cell r="R875">
            <v>0</v>
          </cell>
          <cell r="S875">
            <v>0</v>
          </cell>
          <cell r="T875">
            <v>0</v>
          </cell>
          <cell r="U875">
            <v>0</v>
          </cell>
          <cell r="V875">
            <v>0</v>
          </cell>
          <cell r="W875">
            <v>0</v>
          </cell>
          <cell r="X875">
            <v>0</v>
          </cell>
          <cell r="Y875">
            <v>0</v>
          </cell>
          <cell r="Z875">
            <v>302400</v>
          </cell>
          <cell r="AA875">
            <v>0</v>
          </cell>
          <cell r="AB875">
            <v>36288</v>
          </cell>
          <cell r="AC875">
            <v>0</v>
          </cell>
          <cell r="AD875">
            <v>27000</v>
          </cell>
          <cell r="AE875">
            <v>0</v>
          </cell>
          <cell r="AF875">
            <v>12361</v>
          </cell>
          <cell r="AG875">
            <v>0</v>
          </cell>
          <cell r="AH875">
            <v>12702</v>
          </cell>
          <cell r="AI875">
            <v>6635</v>
          </cell>
          <cell r="AJ875">
            <v>0</v>
          </cell>
          <cell r="AK875">
            <v>16154</v>
          </cell>
          <cell r="AL875">
            <v>2255</v>
          </cell>
          <cell r="AM875">
            <v>35822.400000000001</v>
          </cell>
          <cell r="AN875">
            <v>615</v>
          </cell>
          <cell r="AO875">
            <v>0</v>
          </cell>
          <cell r="AP875">
            <v>0</v>
          </cell>
          <cell r="AQ875">
            <v>397386</v>
          </cell>
          <cell r="AR875">
            <v>0</v>
          </cell>
          <cell r="AS875">
            <v>0</v>
          </cell>
          <cell r="AT875">
            <v>0</v>
          </cell>
          <cell r="AU875">
            <v>0</v>
          </cell>
          <cell r="AV875">
            <v>1986</v>
          </cell>
          <cell r="AW875">
            <v>3378.7109999999998</v>
          </cell>
          <cell r="AX875">
            <v>810.66740000000004</v>
          </cell>
        </row>
        <row r="876">
          <cell r="D876" t="str">
            <v>手島　栄慈</v>
          </cell>
          <cell r="E876">
            <v>1005</v>
          </cell>
          <cell r="F876" t="str">
            <v>総務企画部</v>
          </cell>
          <cell r="G876">
            <v>100504</v>
          </cell>
          <cell r="H876" t="str">
            <v>会計Ｇ</v>
          </cell>
          <cell r="I876">
            <v>1</v>
          </cell>
          <cell r="J876" t="str">
            <v>部門1</v>
          </cell>
          <cell r="K876">
            <v>1001</v>
          </cell>
          <cell r="L876" t="str">
            <v>部門1-1</v>
          </cell>
          <cell r="M876">
            <v>100102</v>
          </cell>
          <cell r="N876" t="str">
            <v>一般職員</v>
          </cell>
          <cell r="O876">
            <v>500</v>
          </cell>
          <cell r="P876">
            <v>281400</v>
          </cell>
          <cell r="Q876">
            <v>281400</v>
          </cell>
          <cell r="R876">
            <v>0</v>
          </cell>
          <cell r="S876">
            <v>0</v>
          </cell>
          <cell r="T876">
            <v>0</v>
          </cell>
          <cell r="U876">
            <v>0</v>
          </cell>
          <cell r="V876">
            <v>0</v>
          </cell>
          <cell r="W876">
            <v>0</v>
          </cell>
          <cell r="X876">
            <v>0</v>
          </cell>
          <cell r="Y876">
            <v>0</v>
          </cell>
          <cell r="Z876">
            <v>281400</v>
          </cell>
          <cell r="AA876">
            <v>0</v>
          </cell>
          <cell r="AB876">
            <v>34548</v>
          </cell>
          <cell r="AC876">
            <v>6500</v>
          </cell>
          <cell r="AD876">
            <v>27000</v>
          </cell>
          <cell r="AE876">
            <v>0</v>
          </cell>
          <cell r="AF876">
            <v>4100</v>
          </cell>
          <cell r="AG876">
            <v>0</v>
          </cell>
          <cell r="AH876">
            <v>13800</v>
          </cell>
          <cell r="AI876">
            <v>23352</v>
          </cell>
          <cell r="AJ876">
            <v>0</v>
          </cell>
          <cell r="AK876">
            <v>18518</v>
          </cell>
          <cell r="AL876">
            <v>0</v>
          </cell>
          <cell r="AM876">
            <v>41064.800000000003</v>
          </cell>
          <cell r="AN876">
            <v>705</v>
          </cell>
          <cell r="AO876">
            <v>0</v>
          </cell>
          <cell r="AP876">
            <v>0</v>
          </cell>
          <cell r="AQ876">
            <v>390700</v>
          </cell>
          <cell r="AR876">
            <v>0</v>
          </cell>
          <cell r="AS876">
            <v>0</v>
          </cell>
          <cell r="AT876">
            <v>340</v>
          </cell>
          <cell r="AU876">
            <v>0</v>
          </cell>
          <cell r="AV876">
            <v>1953</v>
          </cell>
          <cell r="AW876">
            <v>3321.45</v>
          </cell>
          <cell r="AX876">
            <v>797.02800000000002</v>
          </cell>
        </row>
        <row r="877">
          <cell r="D877" t="str">
            <v>横田　英彦</v>
          </cell>
          <cell r="E877">
            <v>1002</v>
          </cell>
          <cell r="F877" t="str">
            <v>政策推進部</v>
          </cell>
          <cell r="G877">
            <v>100201</v>
          </cell>
          <cell r="H877" t="str">
            <v>国際人材Ｇ</v>
          </cell>
          <cell r="I877">
            <v>1</v>
          </cell>
          <cell r="J877" t="str">
            <v>部門1</v>
          </cell>
          <cell r="K877">
            <v>1001</v>
          </cell>
          <cell r="L877" t="str">
            <v>部門1-1</v>
          </cell>
          <cell r="M877">
            <v>100102</v>
          </cell>
          <cell r="N877" t="str">
            <v>一般職員</v>
          </cell>
          <cell r="O877">
            <v>500</v>
          </cell>
          <cell r="P877">
            <v>343500</v>
          </cell>
          <cell r="Q877">
            <v>343500</v>
          </cell>
          <cell r="R877">
            <v>0</v>
          </cell>
          <cell r="S877">
            <v>0</v>
          </cell>
          <cell r="T877">
            <v>0</v>
          </cell>
          <cell r="U877">
            <v>0</v>
          </cell>
          <cell r="V877">
            <v>0</v>
          </cell>
          <cell r="W877">
            <v>0</v>
          </cell>
          <cell r="X877">
            <v>0</v>
          </cell>
          <cell r="Y877">
            <v>0</v>
          </cell>
          <cell r="Z877">
            <v>343500</v>
          </cell>
          <cell r="AA877">
            <v>0</v>
          </cell>
          <cell r="AB877">
            <v>43560</v>
          </cell>
          <cell r="AC877">
            <v>19500</v>
          </cell>
          <cell r="AD877">
            <v>27000</v>
          </cell>
          <cell r="AE877">
            <v>0</v>
          </cell>
          <cell r="AF877">
            <v>14878</v>
          </cell>
          <cell r="AG877">
            <v>0</v>
          </cell>
          <cell r="AH877">
            <v>17154</v>
          </cell>
          <cell r="AI877">
            <v>28818</v>
          </cell>
          <cell r="AJ877">
            <v>0</v>
          </cell>
          <cell r="AK877">
            <v>19700</v>
          </cell>
          <cell r="AL877">
            <v>2750</v>
          </cell>
          <cell r="AM877">
            <v>43685</v>
          </cell>
          <cell r="AN877">
            <v>750</v>
          </cell>
          <cell r="AO877">
            <v>0</v>
          </cell>
          <cell r="AP877">
            <v>0</v>
          </cell>
          <cell r="AQ877">
            <v>494410</v>
          </cell>
          <cell r="AR877">
            <v>0</v>
          </cell>
          <cell r="AS877">
            <v>0</v>
          </cell>
          <cell r="AT877">
            <v>0</v>
          </cell>
          <cell r="AU877">
            <v>0</v>
          </cell>
          <cell r="AV877">
            <v>2472</v>
          </cell>
          <cell r="AW877">
            <v>4202.5349999999999</v>
          </cell>
          <cell r="AX877">
            <v>1008.5964</v>
          </cell>
        </row>
        <row r="878">
          <cell r="D878" t="str">
            <v>今井　美名子</v>
          </cell>
          <cell r="E878">
            <v>1007</v>
          </cell>
          <cell r="F878" t="str">
            <v>関西研修センター</v>
          </cell>
          <cell r="G878">
            <v>100701</v>
          </cell>
          <cell r="H878" t="str">
            <v>ＫＫＣＧ</v>
          </cell>
          <cell r="I878">
            <v>1</v>
          </cell>
          <cell r="J878" t="str">
            <v>部門1</v>
          </cell>
          <cell r="K878">
            <v>1001</v>
          </cell>
          <cell r="L878" t="str">
            <v>部門1-1</v>
          </cell>
          <cell r="M878">
            <v>100102</v>
          </cell>
          <cell r="N878" t="str">
            <v>一般職員</v>
          </cell>
          <cell r="O878">
            <v>300</v>
          </cell>
          <cell r="P878">
            <v>315700</v>
          </cell>
          <cell r="Q878">
            <v>315700</v>
          </cell>
          <cell r="R878">
            <v>0</v>
          </cell>
          <cell r="S878">
            <v>0</v>
          </cell>
          <cell r="T878">
            <v>0</v>
          </cell>
          <cell r="U878">
            <v>0</v>
          </cell>
          <cell r="V878">
            <v>0</v>
          </cell>
          <cell r="W878">
            <v>0</v>
          </cell>
          <cell r="X878">
            <v>0</v>
          </cell>
          <cell r="Y878">
            <v>0</v>
          </cell>
          <cell r="Z878">
            <v>315700</v>
          </cell>
          <cell r="AA878">
            <v>45000</v>
          </cell>
          <cell r="AB878">
            <v>44064</v>
          </cell>
          <cell r="AC878">
            <v>6500</v>
          </cell>
          <cell r="AD878">
            <v>0</v>
          </cell>
          <cell r="AE878">
            <v>0</v>
          </cell>
          <cell r="AF878">
            <v>9405</v>
          </cell>
          <cell r="AG878">
            <v>0</v>
          </cell>
          <cell r="AH878">
            <v>0</v>
          </cell>
          <cell r="AI878">
            <v>0</v>
          </cell>
          <cell r="AJ878">
            <v>0</v>
          </cell>
          <cell r="AK878">
            <v>16154</v>
          </cell>
          <cell r="AL878">
            <v>0</v>
          </cell>
          <cell r="AM878">
            <v>35822.400000000001</v>
          </cell>
          <cell r="AN878">
            <v>615</v>
          </cell>
          <cell r="AO878">
            <v>0</v>
          </cell>
          <cell r="AP878">
            <v>0</v>
          </cell>
          <cell r="AQ878">
            <v>420669</v>
          </cell>
          <cell r="AR878">
            <v>0</v>
          </cell>
          <cell r="AS878">
            <v>0</v>
          </cell>
          <cell r="AT878">
            <v>0</v>
          </cell>
          <cell r="AU878">
            <v>0</v>
          </cell>
          <cell r="AV878">
            <v>2103</v>
          </cell>
          <cell r="AW878">
            <v>3576.0315000000001</v>
          </cell>
          <cell r="AX878">
            <v>858.16470000000004</v>
          </cell>
        </row>
        <row r="879">
          <cell r="D879" t="str">
            <v>古屋　浩</v>
          </cell>
          <cell r="E879">
            <v>1003</v>
          </cell>
          <cell r="F879" t="str">
            <v>新国際協力事業部</v>
          </cell>
          <cell r="G879">
            <v>100301</v>
          </cell>
          <cell r="H879" t="str">
            <v>新国際協力事業Ｇ</v>
          </cell>
          <cell r="I879">
            <v>1</v>
          </cell>
          <cell r="J879" t="str">
            <v>部門1</v>
          </cell>
          <cell r="K879">
            <v>1001</v>
          </cell>
          <cell r="L879" t="str">
            <v>部門1-1</v>
          </cell>
          <cell r="M879">
            <v>100102</v>
          </cell>
          <cell r="N879" t="str">
            <v>一般職員</v>
          </cell>
          <cell r="O879">
            <v>500</v>
          </cell>
          <cell r="P879">
            <v>307600</v>
          </cell>
          <cell r="Q879">
            <v>307600</v>
          </cell>
          <cell r="R879">
            <v>0</v>
          </cell>
          <cell r="S879">
            <v>0</v>
          </cell>
          <cell r="T879">
            <v>0</v>
          </cell>
          <cell r="U879">
            <v>0</v>
          </cell>
          <cell r="V879">
            <v>0</v>
          </cell>
          <cell r="W879">
            <v>0</v>
          </cell>
          <cell r="X879">
            <v>0</v>
          </cell>
          <cell r="Y879">
            <v>0</v>
          </cell>
          <cell r="Z879">
            <v>307600</v>
          </cell>
          <cell r="AA879">
            <v>0</v>
          </cell>
          <cell r="AB879">
            <v>36912</v>
          </cell>
          <cell r="AC879">
            <v>0</v>
          </cell>
          <cell r="AD879">
            <v>27000</v>
          </cell>
          <cell r="AE879">
            <v>0</v>
          </cell>
          <cell r="AF879">
            <v>4690</v>
          </cell>
          <cell r="AG879">
            <v>0</v>
          </cell>
          <cell r="AH879">
            <v>6803</v>
          </cell>
          <cell r="AI879">
            <v>0</v>
          </cell>
          <cell r="AJ879">
            <v>0</v>
          </cell>
          <cell r="AK879">
            <v>19700</v>
          </cell>
          <cell r="AL879">
            <v>2750</v>
          </cell>
          <cell r="AM879">
            <v>43685</v>
          </cell>
          <cell r="AN879">
            <v>750</v>
          </cell>
          <cell r="AO879">
            <v>0</v>
          </cell>
          <cell r="AP879">
            <v>0</v>
          </cell>
          <cell r="AQ879">
            <v>383005</v>
          </cell>
          <cell r="AR879">
            <v>0</v>
          </cell>
          <cell r="AS879">
            <v>0</v>
          </cell>
          <cell r="AT879">
            <v>0</v>
          </cell>
          <cell r="AU879">
            <v>0</v>
          </cell>
          <cell r="AV879">
            <v>1915</v>
          </cell>
          <cell r="AW879">
            <v>3255.5675000000001</v>
          </cell>
          <cell r="AX879">
            <v>781.33019999999999</v>
          </cell>
        </row>
        <row r="880">
          <cell r="D880" t="str">
            <v>飯田　真弓</v>
          </cell>
          <cell r="E880">
            <v>1002</v>
          </cell>
          <cell r="F880" t="str">
            <v>政策推進部</v>
          </cell>
          <cell r="G880">
            <v>100201</v>
          </cell>
          <cell r="H880" t="str">
            <v>国際人材Ｇ</v>
          </cell>
          <cell r="I880">
            <v>1</v>
          </cell>
          <cell r="J880" t="str">
            <v>部門1</v>
          </cell>
          <cell r="K880">
            <v>1001</v>
          </cell>
          <cell r="L880" t="str">
            <v>部門1-1</v>
          </cell>
          <cell r="M880">
            <v>100102</v>
          </cell>
          <cell r="N880" t="str">
            <v>一般職員</v>
          </cell>
          <cell r="O880">
            <v>500</v>
          </cell>
          <cell r="P880">
            <v>270600</v>
          </cell>
          <cell r="Q880">
            <v>270600</v>
          </cell>
          <cell r="R880">
            <v>0</v>
          </cell>
          <cell r="S880">
            <v>0</v>
          </cell>
          <cell r="T880">
            <v>0</v>
          </cell>
          <cell r="U880">
            <v>0</v>
          </cell>
          <cell r="V880">
            <v>0</v>
          </cell>
          <cell r="W880">
            <v>0</v>
          </cell>
          <cell r="X880">
            <v>0</v>
          </cell>
          <cell r="Y880">
            <v>0</v>
          </cell>
          <cell r="Z880">
            <v>270600</v>
          </cell>
          <cell r="AA880">
            <v>0</v>
          </cell>
          <cell r="AB880">
            <v>32472</v>
          </cell>
          <cell r="AC880">
            <v>0</v>
          </cell>
          <cell r="AD880">
            <v>27000</v>
          </cell>
          <cell r="AE880">
            <v>0</v>
          </cell>
          <cell r="AF880">
            <v>9233</v>
          </cell>
          <cell r="AG880">
            <v>0</v>
          </cell>
          <cell r="AH880">
            <v>4589</v>
          </cell>
          <cell r="AI880">
            <v>80111</v>
          </cell>
          <cell r="AJ880">
            <v>0</v>
          </cell>
          <cell r="AK880">
            <v>16154</v>
          </cell>
          <cell r="AL880">
            <v>2255</v>
          </cell>
          <cell r="AM880">
            <v>35822.400000000001</v>
          </cell>
          <cell r="AN880">
            <v>615</v>
          </cell>
          <cell r="AO880">
            <v>0</v>
          </cell>
          <cell r="AP880">
            <v>0</v>
          </cell>
          <cell r="AQ880">
            <v>424005</v>
          </cell>
          <cell r="AR880">
            <v>5013</v>
          </cell>
          <cell r="AS880">
            <v>0</v>
          </cell>
          <cell r="AT880">
            <v>520</v>
          </cell>
          <cell r="AU880">
            <v>0</v>
          </cell>
          <cell r="AV880">
            <v>2120</v>
          </cell>
          <cell r="AW880">
            <v>3604.0675000000001</v>
          </cell>
          <cell r="AX880">
            <v>864.97019999999998</v>
          </cell>
        </row>
        <row r="881">
          <cell r="D881" t="str">
            <v>弥富　理佳</v>
          </cell>
          <cell r="E881">
            <v>1002</v>
          </cell>
          <cell r="F881" t="str">
            <v>政策推進部</v>
          </cell>
          <cell r="G881">
            <v>100202</v>
          </cell>
          <cell r="H881" t="str">
            <v>政策受託Ｇ</v>
          </cell>
          <cell r="I881">
            <v>1</v>
          </cell>
          <cell r="J881" t="str">
            <v>部門1</v>
          </cell>
          <cell r="K881">
            <v>1001</v>
          </cell>
          <cell r="L881" t="str">
            <v>部門1-1</v>
          </cell>
          <cell r="M881">
            <v>100102</v>
          </cell>
          <cell r="N881" t="str">
            <v>一般職員</v>
          </cell>
          <cell r="O881">
            <v>500</v>
          </cell>
          <cell r="P881">
            <v>276000</v>
          </cell>
          <cell r="Q881">
            <v>276000</v>
          </cell>
          <cell r="R881">
            <v>0</v>
          </cell>
          <cell r="S881">
            <v>0</v>
          </cell>
          <cell r="T881">
            <v>0</v>
          </cell>
          <cell r="U881">
            <v>0</v>
          </cell>
          <cell r="V881">
            <v>0</v>
          </cell>
          <cell r="W881">
            <v>0</v>
          </cell>
          <cell r="X881">
            <v>0</v>
          </cell>
          <cell r="Y881">
            <v>0</v>
          </cell>
          <cell r="Z881">
            <v>276000</v>
          </cell>
          <cell r="AA881">
            <v>0</v>
          </cell>
          <cell r="AB881">
            <v>33120</v>
          </cell>
          <cell r="AC881">
            <v>0</v>
          </cell>
          <cell r="AD881">
            <v>27000</v>
          </cell>
          <cell r="AE881">
            <v>0</v>
          </cell>
          <cell r="AF881">
            <v>5170</v>
          </cell>
          <cell r="AG881">
            <v>0</v>
          </cell>
          <cell r="AH881">
            <v>6196</v>
          </cell>
          <cell r="AI881">
            <v>28249</v>
          </cell>
          <cell r="AJ881">
            <v>0</v>
          </cell>
          <cell r="AK881">
            <v>14972</v>
          </cell>
          <cell r="AL881">
            <v>0</v>
          </cell>
          <cell r="AM881">
            <v>33201.199999999997</v>
          </cell>
          <cell r="AN881">
            <v>570</v>
          </cell>
          <cell r="AO881">
            <v>0</v>
          </cell>
          <cell r="AP881">
            <v>0</v>
          </cell>
          <cell r="AQ881">
            <v>375735</v>
          </cell>
          <cell r="AR881">
            <v>0</v>
          </cell>
          <cell r="AS881">
            <v>0</v>
          </cell>
          <cell r="AT881">
            <v>0</v>
          </cell>
          <cell r="AU881">
            <v>0</v>
          </cell>
          <cell r="AV881">
            <v>1878</v>
          </cell>
          <cell r="AW881">
            <v>3194.4225000000001</v>
          </cell>
          <cell r="AX881">
            <v>766.49940000000004</v>
          </cell>
        </row>
        <row r="882">
          <cell r="D882" t="str">
            <v>北　雅士</v>
          </cell>
          <cell r="E882">
            <v>1004</v>
          </cell>
          <cell r="F882" t="str">
            <v>事業統括部</v>
          </cell>
          <cell r="G882">
            <v>100402</v>
          </cell>
          <cell r="H882" t="str">
            <v>事業統括Ｇ地方創生支援ユニット</v>
          </cell>
          <cell r="I882">
            <v>1</v>
          </cell>
          <cell r="J882" t="str">
            <v>部門1</v>
          </cell>
          <cell r="K882">
            <v>1001</v>
          </cell>
          <cell r="L882" t="str">
            <v>部門1-1</v>
          </cell>
          <cell r="M882">
            <v>100102</v>
          </cell>
          <cell r="N882" t="str">
            <v>一般職員</v>
          </cell>
          <cell r="O882">
            <v>500</v>
          </cell>
          <cell r="P882">
            <v>276000</v>
          </cell>
          <cell r="Q882">
            <v>276000</v>
          </cell>
          <cell r="R882">
            <v>0</v>
          </cell>
          <cell r="S882">
            <v>0</v>
          </cell>
          <cell r="T882">
            <v>0</v>
          </cell>
          <cell r="U882">
            <v>0</v>
          </cell>
          <cell r="V882">
            <v>0</v>
          </cell>
          <cell r="W882">
            <v>0</v>
          </cell>
          <cell r="X882">
            <v>0</v>
          </cell>
          <cell r="Y882">
            <v>0</v>
          </cell>
          <cell r="Z882">
            <v>276000</v>
          </cell>
          <cell r="AA882">
            <v>0</v>
          </cell>
          <cell r="AB882">
            <v>36240</v>
          </cell>
          <cell r="AC882">
            <v>26000</v>
          </cell>
          <cell r="AD882">
            <v>0</v>
          </cell>
          <cell r="AE882">
            <v>0</v>
          </cell>
          <cell r="AF882">
            <v>17968</v>
          </cell>
          <cell r="AG882">
            <v>0</v>
          </cell>
          <cell r="AH882">
            <v>11196</v>
          </cell>
          <cell r="AI882">
            <v>268410</v>
          </cell>
          <cell r="AJ882">
            <v>0</v>
          </cell>
          <cell r="AK882">
            <v>19700</v>
          </cell>
          <cell r="AL882">
            <v>0</v>
          </cell>
          <cell r="AM882">
            <v>43685</v>
          </cell>
          <cell r="AN882">
            <v>750</v>
          </cell>
          <cell r="AO882">
            <v>0</v>
          </cell>
          <cell r="AP882">
            <v>0</v>
          </cell>
          <cell r="AQ882">
            <v>635814</v>
          </cell>
          <cell r="AR882">
            <v>45409</v>
          </cell>
          <cell r="AS882">
            <v>14629</v>
          </cell>
          <cell r="AT882">
            <v>1907</v>
          </cell>
          <cell r="AU882">
            <v>0</v>
          </cell>
          <cell r="AV882">
            <v>3179</v>
          </cell>
          <cell r="AW882">
            <v>5404.4889999999996</v>
          </cell>
          <cell r="AX882">
            <v>1297.0605</v>
          </cell>
        </row>
        <row r="883">
          <cell r="D883" t="str">
            <v>神田　美帆</v>
          </cell>
          <cell r="E883">
            <v>1004</v>
          </cell>
          <cell r="F883" t="str">
            <v>事業統括部</v>
          </cell>
          <cell r="G883">
            <v>100401</v>
          </cell>
          <cell r="H883" t="str">
            <v>事業統括Ｇ</v>
          </cell>
          <cell r="I883">
            <v>1</v>
          </cell>
          <cell r="J883" t="str">
            <v>部門1</v>
          </cell>
          <cell r="K883">
            <v>1001</v>
          </cell>
          <cell r="L883" t="str">
            <v>部門1-1</v>
          </cell>
          <cell r="M883">
            <v>100102</v>
          </cell>
          <cell r="N883" t="str">
            <v>一般職員</v>
          </cell>
          <cell r="O883">
            <v>500</v>
          </cell>
          <cell r="P883">
            <v>231520</v>
          </cell>
          <cell r="Q883">
            <v>231520</v>
          </cell>
          <cell r="R883">
            <v>0</v>
          </cell>
          <cell r="S883">
            <v>0</v>
          </cell>
          <cell r="T883">
            <v>0</v>
          </cell>
          <cell r="U883">
            <v>0</v>
          </cell>
          <cell r="V883">
            <v>0</v>
          </cell>
          <cell r="W883">
            <v>0</v>
          </cell>
          <cell r="X883">
            <v>0</v>
          </cell>
          <cell r="Y883">
            <v>0</v>
          </cell>
          <cell r="Z883">
            <v>231520</v>
          </cell>
          <cell r="AA883">
            <v>0</v>
          </cell>
          <cell r="AB883">
            <v>27782</v>
          </cell>
          <cell r="AC883">
            <v>0</v>
          </cell>
          <cell r="AD883">
            <v>0</v>
          </cell>
          <cell r="AE883">
            <v>0</v>
          </cell>
          <cell r="AF883">
            <v>11373</v>
          </cell>
          <cell r="AG883">
            <v>0</v>
          </cell>
          <cell r="AH883">
            <v>3961</v>
          </cell>
          <cell r="AI883">
            <v>0</v>
          </cell>
          <cell r="AJ883">
            <v>0</v>
          </cell>
          <cell r="AK883">
            <v>11820</v>
          </cell>
          <cell r="AL883">
            <v>1650</v>
          </cell>
          <cell r="AM883">
            <v>26211</v>
          </cell>
          <cell r="AN883">
            <v>450</v>
          </cell>
          <cell r="AO883">
            <v>0</v>
          </cell>
          <cell r="AP883">
            <v>0</v>
          </cell>
          <cell r="AQ883">
            <v>274636</v>
          </cell>
          <cell r="AR883">
            <v>0</v>
          </cell>
          <cell r="AS883">
            <v>0</v>
          </cell>
          <cell r="AT883">
            <v>0</v>
          </cell>
          <cell r="AU883">
            <v>0</v>
          </cell>
          <cell r="AV883">
            <v>1373</v>
          </cell>
          <cell r="AW883">
            <v>2334.5859999999998</v>
          </cell>
          <cell r="AX883">
            <v>560.25739999999996</v>
          </cell>
        </row>
        <row r="884">
          <cell r="D884" t="str">
            <v>吉田　ひとみ</v>
          </cell>
          <cell r="E884">
            <v>1003</v>
          </cell>
          <cell r="F884" t="str">
            <v>研修業務部</v>
          </cell>
          <cell r="G884">
            <v>100302</v>
          </cell>
          <cell r="H884" t="str">
            <v>低炭素化支援Ｇ</v>
          </cell>
          <cell r="I884">
            <v>1</v>
          </cell>
          <cell r="J884" t="str">
            <v>部門1</v>
          </cell>
          <cell r="K884">
            <v>1001</v>
          </cell>
          <cell r="L884" t="str">
            <v>部門1-1</v>
          </cell>
          <cell r="M884">
            <v>100102</v>
          </cell>
          <cell r="N884" t="str">
            <v>一般職員</v>
          </cell>
          <cell r="O884">
            <v>500</v>
          </cell>
          <cell r="P884">
            <v>267900</v>
          </cell>
          <cell r="Q884">
            <v>267900</v>
          </cell>
          <cell r="R884">
            <v>0</v>
          </cell>
          <cell r="S884">
            <v>0</v>
          </cell>
          <cell r="T884">
            <v>0</v>
          </cell>
          <cell r="U884">
            <v>0</v>
          </cell>
          <cell r="V884">
            <v>0</v>
          </cell>
          <cell r="W884">
            <v>0</v>
          </cell>
          <cell r="X884">
            <v>0</v>
          </cell>
          <cell r="Y884">
            <v>0</v>
          </cell>
          <cell r="Z884">
            <v>267900</v>
          </cell>
          <cell r="AA884">
            <v>0</v>
          </cell>
          <cell r="AB884">
            <v>32148</v>
          </cell>
          <cell r="AC884">
            <v>0</v>
          </cell>
          <cell r="AD884">
            <v>27000</v>
          </cell>
          <cell r="AE884">
            <v>0</v>
          </cell>
          <cell r="AF884">
            <v>13311</v>
          </cell>
          <cell r="AG884">
            <v>0</v>
          </cell>
          <cell r="AH884">
            <v>6039</v>
          </cell>
          <cell r="AI884">
            <v>91615</v>
          </cell>
          <cell r="AJ884">
            <v>0</v>
          </cell>
          <cell r="AK884">
            <v>16154</v>
          </cell>
          <cell r="AL884">
            <v>2255</v>
          </cell>
          <cell r="AM884">
            <v>35822.400000000001</v>
          </cell>
          <cell r="AN884">
            <v>615</v>
          </cell>
          <cell r="AO884">
            <v>0</v>
          </cell>
          <cell r="AP884">
            <v>0</v>
          </cell>
          <cell r="AQ884">
            <v>438013</v>
          </cell>
          <cell r="AR884">
            <v>10441</v>
          </cell>
          <cell r="AS884">
            <v>0</v>
          </cell>
          <cell r="AT884">
            <v>365</v>
          </cell>
          <cell r="AU884">
            <v>0</v>
          </cell>
          <cell r="AV884">
            <v>2190</v>
          </cell>
          <cell r="AW884">
            <v>3723.1754999999998</v>
          </cell>
          <cell r="AX884">
            <v>893.54650000000004</v>
          </cell>
        </row>
        <row r="885">
          <cell r="D885" t="str">
            <v>志村　拓也</v>
          </cell>
          <cell r="E885">
            <v>1004</v>
          </cell>
          <cell r="F885" t="str">
            <v>事業統括部</v>
          </cell>
          <cell r="G885">
            <v>100405</v>
          </cell>
          <cell r="H885" t="str">
            <v>ジャカルタ事務所</v>
          </cell>
          <cell r="I885">
            <v>1</v>
          </cell>
          <cell r="J885" t="str">
            <v>部門1</v>
          </cell>
          <cell r="K885">
            <v>1001</v>
          </cell>
          <cell r="L885" t="str">
            <v>部門1-1</v>
          </cell>
          <cell r="M885">
            <v>100102</v>
          </cell>
          <cell r="N885" t="str">
            <v>一般職員</v>
          </cell>
          <cell r="O885">
            <v>400</v>
          </cell>
          <cell r="P885">
            <v>292080</v>
          </cell>
          <cell r="Q885">
            <v>292080</v>
          </cell>
          <cell r="R885">
            <v>0</v>
          </cell>
          <cell r="S885">
            <v>0</v>
          </cell>
          <cell r="T885">
            <v>0</v>
          </cell>
          <cell r="U885">
            <v>0</v>
          </cell>
          <cell r="V885">
            <v>0</v>
          </cell>
          <cell r="W885">
            <v>0</v>
          </cell>
          <cell r="X885">
            <v>0</v>
          </cell>
          <cell r="Y885">
            <v>0</v>
          </cell>
          <cell r="Z885">
            <v>292080</v>
          </cell>
          <cell r="AA885">
            <v>0</v>
          </cell>
          <cell r="AB885">
            <v>0</v>
          </cell>
          <cell r="AC885">
            <v>6500</v>
          </cell>
          <cell r="AD885">
            <v>0</v>
          </cell>
          <cell r="AE885">
            <v>0</v>
          </cell>
          <cell r="AF885">
            <v>0</v>
          </cell>
          <cell r="AG885">
            <v>0</v>
          </cell>
          <cell r="AH885">
            <v>0</v>
          </cell>
          <cell r="AI885">
            <v>0</v>
          </cell>
          <cell r="AJ885">
            <v>0</v>
          </cell>
          <cell r="AK885">
            <v>26792</v>
          </cell>
          <cell r="AL885">
            <v>0</v>
          </cell>
          <cell r="AM885">
            <v>54169.8</v>
          </cell>
          <cell r="AN885">
            <v>930</v>
          </cell>
          <cell r="AO885">
            <v>0</v>
          </cell>
          <cell r="AP885">
            <v>0</v>
          </cell>
          <cell r="AQ885">
            <v>298580</v>
          </cell>
          <cell r="AR885">
            <v>0</v>
          </cell>
          <cell r="AS885">
            <v>0</v>
          </cell>
          <cell r="AT885">
            <v>0</v>
          </cell>
          <cell r="AU885">
            <v>0</v>
          </cell>
          <cell r="AV885">
            <v>1492</v>
          </cell>
          <cell r="AW885">
            <v>2538.83</v>
          </cell>
          <cell r="AX885">
            <v>0</v>
          </cell>
        </row>
        <row r="886">
          <cell r="D886" t="str">
            <v>山下　哲志</v>
          </cell>
          <cell r="E886">
            <v>1006</v>
          </cell>
          <cell r="F886" t="str">
            <v>東京研修センター</v>
          </cell>
          <cell r="G886">
            <v>100601</v>
          </cell>
          <cell r="H886" t="str">
            <v>ＴＫＣＧ</v>
          </cell>
          <cell r="I886">
            <v>1</v>
          </cell>
          <cell r="J886" t="str">
            <v>部門1</v>
          </cell>
          <cell r="K886">
            <v>1001</v>
          </cell>
          <cell r="L886" t="str">
            <v>部門1-1</v>
          </cell>
          <cell r="M886">
            <v>100102</v>
          </cell>
          <cell r="N886" t="str">
            <v>一般職員</v>
          </cell>
          <cell r="O886">
            <v>500</v>
          </cell>
          <cell r="P886">
            <v>310200</v>
          </cell>
          <cell r="Q886">
            <v>310200</v>
          </cell>
          <cell r="R886">
            <v>0</v>
          </cell>
          <cell r="S886">
            <v>0</v>
          </cell>
          <cell r="T886">
            <v>0</v>
          </cell>
          <cell r="U886">
            <v>0</v>
          </cell>
          <cell r="V886">
            <v>0</v>
          </cell>
          <cell r="W886">
            <v>0</v>
          </cell>
          <cell r="X886">
            <v>0</v>
          </cell>
          <cell r="Y886">
            <v>0</v>
          </cell>
          <cell r="Z886">
            <v>310200</v>
          </cell>
          <cell r="AA886">
            <v>0</v>
          </cell>
          <cell r="AB886">
            <v>38784</v>
          </cell>
          <cell r="AC886">
            <v>13000</v>
          </cell>
          <cell r="AD886">
            <v>27000</v>
          </cell>
          <cell r="AE886">
            <v>0</v>
          </cell>
          <cell r="AF886">
            <v>6840</v>
          </cell>
          <cell r="AG886">
            <v>0</v>
          </cell>
          <cell r="AH886">
            <v>6854</v>
          </cell>
          <cell r="AI886">
            <v>157454</v>
          </cell>
          <cell r="AJ886">
            <v>0</v>
          </cell>
          <cell r="AK886">
            <v>17336</v>
          </cell>
          <cell r="AL886">
            <v>2420</v>
          </cell>
          <cell r="AM886">
            <v>38443.599999999999</v>
          </cell>
          <cell r="AN886">
            <v>660</v>
          </cell>
          <cell r="AO886">
            <v>0</v>
          </cell>
          <cell r="AP886">
            <v>0</v>
          </cell>
          <cell r="AQ886">
            <v>560132</v>
          </cell>
          <cell r="AR886">
            <v>25917</v>
          </cell>
          <cell r="AS886">
            <v>0</v>
          </cell>
          <cell r="AT886">
            <v>0</v>
          </cell>
          <cell r="AU886">
            <v>0</v>
          </cell>
          <cell r="AV886">
            <v>2800</v>
          </cell>
          <cell r="AW886">
            <v>4761.7820000000002</v>
          </cell>
          <cell r="AX886">
            <v>1142.6692</v>
          </cell>
        </row>
        <row r="887">
          <cell r="D887" t="str">
            <v>山本　出</v>
          </cell>
          <cell r="E887">
            <v>1006</v>
          </cell>
          <cell r="F887" t="str">
            <v>東京研修センター</v>
          </cell>
          <cell r="G887">
            <v>100601</v>
          </cell>
          <cell r="H887" t="str">
            <v>ＴＫＣＧ</v>
          </cell>
          <cell r="I887">
            <v>1</v>
          </cell>
          <cell r="J887" t="str">
            <v>部門1</v>
          </cell>
          <cell r="K887">
            <v>1001</v>
          </cell>
          <cell r="L887" t="str">
            <v>部門1-1</v>
          </cell>
          <cell r="M887">
            <v>100102</v>
          </cell>
          <cell r="N887" t="str">
            <v>一般職員</v>
          </cell>
          <cell r="O887">
            <v>300</v>
          </cell>
          <cell r="P887">
            <v>385300</v>
          </cell>
          <cell r="Q887">
            <v>385300</v>
          </cell>
          <cell r="R887">
            <v>0</v>
          </cell>
          <cell r="S887">
            <v>0</v>
          </cell>
          <cell r="T887">
            <v>0</v>
          </cell>
          <cell r="U887">
            <v>0</v>
          </cell>
          <cell r="V887">
            <v>0</v>
          </cell>
          <cell r="W887">
            <v>0</v>
          </cell>
          <cell r="X887">
            <v>0</v>
          </cell>
          <cell r="Y887">
            <v>0</v>
          </cell>
          <cell r="Z887">
            <v>385300</v>
          </cell>
          <cell r="AA887">
            <v>45000</v>
          </cell>
          <cell r="AB887">
            <v>54576</v>
          </cell>
          <cell r="AC887">
            <v>24500</v>
          </cell>
          <cell r="AD887">
            <v>0</v>
          </cell>
          <cell r="AE887">
            <v>0</v>
          </cell>
          <cell r="AF887">
            <v>37091</v>
          </cell>
          <cell r="AG887">
            <v>0</v>
          </cell>
          <cell r="AH887">
            <v>6700</v>
          </cell>
          <cell r="AI887">
            <v>0</v>
          </cell>
          <cell r="AJ887">
            <v>0</v>
          </cell>
          <cell r="AK887">
            <v>22064</v>
          </cell>
          <cell r="AL887">
            <v>3080</v>
          </cell>
          <cell r="AM887">
            <v>48927.4</v>
          </cell>
          <cell r="AN887">
            <v>840</v>
          </cell>
          <cell r="AO887">
            <v>0</v>
          </cell>
          <cell r="AP887">
            <v>0</v>
          </cell>
          <cell r="AQ887">
            <v>553167</v>
          </cell>
          <cell r="AR887">
            <v>0</v>
          </cell>
          <cell r="AS887">
            <v>0</v>
          </cell>
          <cell r="AT887">
            <v>0</v>
          </cell>
          <cell r="AU887">
            <v>0</v>
          </cell>
          <cell r="AV887">
            <v>2765</v>
          </cell>
          <cell r="AW887">
            <v>4702.7545</v>
          </cell>
          <cell r="AX887">
            <v>1128.4606000000001</v>
          </cell>
        </row>
        <row r="888">
          <cell r="D888" t="str">
            <v>首藤　尚治</v>
          </cell>
          <cell r="E888">
            <v>1001</v>
          </cell>
          <cell r="F888" t="str">
            <v>産業推進部</v>
          </cell>
          <cell r="G888">
            <v>100101</v>
          </cell>
          <cell r="H888" t="str">
            <v>産業国際化・インフラＧ</v>
          </cell>
          <cell r="I888">
            <v>1</v>
          </cell>
          <cell r="J888" t="str">
            <v>部門1</v>
          </cell>
          <cell r="K888">
            <v>1001</v>
          </cell>
          <cell r="L888" t="str">
            <v>部門1-1</v>
          </cell>
          <cell r="M888">
            <v>100102</v>
          </cell>
          <cell r="N888" t="str">
            <v>一般職員</v>
          </cell>
          <cell r="O888">
            <v>300</v>
          </cell>
          <cell r="P888">
            <v>315700</v>
          </cell>
          <cell r="Q888">
            <v>315700</v>
          </cell>
          <cell r="R888">
            <v>0</v>
          </cell>
          <cell r="S888">
            <v>0</v>
          </cell>
          <cell r="T888">
            <v>0</v>
          </cell>
          <cell r="U888">
            <v>0</v>
          </cell>
          <cell r="V888">
            <v>0</v>
          </cell>
          <cell r="W888">
            <v>0</v>
          </cell>
          <cell r="X888">
            <v>0</v>
          </cell>
          <cell r="Y888">
            <v>0</v>
          </cell>
          <cell r="Z888">
            <v>315700</v>
          </cell>
          <cell r="AA888">
            <v>45000</v>
          </cell>
          <cell r="AB888">
            <v>43284</v>
          </cell>
          <cell r="AC888">
            <v>0</v>
          </cell>
          <cell r="AD888">
            <v>0</v>
          </cell>
          <cell r="AE888">
            <v>0</v>
          </cell>
          <cell r="AF888">
            <v>14446</v>
          </cell>
          <cell r="AG888">
            <v>0</v>
          </cell>
          <cell r="AH888">
            <v>0</v>
          </cell>
          <cell r="AI888">
            <v>0</v>
          </cell>
          <cell r="AJ888">
            <v>0</v>
          </cell>
          <cell r="AK888">
            <v>20882</v>
          </cell>
          <cell r="AL888">
            <v>2915</v>
          </cell>
          <cell r="AM888">
            <v>46306.2</v>
          </cell>
          <cell r="AN888">
            <v>795</v>
          </cell>
          <cell r="AO888">
            <v>0</v>
          </cell>
          <cell r="AP888">
            <v>0</v>
          </cell>
          <cell r="AQ888">
            <v>418430</v>
          </cell>
          <cell r="AR888">
            <v>0</v>
          </cell>
          <cell r="AS888">
            <v>0</v>
          </cell>
          <cell r="AT888">
            <v>0</v>
          </cell>
          <cell r="AU888">
            <v>0</v>
          </cell>
          <cell r="AV888">
            <v>2092</v>
          </cell>
          <cell r="AW888">
            <v>3556.8049999999998</v>
          </cell>
          <cell r="AX888">
            <v>853.59720000000004</v>
          </cell>
        </row>
        <row r="889">
          <cell r="D889" t="str">
            <v>下村　真理</v>
          </cell>
          <cell r="E889">
            <v>1001</v>
          </cell>
          <cell r="F889" t="str">
            <v>産業推進部</v>
          </cell>
          <cell r="G889">
            <v>100101</v>
          </cell>
          <cell r="H889" t="str">
            <v>産業国際化・インフラＧ</v>
          </cell>
          <cell r="I889">
            <v>1</v>
          </cell>
          <cell r="J889" t="str">
            <v>部門1</v>
          </cell>
          <cell r="K889">
            <v>1001</v>
          </cell>
          <cell r="L889" t="str">
            <v>部門1-1</v>
          </cell>
          <cell r="M889">
            <v>100102</v>
          </cell>
          <cell r="N889" t="str">
            <v>一般職員</v>
          </cell>
          <cell r="O889">
            <v>500</v>
          </cell>
          <cell r="P889">
            <v>276000</v>
          </cell>
          <cell r="Q889">
            <v>276000</v>
          </cell>
          <cell r="R889">
            <v>0</v>
          </cell>
          <cell r="S889">
            <v>0</v>
          </cell>
          <cell r="T889">
            <v>0</v>
          </cell>
          <cell r="U889">
            <v>0</v>
          </cell>
          <cell r="V889">
            <v>0</v>
          </cell>
          <cell r="W889">
            <v>0</v>
          </cell>
          <cell r="X889">
            <v>0</v>
          </cell>
          <cell r="Y889">
            <v>0</v>
          </cell>
          <cell r="Z889">
            <v>276000</v>
          </cell>
          <cell r="AA889">
            <v>0</v>
          </cell>
          <cell r="AB889">
            <v>33120</v>
          </cell>
          <cell r="AC889">
            <v>0</v>
          </cell>
          <cell r="AD889">
            <v>0</v>
          </cell>
          <cell r="AE889">
            <v>0</v>
          </cell>
          <cell r="AF889">
            <v>6500</v>
          </cell>
          <cell r="AG889">
            <v>0</v>
          </cell>
          <cell r="AH889">
            <v>14596</v>
          </cell>
          <cell r="AI889">
            <v>44922</v>
          </cell>
          <cell r="AJ889">
            <v>0</v>
          </cell>
          <cell r="AK889">
            <v>14972</v>
          </cell>
          <cell r="AL889">
            <v>0</v>
          </cell>
          <cell r="AM889">
            <v>33201.199999999997</v>
          </cell>
          <cell r="AN889">
            <v>570</v>
          </cell>
          <cell r="AO889">
            <v>0</v>
          </cell>
          <cell r="AP889">
            <v>0</v>
          </cell>
          <cell r="AQ889">
            <v>375138</v>
          </cell>
          <cell r="AR889">
            <v>941</v>
          </cell>
          <cell r="AS889">
            <v>0</v>
          </cell>
          <cell r="AT889">
            <v>0</v>
          </cell>
          <cell r="AU889">
            <v>0</v>
          </cell>
          <cell r="AV889">
            <v>1875</v>
          </cell>
          <cell r="AW889">
            <v>3189.3629999999998</v>
          </cell>
          <cell r="AX889">
            <v>765.28150000000005</v>
          </cell>
        </row>
        <row r="890">
          <cell r="D890" t="str">
            <v>齋藤　香</v>
          </cell>
          <cell r="E890">
            <v>1002</v>
          </cell>
          <cell r="F890" t="str">
            <v>政策推進部</v>
          </cell>
          <cell r="G890">
            <v>100202</v>
          </cell>
          <cell r="H890" t="str">
            <v>政策受託Ｇ</v>
          </cell>
          <cell r="I890">
            <v>1</v>
          </cell>
          <cell r="J890" t="str">
            <v>部門1</v>
          </cell>
          <cell r="K890">
            <v>1001</v>
          </cell>
          <cell r="L890" t="str">
            <v>部門1-1</v>
          </cell>
          <cell r="M890">
            <v>100102</v>
          </cell>
          <cell r="N890" t="str">
            <v>一般職員</v>
          </cell>
          <cell r="O890">
            <v>500</v>
          </cell>
          <cell r="P890">
            <v>270600</v>
          </cell>
          <cell r="Q890">
            <v>270600</v>
          </cell>
          <cell r="R890">
            <v>0</v>
          </cell>
          <cell r="S890">
            <v>0</v>
          </cell>
          <cell r="T890">
            <v>0</v>
          </cell>
          <cell r="U890">
            <v>0</v>
          </cell>
          <cell r="V890">
            <v>0</v>
          </cell>
          <cell r="W890">
            <v>0</v>
          </cell>
          <cell r="X890">
            <v>0</v>
          </cell>
          <cell r="Y890">
            <v>0</v>
          </cell>
          <cell r="Z890">
            <v>270600</v>
          </cell>
          <cell r="AA890">
            <v>0</v>
          </cell>
          <cell r="AB890">
            <v>32472</v>
          </cell>
          <cell r="AC890">
            <v>0</v>
          </cell>
          <cell r="AD890">
            <v>27000</v>
          </cell>
          <cell r="AE890">
            <v>0</v>
          </cell>
          <cell r="AF890">
            <v>6003</v>
          </cell>
          <cell r="AG890">
            <v>0</v>
          </cell>
          <cell r="AH890">
            <v>6089</v>
          </cell>
          <cell r="AI890">
            <v>85686</v>
          </cell>
          <cell r="AJ890">
            <v>0</v>
          </cell>
          <cell r="AK890">
            <v>17336</v>
          </cell>
          <cell r="AL890">
            <v>0</v>
          </cell>
          <cell r="AM890">
            <v>38443.599999999999</v>
          </cell>
          <cell r="AN890">
            <v>660</v>
          </cell>
          <cell r="AO890">
            <v>0</v>
          </cell>
          <cell r="AP890">
            <v>0</v>
          </cell>
          <cell r="AQ890">
            <v>427850</v>
          </cell>
          <cell r="AR890">
            <v>5994</v>
          </cell>
          <cell r="AS890">
            <v>0</v>
          </cell>
          <cell r="AT890">
            <v>1190</v>
          </cell>
          <cell r="AU890">
            <v>0</v>
          </cell>
          <cell r="AV890">
            <v>2139</v>
          </cell>
          <cell r="AW890">
            <v>3636.9749999999999</v>
          </cell>
          <cell r="AX890">
            <v>872.81399999999996</v>
          </cell>
        </row>
        <row r="891">
          <cell r="D891" t="str">
            <v>宮寺　宏明</v>
          </cell>
          <cell r="E891">
            <v>1008</v>
          </cell>
          <cell r="F891" t="str">
            <v>HIDA総合研究所</v>
          </cell>
          <cell r="G891">
            <v>100801</v>
          </cell>
          <cell r="H891" t="str">
            <v>調査企画Ｇ</v>
          </cell>
          <cell r="I891">
            <v>1</v>
          </cell>
          <cell r="J891" t="str">
            <v>部門1</v>
          </cell>
          <cell r="K891">
            <v>1001</v>
          </cell>
          <cell r="L891" t="str">
            <v>部門1-1</v>
          </cell>
          <cell r="M891">
            <v>100102</v>
          </cell>
          <cell r="N891" t="str">
            <v>一般職員</v>
          </cell>
          <cell r="O891">
            <v>500</v>
          </cell>
          <cell r="P891">
            <v>278700</v>
          </cell>
          <cell r="Q891">
            <v>278700</v>
          </cell>
          <cell r="R891">
            <v>0</v>
          </cell>
          <cell r="S891">
            <v>0</v>
          </cell>
          <cell r="T891">
            <v>0</v>
          </cell>
          <cell r="U891">
            <v>0</v>
          </cell>
          <cell r="V891">
            <v>0</v>
          </cell>
          <cell r="W891">
            <v>0</v>
          </cell>
          <cell r="X891">
            <v>0</v>
          </cell>
          <cell r="Y891">
            <v>0</v>
          </cell>
          <cell r="Z891">
            <v>278700</v>
          </cell>
          <cell r="AA891">
            <v>0</v>
          </cell>
          <cell r="AB891">
            <v>33444</v>
          </cell>
          <cell r="AC891">
            <v>0</v>
          </cell>
          <cell r="AD891">
            <v>27000</v>
          </cell>
          <cell r="AE891">
            <v>0</v>
          </cell>
          <cell r="AF891">
            <v>11673</v>
          </cell>
          <cell r="AG891">
            <v>0</v>
          </cell>
          <cell r="AH891">
            <v>6246</v>
          </cell>
          <cell r="AI891">
            <v>81533</v>
          </cell>
          <cell r="AJ891">
            <v>0</v>
          </cell>
          <cell r="AK891">
            <v>14972</v>
          </cell>
          <cell r="AL891">
            <v>0</v>
          </cell>
          <cell r="AM891">
            <v>33201.199999999997</v>
          </cell>
          <cell r="AN891">
            <v>570</v>
          </cell>
          <cell r="AO891">
            <v>0</v>
          </cell>
          <cell r="AP891">
            <v>0</v>
          </cell>
          <cell r="AQ891">
            <v>438596</v>
          </cell>
          <cell r="AR891">
            <v>11292</v>
          </cell>
          <cell r="AS891">
            <v>0</v>
          </cell>
          <cell r="AT891">
            <v>0</v>
          </cell>
          <cell r="AU891">
            <v>0</v>
          </cell>
          <cell r="AV891">
            <v>2192</v>
          </cell>
          <cell r="AW891">
            <v>3729.0459999999998</v>
          </cell>
          <cell r="AX891">
            <v>894.73580000000004</v>
          </cell>
        </row>
        <row r="892">
          <cell r="D892" t="str">
            <v>太田　絵美</v>
          </cell>
          <cell r="E892">
            <v>1006</v>
          </cell>
          <cell r="F892" t="str">
            <v>東京研修センター</v>
          </cell>
          <cell r="G892">
            <v>100601</v>
          </cell>
          <cell r="H892" t="str">
            <v>ＴＫＣＧ</v>
          </cell>
          <cell r="I892">
            <v>1</v>
          </cell>
          <cell r="J892" t="str">
            <v>部門1</v>
          </cell>
          <cell r="K892">
            <v>1001</v>
          </cell>
          <cell r="L892" t="str">
            <v>部門1-1</v>
          </cell>
          <cell r="M892">
            <v>100102</v>
          </cell>
          <cell r="N892" t="str">
            <v>一般職員</v>
          </cell>
          <cell r="O892">
            <v>500</v>
          </cell>
          <cell r="P892">
            <v>265200</v>
          </cell>
          <cell r="Q892">
            <v>265200</v>
          </cell>
          <cell r="R892">
            <v>0</v>
          </cell>
          <cell r="S892">
            <v>0</v>
          </cell>
          <cell r="T892">
            <v>0</v>
          </cell>
          <cell r="U892">
            <v>0</v>
          </cell>
          <cell r="V892">
            <v>0</v>
          </cell>
          <cell r="W892">
            <v>0</v>
          </cell>
          <cell r="X892">
            <v>0</v>
          </cell>
          <cell r="Y892">
            <v>0</v>
          </cell>
          <cell r="Z892">
            <v>265200</v>
          </cell>
          <cell r="AA892">
            <v>0</v>
          </cell>
          <cell r="AB892">
            <v>31824</v>
          </cell>
          <cell r="AC892">
            <v>0</v>
          </cell>
          <cell r="AD892">
            <v>27000</v>
          </cell>
          <cell r="AE892">
            <v>0</v>
          </cell>
          <cell r="AF892">
            <v>55000</v>
          </cell>
          <cell r="AG892">
            <v>0</v>
          </cell>
          <cell r="AH892">
            <v>4486</v>
          </cell>
          <cell r="AI892">
            <v>84508</v>
          </cell>
          <cell r="AJ892">
            <v>0</v>
          </cell>
          <cell r="AK892">
            <v>16154</v>
          </cell>
          <cell r="AL892">
            <v>0</v>
          </cell>
          <cell r="AM892">
            <v>35822.400000000001</v>
          </cell>
          <cell r="AN892">
            <v>615</v>
          </cell>
          <cell r="AO892">
            <v>0</v>
          </cell>
          <cell r="AP892">
            <v>0</v>
          </cell>
          <cell r="AQ892">
            <v>468018</v>
          </cell>
          <cell r="AR892">
            <v>12029</v>
          </cell>
          <cell r="AS892">
            <v>0</v>
          </cell>
          <cell r="AT892">
            <v>501</v>
          </cell>
          <cell r="AU892">
            <v>0</v>
          </cell>
          <cell r="AV892">
            <v>2340</v>
          </cell>
          <cell r="AW892">
            <v>3978.2429999999999</v>
          </cell>
          <cell r="AX892">
            <v>954.75670000000002</v>
          </cell>
        </row>
        <row r="893">
          <cell r="D893" t="str">
            <v>福田　美穂</v>
          </cell>
          <cell r="E893">
            <v>1008</v>
          </cell>
          <cell r="F893" t="str">
            <v>HIDA総合研究所</v>
          </cell>
          <cell r="G893">
            <v>100802</v>
          </cell>
          <cell r="H893" t="str">
            <v>海外戦略Ｇ</v>
          </cell>
          <cell r="I893">
            <v>1</v>
          </cell>
          <cell r="J893" t="str">
            <v>部門1</v>
          </cell>
          <cell r="K893">
            <v>1001</v>
          </cell>
          <cell r="L893" t="str">
            <v>部門1-1</v>
          </cell>
          <cell r="M893">
            <v>100102</v>
          </cell>
          <cell r="N893" t="str">
            <v>一般職員</v>
          </cell>
          <cell r="O893">
            <v>500</v>
          </cell>
          <cell r="P893">
            <v>270600</v>
          </cell>
          <cell r="Q893">
            <v>270600</v>
          </cell>
          <cell r="R893">
            <v>0</v>
          </cell>
          <cell r="S893">
            <v>0</v>
          </cell>
          <cell r="T893">
            <v>0</v>
          </cell>
          <cell r="U893">
            <v>0</v>
          </cell>
          <cell r="V893">
            <v>0</v>
          </cell>
          <cell r="W893">
            <v>0</v>
          </cell>
          <cell r="X893">
            <v>0</v>
          </cell>
          <cell r="Y893">
            <v>0</v>
          </cell>
          <cell r="Z893">
            <v>270600</v>
          </cell>
          <cell r="AA893">
            <v>0</v>
          </cell>
          <cell r="AB893">
            <v>32472</v>
          </cell>
          <cell r="AC893">
            <v>0</v>
          </cell>
          <cell r="AD893">
            <v>0</v>
          </cell>
          <cell r="AE893">
            <v>0</v>
          </cell>
          <cell r="AF893">
            <v>5050</v>
          </cell>
          <cell r="AG893">
            <v>0</v>
          </cell>
          <cell r="AH893">
            <v>4589</v>
          </cell>
          <cell r="AI893">
            <v>54827</v>
          </cell>
          <cell r="AJ893">
            <v>0</v>
          </cell>
          <cell r="AK893">
            <v>12608</v>
          </cell>
          <cell r="AL893">
            <v>0</v>
          </cell>
          <cell r="AM893">
            <v>27958.799999999999</v>
          </cell>
          <cell r="AN893">
            <v>480</v>
          </cell>
          <cell r="AO893">
            <v>0</v>
          </cell>
          <cell r="AP893">
            <v>0</v>
          </cell>
          <cell r="AQ893">
            <v>367538</v>
          </cell>
          <cell r="AR893">
            <v>0</v>
          </cell>
          <cell r="AS893">
            <v>0</v>
          </cell>
          <cell r="AT893">
            <v>402</v>
          </cell>
          <cell r="AU893">
            <v>0</v>
          </cell>
          <cell r="AV893">
            <v>1837</v>
          </cell>
          <cell r="AW893">
            <v>3124.7629999999999</v>
          </cell>
          <cell r="AX893">
            <v>749.77750000000003</v>
          </cell>
        </row>
        <row r="894">
          <cell r="D894" t="str">
            <v>江口　健一郎</v>
          </cell>
          <cell r="E894">
            <v>1008</v>
          </cell>
          <cell r="F894" t="str">
            <v>HIDA総合研究所</v>
          </cell>
          <cell r="G894">
            <v>100801</v>
          </cell>
          <cell r="H894" t="str">
            <v>調査企画Ｇ</v>
          </cell>
          <cell r="I894">
            <v>1</v>
          </cell>
          <cell r="J894" t="str">
            <v>部門1</v>
          </cell>
          <cell r="K894">
            <v>1001</v>
          </cell>
          <cell r="L894" t="str">
            <v>部門1-1</v>
          </cell>
          <cell r="M894">
            <v>100102</v>
          </cell>
          <cell r="N894" t="str">
            <v>一般職員</v>
          </cell>
          <cell r="O894">
            <v>500</v>
          </cell>
          <cell r="P894">
            <v>273300</v>
          </cell>
          <cell r="Q894">
            <v>273300</v>
          </cell>
          <cell r="R894">
            <v>0</v>
          </cell>
          <cell r="S894">
            <v>0</v>
          </cell>
          <cell r="T894">
            <v>0</v>
          </cell>
          <cell r="U894">
            <v>0</v>
          </cell>
          <cell r="V894">
            <v>0</v>
          </cell>
          <cell r="W894">
            <v>0</v>
          </cell>
          <cell r="X894">
            <v>0</v>
          </cell>
          <cell r="Y894">
            <v>0</v>
          </cell>
          <cell r="Z894">
            <v>273300</v>
          </cell>
          <cell r="AA894">
            <v>0</v>
          </cell>
          <cell r="AB894">
            <v>36696</v>
          </cell>
          <cell r="AC894">
            <v>32500</v>
          </cell>
          <cell r="AD894">
            <v>0</v>
          </cell>
          <cell r="AE894">
            <v>0</v>
          </cell>
          <cell r="AF894">
            <v>22516</v>
          </cell>
          <cell r="AG894">
            <v>0</v>
          </cell>
          <cell r="AH894">
            <v>11143</v>
          </cell>
          <cell r="AI894">
            <v>12023</v>
          </cell>
          <cell r="AJ894">
            <v>0</v>
          </cell>
          <cell r="AK894">
            <v>19700</v>
          </cell>
          <cell r="AL894">
            <v>0</v>
          </cell>
          <cell r="AM894">
            <v>43685</v>
          </cell>
          <cell r="AN894">
            <v>750</v>
          </cell>
          <cell r="AO894">
            <v>0</v>
          </cell>
          <cell r="AP894">
            <v>0</v>
          </cell>
          <cell r="AQ894">
            <v>438178</v>
          </cell>
          <cell r="AR894">
            <v>0</v>
          </cell>
          <cell r="AS894">
            <v>0</v>
          </cell>
          <cell r="AT894">
            <v>0</v>
          </cell>
          <cell r="AU894">
            <v>0</v>
          </cell>
          <cell r="AV894">
            <v>1940</v>
          </cell>
          <cell r="AW894">
            <v>3300.4029999999998</v>
          </cell>
          <cell r="AX894">
            <v>791.88310000000001</v>
          </cell>
        </row>
        <row r="895">
          <cell r="D895" t="str">
            <v>田中　拓</v>
          </cell>
          <cell r="E895">
            <v>1001</v>
          </cell>
          <cell r="F895" t="str">
            <v>産業推進部</v>
          </cell>
          <cell r="G895">
            <v>100102</v>
          </cell>
          <cell r="H895" t="str">
            <v>ＥＰＡＧ</v>
          </cell>
          <cell r="I895">
            <v>1</v>
          </cell>
          <cell r="J895" t="str">
            <v>部門1</v>
          </cell>
          <cell r="K895">
            <v>1001</v>
          </cell>
          <cell r="L895" t="str">
            <v>部門1-1</v>
          </cell>
          <cell r="M895">
            <v>100102</v>
          </cell>
          <cell r="N895" t="str">
            <v>一般職員</v>
          </cell>
          <cell r="O895">
            <v>300</v>
          </cell>
          <cell r="P895">
            <v>365100</v>
          </cell>
          <cell r="Q895">
            <v>365100</v>
          </cell>
          <cell r="R895">
            <v>0</v>
          </cell>
          <cell r="S895">
            <v>0</v>
          </cell>
          <cell r="T895">
            <v>0</v>
          </cell>
          <cell r="U895">
            <v>0</v>
          </cell>
          <cell r="V895">
            <v>0</v>
          </cell>
          <cell r="W895">
            <v>0</v>
          </cell>
          <cell r="X895">
            <v>0</v>
          </cell>
          <cell r="Y895">
            <v>0</v>
          </cell>
          <cell r="Z895">
            <v>365100</v>
          </cell>
          <cell r="AA895">
            <v>75000</v>
          </cell>
          <cell r="AB895">
            <v>55152</v>
          </cell>
          <cell r="AC895">
            <v>19500</v>
          </cell>
          <cell r="AD895">
            <v>27000</v>
          </cell>
          <cell r="AE895">
            <v>0</v>
          </cell>
          <cell r="AF895">
            <v>18298</v>
          </cell>
          <cell r="AG895">
            <v>0</v>
          </cell>
          <cell r="AH895">
            <v>12500</v>
          </cell>
          <cell r="AI895">
            <v>0</v>
          </cell>
          <cell r="AJ895">
            <v>0</v>
          </cell>
          <cell r="AK895">
            <v>22064</v>
          </cell>
          <cell r="AL895">
            <v>3080</v>
          </cell>
          <cell r="AM895">
            <v>48927.4</v>
          </cell>
          <cell r="AN895">
            <v>840</v>
          </cell>
          <cell r="AO895">
            <v>0</v>
          </cell>
          <cell r="AP895">
            <v>0</v>
          </cell>
          <cell r="AQ895">
            <v>622550</v>
          </cell>
          <cell r="AR895">
            <v>0</v>
          </cell>
          <cell r="AS895">
            <v>0</v>
          </cell>
          <cell r="AT895">
            <v>0</v>
          </cell>
          <cell r="AU895">
            <v>0</v>
          </cell>
          <cell r="AV895">
            <v>2862</v>
          </cell>
          <cell r="AW895">
            <v>4867.4250000000002</v>
          </cell>
          <cell r="AX895">
            <v>1168.002</v>
          </cell>
        </row>
        <row r="896">
          <cell r="D896" t="str">
            <v>井上　修平</v>
          </cell>
          <cell r="E896">
            <v>1003</v>
          </cell>
          <cell r="F896" t="str">
            <v>研修業務部</v>
          </cell>
          <cell r="G896">
            <v>100301</v>
          </cell>
          <cell r="H896" t="str">
            <v>受入業務Ｇ</v>
          </cell>
          <cell r="I896">
            <v>1</v>
          </cell>
          <cell r="J896" t="str">
            <v>部門1</v>
          </cell>
          <cell r="K896">
            <v>1001</v>
          </cell>
          <cell r="L896" t="str">
            <v>部門1-1</v>
          </cell>
          <cell r="M896">
            <v>100102</v>
          </cell>
          <cell r="N896" t="str">
            <v>一般職員</v>
          </cell>
          <cell r="O896">
            <v>500</v>
          </cell>
          <cell r="P896">
            <v>299800</v>
          </cell>
          <cell r="Q896">
            <v>299800</v>
          </cell>
          <cell r="R896">
            <v>0</v>
          </cell>
          <cell r="S896">
            <v>0</v>
          </cell>
          <cell r="T896">
            <v>0</v>
          </cell>
          <cell r="U896">
            <v>0</v>
          </cell>
          <cell r="V896">
            <v>0</v>
          </cell>
          <cell r="W896">
            <v>0</v>
          </cell>
          <cell r="X896">
            <v>0</v>
          </cell>
          <cell r="Y896">
            <v>0</v>
          </cell>
          <cell r="Z896">
            <v>299800</v>
          </cell>
          <cell r="AA896">
            <v>0</v>
          </cell>
          <cell r="AB896">
            <v>35976</v>
          </cell>
          <cell r="AC896">
            <v>0</v>
          </cell>
          <cell r="AD896">
            <v>0</v>
          </cell>
          <cell r="AE896">
            <v>0</v>
          </cell>
          <cell r="AF896">
            <v>33643</v>
          </cell>
          <cell r="AG896">
            <v>0</v>
          </cell>
          <cell r="AH896">
            <v>5151</v>
          </cell>
          <cell r="AI896">
            <v>174861</v>
          </cell>
          <cell r="AJ896">
            <v>0</v>
          </cell>
          <cell r="AK896">
            <v>19700</v>
          </cell>
          <cell r="AL896">
            <v>2750</v>
          </cell>
          <cell r="AM896">
            <v>43685</v>
          </cell>
          <cell r="AN896">
            <v>750</v>
          </cell>
          <cell r="AO896">
            <v>0</v>
          </cell>
          <cell r="AP896">
            <v>0</v>
          </cell>
          <cell r="AQ896">
            <v>599431</v>
          </cell>
          <cell r="AR896">
            <v>29567</v>
          </cell>
          <cell r="AS896">
            <v>0</v>
          </cell>
          <cell r="AT896">
            <v>0</v>
          </cell>
          <cell r="AU896">
            <v>0</v>
          </cell>
          <cell r="AV896">
            <v>2747</v>
          </cell>
          <cell r="AW896">
            <v>4670.3185000000003</v>
          </cell>
          <cell r="AX896">
            <v>1120.8391999999999</v>
          </cell>
        </row>
        <row r="897">
          <cell r="D897" t="str">
            <v>木嵜　芙美乃</v>
          </cell>
          <cell r="E897">
            <v>1001</v>
          </cell>
          <cell r="F897" t="str">
            <v>産業推進部</v>
          </cell>
          <cell r="G897">
            <v>100102</v>
          </cell>
          <cell r="H897" t="str">
            <v>ＥＰＡＧ</v>
          </cell>
          <cell r="I897">
            <v>1</v>
          </cell>
          <cell r="J897" t="str">
            <v>部門1</v>
          </cell>
          <cell r="K897">
            <v>1001</v>
          </cell>
          <cell r="L897" t="str">
            <v>部門1-1</v>
          </cell>
          <cell r="M897">
            <v>100102</v>
          </cell>
          <cell r="N897" t="str">
            <v>一般職員</v>
          </cell>
          <cell r="O897">
            <v>500</v>
          </cell>
          <cell r="P897">
            <v>276000</v>
          </cell>
          <cell r="Q897">
            <v>276000</v>
          </cell>
          <cell r="R897">
            <v>0</v>
          </cell>
          <cell r="S897">
            <v>0</v>
          </cell>
          <cell r="T897">
            <v>0</v>
          </cell>
          <cell r="U897">
            <v>0</v>
          </cell>
          <cell r="V897">
            <v>0</v>
          </cell>
          <cell r="W897">
            <v>0</v>
          </cell>
          <cell r="X897">
            <v>0</v>
          </cell>
          <cell r="Y897">
            <v>0</v>
          </cell>
          <cell r="Z897">
            <v>276000</v>
          </cell>
          <cell r="AA897">
            <v>0</v>
          </cell>
          <cell r="AB897">
            <v>33120</v>
          </cell>
          <cell r="AC897">
            <v>0</v>
          </cell>
          <cell r="AD897">
            <v>13500</v>
          </cell>
          <cell r="AE897">
            <v>29000</v>
          </cell>
          <cell r="AF897">
            <v>0</v>
          </cell>
          <cell r="AG897">
            <v>0</v>
          </cell>
          <cell r="AH897">
            <v>18946</v>
          </cell>
          <cell r="AI897">
            <v>39056</v>
          </cell>
          <cell r="AJ897">
            <v>0</v>
          </cell>
          <cell r="AK897">
            <v>14972</v>
          </cell>
          <cell r="AL897">
            <v>0</v>
          </cell>
          <cell r="AM897">
            <v>33201.199999999997</v>
          </cell>
          <cell r="AN897">
            <v>570</v>
          </cell>
          <cell r="AO897">
            <v>0</v>
          </cell>
          <cell r="AP897">
            <v>0</v>
          </cell>
          <cell r="AQ897">
            <v>459622</v>
          </cell>
          <cell r="AR897">
            <v>0</v>
          </cell>
          <cell r="AS897">
            <v>0</v>
          </cell>
          <cell r="AT897">
            <v>0</v>
          </cell>
          <cell r="AU897">
            <v>0</v>
          </cell>
          <cell r="AV897">
            <v>2048</v>
          </cell>
          <cell r="AW897">
            <v>3481.8969999999999</v>
          </cell>
          <cell r="AX897">
            <v>835.62879999999996</v>
          </cell>
        </row>
        <row r="898">
          <cell r="D898" t="str">
            <v>吉田　維子</v>
          </cell>
          <cell r="E898">
            <v>1008</v>
          </cell>
          <cell r="F898" t="str">
            <v>HIDA総合研究所</v>
          </cell>
          <cell r="G898">
            <v>100803</v>
          </cell>
          <cell r="H898" t="str">
            <v>日本語教育センター</v>
          </cell>
          <cell r="I898">
            <v>1</v>
          </cell>
          <cell r="J898" t="str">
            <v>部門1</v>
          </cell>
          <cell r="K898">
            <v>1001</v>
          </cell>
          <cell r="L898" t="str">
            <v>部門1-1</v>
          </cell>
          <cell r="M898">
            <v>100102</v>
          </cell>
          <cell r="N898" t="str">
            <v>一般職員</v>
          </cell>
          <cell r="O898">
            <v>500</v>
          </cell>
          <cell r="P898">
            <v>286800</v>
          </cell>
          <cell r="Q898">
            <v>286800</v>
          </cell>
          <cell r="R898">
            <v>0</v>
          </cell>
          <cell r="S898">
            <v>0</v>
          </cell>
          <cell r="T898">
            <v>0</v>
          </cell>
          <cell r="U898">
            <v>0</v>
          </cell>
          <cell r="V898">
            <v>0</v>
          </cell>
          <cell r="W898">
            <v>0</v>
          </cell>
          <cell r="X898">
            <v>0</v>
          </cell>
          <cell r="Y898">
            <v>0</v>
          </cell>
          <cell r="Z898">
            <v>286800</v>
          </cell>
          <cell r="AA898">
            <v>0</v>
          </cell>
          <cell r="AB898">
            <v>34416</v>
          </cell>
          <cell r="AC898">
            <v>0</v>
          </cell>
          <cell r="AD898">
            <v>0</v>
          </cell>
          <cell r="AE898">
            <v>0</v>
          </cell>
          <cell r="AF898">
            <v>15113</v>
          </cell>
          <cell r="AG898">
            <v>0</v>
          </cell>
          <cell r="AH898">
            <v>4901</v>
          </cell>
          <cell r="AI898">
            <v>12620</v>
          </cell>
          <cell r="AJ898">
            <v>0</v>
          </cell>
          <cell r="AK898">
            <v>18518</v>
          </cell>
          <cell r="AL898">
            <v>2585</v>
          </cell>
          <cell r="AM898">
            <v>41064.800000000003</v>
          </cell>
          <cell r="AN898">
            <v>705</v>
          </cell>
          <cell r="AO898">
            <v>0</v>
          </cell>
          <cell r="AP898">
            <v>0</v>
          </cell>
          <cell r="AQ898">
            <v>403850</v>
          </cell>
          <cell r="AR898">
            <v>0</v>
          </cell>
          <cell r="AS898">
            <v>0</v>
          </cell>
          <cell r="AT898">
            <v>0</v>
          </cell>
          <cell r="AU898">
            <v>0</v>
          </cell>
          <cell r="AV898">
            <v>1769</v>
          </cell>
          <cell r="AW898">
            <v>3007.9749999999999</v>
          </cell>
          <cell r="AX898">
            <v>721.85400000000004</v>
          </cell>
        </row>
        <row r="899">
          <cell r="D899" t="str">
            <v>荒川　勝彦</v>
          </cell>
          <cell r="E899">
            <v>1005</v>
          </cell>
          <cell r="F899" t="str">
            <v>総務企画部</v>
          </cell>
          <cell r="G899">
            <v>100503</v>
          </cell>
          <cell r="H899" t="str">
            <v>人事Ｇ</v>
          </cell>
          <cell r="I899">
            <v>1</v>
          </cell>
          <cell r="J899" t="str">
            <v>部門1</v>
          </cell>
          <cell r="K899">
            <v>1001</v>
          </cell>
          <cell r="L899" t="str">
            <v>部門1-1</v>
          </cell>
          <cell r="M899">
            <v>100102</v>
          </cell>
          <cell r="N899" t="str">
            <v>一般職員</v>
          </cell>
          <cell r="O899">
            <v>500</v>
          </cell>
          <cell r="P899">
            <v>248700</v>
          </cell>
          <cell r="Q899">
            <v>248700</v>
          </cell>
          <cell r="R899">
            <v>0</v>
          </cell>
          <cell r="S899">
            <v>0</v>
          </cell>
          <cell r="T899">
            <v>0</v>
          </cell>
          <cell r="U899">
            <v>0</v>
          </cell>
          <cell r="V899">
            <v>0</v>
          </cell>
          <cell r="W899">
            <v>0</v>
          </cell>
          <cell r="X899">
            <v>0</v>
          </cell>
          <cell r="Y899">
            <v>0</v>
          </cell>
          <cell r="Z899">
            <v>248700</v>
          </cell>
          <cell r="AA899">
            <v>0</v>
          </cell>
          <cell r="AB899">
            <v>28423</v>
          </cell>
          <cell r="AC899">
            <v>0</v>
          </cell>
          <cell r="AD899">
            <v>24762</v>
          </cell>
          <cell r="AE899">
            <v>0</v>
          </cell>
          <cell r="AF899">
            <v>15946</v>
          </cell>
          <cell r="AG899">
            <v>0</v>
          </cell>
          <cell r="AH899">
            <v>5878</v>
          </cell>
          <cell r="AI899">
            <v>79649</v>
          </cell>
          <cell r="AJ899">
            <v>0</v>
          </cell>
          <cell r="AK899">
            <v>14972</v>
          </cell>
          <cell r="AL899">
            <v>0</v>
          </cell>
          <cell r="AM899">
            <v>33201.199999999997</v>
          </cell>
          <cell r="AN899">
            <v>570</v>
          </cell>
          <cell r="AO899">
            <v>0</v>
          </cell>
          <cell r="AP899">
            <v>0</v>
          </cell>
          <cell r="AQ899">
            <v>453358</v>
          </cell>
          <cell r="AR899">
            <v>8678</v>
          </cell>
          <cell r="AS899">
            <v>0</v>
          </cell>
          <cell r="AT899">
            <v>0</v>
          </cell>
          <cell r="AU899">
            <v>0</v>
          </cell>
          <cell r="AV899">
            <v>2016</v>
          </cell>
          <cell r="AW899">
            <v>3429.3330000000001</v>
          </cell>
          <cell r="AX899">
            <v>822.85029999999995</v>
          </cell>
        </row>
        <row r="900">
          <cell r="D900" t="str">
            <v>井手　遊</v>
          </cell>
          <cell r="E900">
            <v>1004</v>
          </cell>
          <cell r="F900" t="str">
            <v>事業統括部</v>
          </cell>
          <cell r="G900">
            <v>100404</v>
          </cell>
          <cell r="H900" t="str">
            <v>バンコク事務所</v>
          </cell>
          <cell r="I900">
            <v>1</v>
          </cell>
          <cell r="J900" t="str">
            <v>部門1</v>
          </cell>
          <cell r="K900">
            <v>1001</v>
          </cell>
          <cell r="L900" t="str">
            <v>部門1-1</v>
          </cell>
          <cell r="M900">
            <v>100102</v>
          </cell>
          <cell r="N900" t="str">
            <v>一般職員</v>
          </cell>
          <cell r="O900">
            <v>400</v>
          </cell>
          <cell r="P900">
            <v>216480</v>
          </cell>
          <cell r="Q900">
            <v>216480</v>
          </cell>
          <cell r="R900">
            <v>0</v>
          </cell>
          <cell r="S900">
            <v>0</v>
          </cell>
          <cell r="T900">
            <v>0</v>
          </cell>
          <cell r="U900">
            <v>0</v>
          </cell>
          <cell r="V900">
            <v>0</v>
          </cell>
          <cell r="W900">
            <v>0</v>
          </cell>
          <cell r="X900">
            <v>0</v>
          </cell>
          <cell r="Y900">
            <v>0</v>
          </cell>
          <cell r="Z900">
            <v>216480</v>
          </cell>
          <cell r="AA900">
            <v>0</v>
          </cell>
          <cell r="AB900">
            <v>0</v>
          </cell>
          <cell r="AC900">
            <v>0</v>
          </cell>
          <cell r="AD900">
            <v>0</v>
          </cell>
          <cell r="AE900">
            <v>0</v>
          </cell>
          <cell r="AF900">
            <v>0</v>
          </cell>
          <cell r="AG900">
            <v>0</v>
          </cell>
          <cell r="AH900">
            <v>0</v>
          </cell>
          <cell r="AI900">
            <v>0</v>
          </cell>
          <cell r="AJ900">
            <v>0</v>
          </cell>
          <cell r="AK900">
            <v>17336</v>
          </cell>
          <cell r="AL900">
            <v>0</v>
          </cell>
          <cell r="AM900">
            <v>38443.599999999999</v>
          </cell>
          <cell r="AN900">
            <v>660</v>
          </cell>
          <cell r="AO900">
            <v>0</v>
          </cell>
          <cell r="AP900">
            <v>0</v>
          </cell>
          <cell r="AQ900">
            <v>216480</v>
          </cell>
          <cell r="AR900">
            <v>0</v>
          </cell>
          <cell r="AS900">
            <v>0</v>
          </cell>
          <cell r="AT900">
            <v>0</v>
          </cell>
          <cell r="AU900">
            <v>0</v>
          </cell>
          <cell r="AV900">
            <v>1082</v>
          </cell>
          <cell r="AW900">
            <v>1840.48</v>
          </cell>
          <cell r="AX900">
            <v>0</v>
          </cell>
        </row>
        <row r="901">
          <cell r="D901" t="str">
            <v>小金丸　幸</v>
          </cell>
          <cell r="E901">
            <v>1005</v>
          </cell>
          <cell r="F901" t="str">
            <v>総務企画部</v>
          </cell>
          <cell r="G901">
            <v>100501</v>
          </cell>
          <cell r="H901" t="str">
            <v>経営戦略Ｇ</v>
          </cell>
          <cell r="I901">
            <v>1</v>
          </cell>
          <cell r="J901" t="str">
            <v>部門1</v>
          </cell>
          <cell r="K901">
            <v>1001</v>
          </cell>
          <cell r="L901" t="str">
            <v>部門1-1</v>
          </cell>
          <cell r="M901">
            <v>100102</v>
          </cell>
          <cell r="N901" t="str">
            <v>一般職員</v>
          </cell>
          <cell r="O901">
            <v>500</v>
          </cell>
          <cell r="P901">
            <v>257100</v>
          </cell>
          <cell r="Q901">
            <v>257100</v>
          </cell>
          <cell r="R901">
            <v>0</v>
          </cell>
          <cell r="S901">
            <v>0</v>
          </cell>
          <cell r="T901">
            <v>0</v>
          </cell>
          <cell r="U901">
            <v>0</v>
          </cell>
          <cell r="V901">
            <v>0</v>
          </cell>
          <cell r="W901">
            <v>0</v>
          </cell>
          <cell r="X901">
            <v>0</v>
          </cell>
          <cell r="Y901">
            <v>0</v>
          </cell>
          <cell r="Z901">
            <v>257100</v>
          </cell>
          <cell r="AA901">
            <v>0</v>
          </cell>
          <cell r="AB901">
            <v>30852</v>
          </cell>
          <cell r="AC901">
            <v>0</v>
          </cell>
          <cell r="AD901">
            <v>27000</v>
          </cell>
          <cell r="AE901">
            <v>0</v>
          </cell>
          <cell r="AF901">
            <v>0</v>
          </cell>
          <cell r="AG901">
            <v>0</v>
          </cell>
          <cell r="AH901">
            <v>5829</v>
          </cell>
          <cell r="AI901">
            <v>36056</v>
          </cell>
          <cell r="AJ901">
            <v>0</v>
          </cell>
          <cell r="AK901">
            <v>13396</v>
          </cell>
          <cell r="AL901">
            <v>0</v>
          </cell>
          <cell r="AM901">
            <v>29706.6</v>
          </cell>
          <cell r="AN901">
            <v>510</v>
          </cell>
          <cell r="AO901">
            <v>0</v>
          </cell>
          <cell r="AP901">
            <v>0</v>
          </cell>
          <cell r="AQ901">
            <v>406837</v>
          </cell>
          <cell r="AR901">
            <v>0</v>
          </cell>
          <cell r="AS901">
            <v>0</v>
          </cell>
          <cell r="AT901">
            <v>0</v>
          </cell>
          <cell r="AU901">
            <v>5687</v>
          </cell>
          <cell r="AV901">
            <v>1784</v>
          </cell>
          <cell r="AW901">
            <v>3033.2995000000001</v>
          </cell>
          <cell r="AX901">
            <v>727.94740000000002</v>
          </cell>
        </row>
        <row r="902">
          <cell r="D902" t="str">
            <v>三浦　綾子</v>
          </cell>
          <cell r="E902">
            <v>1005</v>
          </cell>
          <cell r="F902" t="str">
            <v>総務企画部</v>
          </cell>
          <cell r="G902">
            <v>100503</v>
          </cell>
          <cell r="H902" t="str">
            <v>人事Ｇ</v>
          </cell>
          <cell r="I902">
            <v>1</v>
          </cell>
          <cell r="J902" t="str">
            <v>部門1</v>
          </cell>
          <cell r="K902">
            <v>1001</v>
          </cell>
          <cell r="L902" t="str">
            <v>部門1-1</v>
          </cell>
          <cell r="M902">
            <v>100102</v>
          </cell>
          <cell r="N902" t="str">
            <v>一般職員</v>
          </cell>
          <cell r="O902">
            <v>500</v>
          </cell>
          <cell r="P902">
            <v>248700</v>
          </cell>
          <cell r="Q902">
            <v>248700</v>
          </cell>
          <cell r="R902">
            <v>0</v>
          </cell>
          <cell r="S902">
            <v>0</v>
          </cell>
          <cell r="T902">
            <v>0</v>
          </cell>
          <cell r="U902">
            <v>0</v>
          </cell>
          <cell r="V902">
            <v>0</v>
          </cell>
          <cell r="W902">
            <v>0</v>
          </cell>
          <cell r="X902">
            <v>0</v>
          </cell>
          <cell r="Y902">
            <v>0</v>
          </cell>
          <cell r="Z902">
            <v>248700</v>
          </cell>
          <cell r="AA902">
            <v>0</v>
          </cell>
          <cell r="AB902">
            <v>29844</v>
          </cell>
          <cell r="AC902">
            <v>0</v>
          </cell>
          <cell r="AD902">
            <v>27000</v>
          </cell>
          <cell r="AE902">
            <v>0</v>
          </cell>
          <cell r="AF902">
            <v>9233</v>
          </cell>
          <cell r="AG902">
            <v>0</v>
          </cell>
          <cell r="AH902">
            <v>11672</v>
          </cell>
          <cell r="AI902">
            <v>47288</v>
          </cell>
          <cell r="AJ902">
            <v>0</v>
          </cell>
          <cell r="AK902">
            <v>14184</v>
          </cell>
          <cell r="AL902">
            <v>0</v>
          </cell>
          <cell r="AM902">
            <v>31453.4</v>
          </cell>
          <cell r="AN902">
            <v>540</v>
          </cell>
          <cell r="AO902">
            <v>0</v>
          </cell>
          <cell r="AP902">
            <v>0</v>
          </cell>
          <cell r="AQ902">
            <v>423737</v>
          </cell>
          <cell r="AR902">
            <v>0</v>
          </cell>
          <cell r="AS902">
            <v>0</v>
          </cell>
          <cell r="AT902">
            <v>169</v>
          </cell>
          <cell r="AU902">
            <v>0</v>
          </cell>
          <cell r="AV902">
            <v>1868</v>
          </cell>
          <cell r="AW902">
            <v>3177.4495000000002</v>
          </cell>
          <cell r="AX902">
            <v>762.42340000000002</v>
          </cell>
        </row>
        <row r="903">
          <cell r="D903" t="str">
            <v>長谷　麻里子</v>
          </cell>
          <cell r="E903">
            <v>1003</v>
          </cell>
          <cell r="F903" t="str">
            <v>研修業務部</v>
          </cell>
          <cell r="G903">
            <v>100302</v>
          </cell>
          <cell r="H903" t="str">
            <v>低炭素化支援Ｇ</v>
          </cell>
          <cell r="I903">
            <v>1</v>
          </cell>
          <cell r="J903" t="str">
            <v>部門1</v>
          </cell>
          <cell r="K903">
            <v>1001</v>
          </cell>
          <cell r="L903" t="str">
            <v>部門1-1</v>
          </cell>
          <cell r="M903">
            <v>100102</v>
          </cell>
          <cell r="N903" t="str">
            <v>一般職員</v>
          </cell>
          <cell r="O903">
            <v>500</v>
          </cell>
          <cell r="P903">
            <v>248700</v>
          </cell>
          <cell r="Q903">
            <v>248700</v>
          </cell>
          <cell r="R903">
            <v>0</v>
          </cell>
          <cell r="S903">
            <v>0</v>
          </cell>
          <cell r="T903">
            <v>0</v>
          </cell>
          <cell r="U903">
            <v>0</v>
          </cell>
          <cell r="V903">
            <v>0</v>
          </cell>
          <cell r="W903">
            <v>0</v>
          </cell>
          <cell r="X903">
            <v>0</v>
          </cell>
          <cell r="Y903">
            <v>0</v>
          </cell>
          <cell r="Z903">
            <v>248700</v>
          </cell>
          <cell r="AA903">
            <v>0</v>
          </cell>
          <cell r="AB903">
            <v>29844</v>
          </cell>
          <cell r="AC903">
            <v>0</v>
          </cell>
          <cell r="AD903">
            <v>27000</v>
          </cell>
          <cell r="AE903">
            <v>0</v>
          </cell>
          <cell r="AF903">
            <v>6733</v>
          </cell>
          <cell r="AG903">
            <v>0</v>
          </cell>
          <cell r="AH903">
            <v>5672</v>
          </cell>
          <cell r="AI903">
            <v>40770</v>
          </cell>
          <cell r="AJ903">
            <v>0</v>
          </cell>
          <cell r="AK903">
            <v>13396</v>
          </cell>
          <cell r="AL903">
            <v>0</v>
          </cell>
          <cell r="AM903">
            <v>29706.6</v>
          </cell>
          <cell r="AN903">
            <v>510</v>
          </cell>
          <cell r="AO903">
            <v>0</v>
          </cell>
          <cell r="AP903">
            <v>0</v>
          </cell>
          <cell r="AQ903">
            <v>408719</v>
          </cell>
          <cell r="AR903">
            <v>0</v>
          </cell>
          <cell r="AS903">
            <v>0</v>
          </cell>
          <cell r="AT903">
            <v>0</v>
          </cell>
          <cell r="AU903">
            <v>0</v>
          </cell>
          <cell r="AV903">
            <v>1793</v>
          </cell>
          <cell r="AW903">
            <v>3049.7064999999998</v>
          </cell>
          <cell r="AX903">
            <v>731.7867</v>
          </cell>
        </row>
        <row r="904">
          <cell r="D904" t="str">
            <v>竹内　祐輔</v>
          </cell>
          <cell r="E904">
            <v>1007</v>
          </cell>
          <cell r="F904" t="str">
            <v>関西研修センター</v>
          </cell>
          <cell r="G904">
            <v>100701</v>
          </cell>
          <cell r="H904" t="str">
            <v>ＫＫＣＧ</v>
          </cell>
          <cell r="I904">
            <v>1</v>
          </cell>
          <cell r="J904" t="str">
            <v>部門1</v>
          </cell>
          <cell r="K904">
            <v>1001</v>
          </cell>
          <cell r="L904" t="str">
            <v>部門1-1</v>
          </cell>
          <cell r="M904">
            <v>100102</v>
          </cell>
          <cell r="N904" t="str">
            <v>一般職員</v>
          </cell>
          <cell r="O904">
            <v>300</v>
          </cell>
          <cell r="P904">
            <v>315700</v>
          </cell>
          <cell r="Q904">
            <v>315700</v>
          </cell>
          <cell r="R904">
            <v>0</v>
          </cell>
          <cell r="S904">
            <v>0</v>
          </cell>
          <cell r="T904">
            <v>0</v>
          </cell>
          <cell r="U904">
            <v>0</v>
          </cell>
          <cell r="V904">
            <v>0</v>
          </cell>
          <cell r="W904">
            <v>0</v>
          </cell>
          <cell r="X904">
            <v>0</v>
          </cell>
          <cell r="Y904">
            <v>0</v>
          </cell>
          <cell r="Z904">
            <v>315700</v>
          </cell>
          <cell r="AA904">
            <v>45000</v>
          </cell>
          <cell r="AB904">
            <v>44844</v>
          </cell>
          <cell r="AC904">
            <v>13000</v>
          </cell>
          <cell r="AD904">
            <v>0</v>
          </cell>
          <cell r="AE904">
            <v>0</v>
          </cell>
          <cell r="AF904">
            <v>17375</v>
          </cell>
          <cell r="AG904">
            <v>0</v>
          </cell>
          <cell r="AH904">
            <v>0</v>
          </cell>
          <cell r="AI904">
            <v>0</v>
          </cell>
          <cell r="AJ904">
            <v>0</v>
          </cell>
          <cell r="AK904">
            <v>19700</v>
          </cell>
          <cell r="AL904">
            <v>2750</v>
          </cell>
          <cell r="AM904">
            <v>43685</v>
          </cell>
          <cell r="AN904">
            <v>750</v>
          </cell>
          <cell r="AO904">
            <v>0</v>
          </cell>
          <cell r="AP904">
            <v>0</v>
          </cell>
          <cell r="AQ904">
            <v>435919</v>
          </cell>
          <cell r="AR904">
            <v>0</v>
          </cell>
          <cell r="AS904">
            <v>0</v>
          </cell>
          <cell r="AT904">
            <v>0</v>
          </cell>
          <cell r="AU904">
            <v>0</v>
          </cell>
          <cell r="AV904">
            <v>2179</v>
          </cell>
          <cell r="AW904">
            <v>3705.9065000000001</v>
          </cell>
          <cell r="AX904">
            <v>889.27470000000005</v>
          </cell>
        </row>
        <row r="905">
          <cell r="D905" t="str">
            <v>上井　智香子</v>
          </cell>
          <cell r="E905">
            <v>1005</v>
          </cell>
          <cell r="F905" t="str">
            <v>総務企画部</v>
          </cell>
          <cell r="G905">
            <v>100502</v>
          </cell>
          <cell r="H905" t="str">
            <v>総務Ｇ</v>
          </cell>
          <cell r="I905">
            <v>1</v>
          </cell>
          <cell r="J905" t="str">
            <v>部門1</v>
          </cell>
          <cell r="K905">
            <v>1001</v>
          </cell>
          <cell r="L905" t="str">
            <v>部門1-1</v>
          </cell>
          <cell r="M905">
            <v>100102</v>
          </cell>
          <cell r="N905" t="str">
            <v>一般職員</v>
          </cell>
          <cell r="O905">
            <v>500</v>
          </cell>
          <cell r="P905">
            <v>340700</v>
          </cell>
          <cell r="Q905">
            <v>340700</v>
          </cell>
          <cell r="R905">
            <v>0</v>
          </cell>
          <cell r="S905">
            <v>0</v>
          </cell>
          <cell r="T905">
            <v>0</v>
          </cell>
          <cell r="U905">
            <v>0</v>
          </cell>
          <cell r="V905">
            <v>0</v>
          </cell>
          <cell r="W905">
            <v>0</v>
          </cell>
          <cell r="X905">
            <v>0</v>
          </cell>
          <cell r="Y905">
            <v>0</v>
          </cell>
          <cell r="Z905">
            <v>340700</v>
          </cell>
          <cell r="AA905">
            <v>0</v>
          </cell>
          <cell r="AB905">
            <v>41664</v>
          </cell>
          <cell r="AC905">
            <v>6500</v>
          </cell>
          <cell r="AD905">
            <v>27000</v>
          </cell>
          <cell r="AE905">
            <v>0</v>
          </cell>
          <cell r="AF905">
            <v>13835</v>
          </cell>
          <cell r="AG905">
            <v>0</v>
          </cell>
          <cell r="AH905">
            <v>14893</v>
          </cell>
          <cell r="AI905">
            <v>0</v>
          </cell>
          <cell r="AJ905">
            <v>0</v>
          </cell>
          <cell r="AK905">
            <v>17336</v>
          </cell>
          <cell r="AL905">
            <v>2420</v>
          </cell>
          <cell r="AM905">
            <v>38443.599999999999</v>
          </cell>
          <cell r="AN905">
            <v>660</v>
          </cell>
          <cell r="AO905">
            <v>0</v>
          </cell>
          <cell r="AP905">
            <v>0</v>
          </cell>
          <cell r="AQ905">
            <v>444592</v>
          </cell>
          <cell r="AR905">
            <v>0</v>
          </cell>
          <cell r="AS905">
            <v>0</v>
          </cell>
          <cell r="AT905">
            <v>0</v>
          </cell>
          <cell r="AU905">
            <v>0</v>
          </cell>
          <cell r="AV905">
            <v>2222</v>
          </cell>
          <cell r="AW905">
            <v>3779.9920000000002</v>
          </cell>
          <cell r="AX905">
            <v>906.96759999999995</v>
          </cell>
        </row>
        <row r="906">
          <cell r="D906" t="str">
            <v>熊谷　昌樹</v>
          </cell>
          <cell r="E906">
            <v>1004</v>
          </cell>
          <cell r="F906" t="str">
            <v>事業統括部</v>
          </cell>
          <cell r="G906">
            <v>100403</v>
          </cell>
          <cell r="H906" t="str">
            <v>管理システムＧ</v>
          </cell>
          <cell r="I906">
            <v>1</v>
          </cell>
          <cell r="J906" t="str">
            <v>部門1</v>
          </cell>
          <cell r="K906">
            <v>1001</v>
          </cell>
          <cell r="L906" t="str">
            <v>部門1-1</v>
          </cell>
          <cell r="M906">
            <v>100102</v>
          </cell>
          <cell r="N906" t="str">
            <v>一般職員</v>
          </cell>
          <cell r="O906">
            <v>500</v>
          </cell>
          <cell r="P906">
            <v>278700</v>
          </cell>
          <cell r="Q906">
            <v>278700</v>
          </cell>
          <cell r="R906">
            <v>0</v>
          </cell>
          <cell r="S906">
            <v>0</v>
          </cell>
          <cell r="T906">
            <v>0</v>
          </cell>
          <cell r="U906">
            <v>0</v>
          </cell>
          <cell r="V906">
            <v>0</v>
          </cell>
          <cell r="W906">
            <v>0</v>
          </cell>
          <cell r="X906">
            <v>0</v>
          </cell>
          <cell r="Y906">
            <v>0</v>
          </cell>
          <cell r="Z906">
            <v>278700</v>
          </cell>
          <cell r="AA906">
            <v>0</v>
          </cell>
          <cell r="AB906">
            <v>36564</v>
          </cell>
          <cell r="AC906">
            <v>26000</v>
          </cell>
          <cell r="AD906">
            <v>0</v>
          </cell>
          <cell r="AE906">
            <v>0</v>
          </cell>
          <cell r="AF906">
            <v>31258</v>
          </cell>
          <cell r="AG906">
            <v>0</v>
          </cell>
          <cell r="AH906">
            <v>21146</v>
          </cell>
          <cell r="AI906">
            <v>149133</v>
          </cell>
          <cell r="AJ906">
            <v>-15540</v>
          </cell>
          <cell r="AK906">
            <v>19700</v>
          </cell>
          <cell r="AL906">
            <v>0</v>
          </cell>
          <cell r="AM906">
            <v>43685</v>
          </cell>
          <cell r="AN906">
            <v>750</v>
          </cell>
          <cell r="AO906">
            <v>0</v>
          </cell>
          <cell r="AP906">
            <v>0</v>
          </cell>
          <cell r="AQ906">
            <v>527261</v>
          </cell>
          <cell r="AR906">
            <v>18510</v>
          </cell>
          <cell r="AS906">
            <v>0</v>
          </cell>
          <cell r="AT906">
            <v>432</v>
          </cell>
          <cell r="AU906">
            <v>0</v>
          </cell>
          <cell r="AV906">
            <v>2636</v>
          </cell>
          <cell r="AW906">
            <v>4482.0235000000002</v>
          </cell>
          <cell r="AX906">
            <v>1075.6124</v>
          </cell>
        </row>
        <row r="907">
          <cell r="D907" t="str">
            <v>吉竹　和宏</v>
          </cell>
          <cell r="E907">
            <v>1002</v>
          </cell>
          <cell r="F907" t="str">
            <v>派遣業務部</v>
          </cell>
          <cell r="G907">
            <v>100201</v>
          </cell>
          <cell r="H907" t="str">
            <v>派遣業務Ｇ</v>
          </cell>
          <cell r="I907">
            <v>1</v>
          </cell>
          <cell r="J907" t="str">
            <v>部門1</v>
          </cell>
          <cell r="K907">
            <v>1001</v>
          </cell>
          <cell r="L907" t="str">
            <v>部門1-1</v>
          </cell>
          <cell r="M907">
            <v>100102</v>
          </cell>
          <cell r="N907" t="str">
            <v>一般職員</v>
          </cell>
          <cell r="O907">
            <v>500</v>
          </cell>
          <cell r="P907">
            <v>289400</v>
          </cell>
          <cell r="Q907">
            <v>289400</v>
          </cell>
          <cell r="R907">
            <v>0</v>
          </cell>
          <cell r="S907">
            <v>0</v>
          </cell>
          <cell r="T907">
            <v>0</v>
          </cell>
          <cell r="U907">
            <v>0</v>
          </cell>
          <cell r="V907">
            <v>0</v>
          </cell>
          <cell r="W907">
            <v>0</v>
          </cell>
          <cell r="X907">
            <v>0</v>
          </cell>
          <cell r="Y907">
            <v>0</v>
          </cell>
          <cell r="Z907">
            <v>289400</v>
          </cell>
          <cell r="AA907">
            <v>0</v>
          </cell>
          <cell r="AB907">
            <v>37848</v>
          </cell>
          <cell r="AC907">
            <v>26000</v>
          </cell>
          <cell r="AD907">
            <v>27000</v>
          </cell>
          <cell r="AE907">
            <v>0</v>
          </cell>
          <cell r="AF907">
            <v>13368</v>
          </cell>
          <cell r="AG907">
            <v>0</v>
          </cell>
          <cell r="AH907">
            <v>4951</v>
          </cell>
          <cell r="AI907">
            <v>81136</v>
          </cell>
          <cell r="AJ907">
            <v>-16140</v>
          </cell>
          <cell r="AK907">
            <v>16154</v>
          </cell>
          <cell r="AL907">
            <v>2255</v>
          </cell>
          <cell r="AM907">
            <v>35822.400000000001</v>
          </cell>
          <cell r="AN907">
            <v>615</v>
          </cell>
          <cell r="AO907">
            <v>0</v>
          </cell>
          <cell r="AP907">
            <v>0</v>
          </cell>
          <cell r="AQ907">
            <v>463563</v>
          </cell>
          <cell r="AR907">
            <v>2825</v>
          </cell>
          <cell r="AS907">
            <v>0</v>
          </cell>
          <cell r="AT907">
            <v>269</v>
          </cell>
          <cell r="AU907">
            <v>2184</v>
          </cell>
          <cell r="AV907">
            <v>2317</v>
          </cell>
          <cell r="AW907">
            <v>3941.1005</v>
          </cell>
          <cell r="AX907">
            <v>945.66849999999999</v>
          </cell>
        </row>
        <row r="908">
          <cell r="D908" t="str">
            <v>岡野　裕香</v>
          </cell>
          <cell r="E908">
            <v>1001</v>
          </cell>
          <cell r="F908" t="str">
            <v>産業推進部</v>
          </cell>
          <cell r="G908">
            <v>100101</v>
          </cell>
          <cell r="H908" t="str">
            <v>産業国際化・インフラＧ</v>
          </cell>
          <cell r="I908">
            <v>1</v>
          </cell>
          <cell r="J908" t="str">
            <v>部門1</v>
          </cell>
          <cell r="K908">
            <v>1001</v>
          </cell>
          <cell r="L908" t="str">
            <v>部門1-1</v>
          </cell>
          <cell r="M908">
            <v>100102</v>
          </cell>
          <cell r="N908" t="str">
            <v>一般職員</v>
          </cell>
          <cell r="O908">
            <v>500</v>
          </cell>
          <cell r="P908">
            <v>251500</v>
          </cell>
          <cell r="Q908">
            <v>251500</v>
          </cell>
          <cell r="R908">
            <v>0</v>
          </cell>
          <cell r="S908">
            <v>0</v>
          </cell>
          <cell r="T908">
            <v>0</v>
          </cell>
          <cell r="U908">
            <v>0</v>
          </cell>
          <cell r="V908">
            <v>0</v>
          </cell>
          <cell r="W908">
            <v>0</v>
          </cell>
          <cell r="X908">
            <v>0</v>
          </cell>
          <cell r="Y908">
            <v>0</v>
          </cell>
          <cell r="Z908">
            <v>251500</v>
          </cell>
          <cell r="AA908">
            <v>0</v>
          </cell>
          <cell r="AB908">
            <v>30180</v>
          </cell>
          <cell r="AC908">
            <v>0</v>
          </cell>
          <cell r="AD908">
            <v>0</v>
          </cell>
          <cell r="AE908">
            <v>0</v>
          </cell>
          <cell r="AF908">
            <v>26613</v>
          </cell>
          <cell r="AG908">
            <v>0</v>
          </cell>
          <cell r="AH908">
            <v>4225</v>
          </cell>
          <cell r="AI908">
            <v>91842</v>
          </cell>
          <cell r="AJ908">
            <v>0</v>
          </cell>
          <cell r="AK908">
            <v>12608</v>
          </cell>
          <cell r="AL908">
            <v>0</v>
          </cell>
          <cell r="AM908">
            <v>27958.799999999999</v>
          </cell>
          <cell r="AN908">
            <v>480</v>
          </cell>
          <cell r="AO908">
            <v>0</v>
          </cell>
          <cell r="AP908">
            <v>0</v>
          </cell>
          <cell r="AQ908">
            <v>404360</v>
          </cell>
          <cell r="AR908">
            <v>8221</v>
          </cell>
          <cell r="AS908">
            <v>0</v>
          </cell>
          <cell r="AT908">
            <v>94</v>
          </cell>
          <cell r="AU908">
            <v>0</v>
          </cell>
          <cell r="AV908">
            <v>2021</v>
          </cell>
          <cell r="AW908">
            <v>3437.86</v>
          </cell>
          <cell r="AX908">
            <v>824.89440000000002</v>
          </cell>
        </row>
        <row r="909">
          <cell r="D909" t="str">
            <v>土居　育枝</v>
          </cell>
          <cell r="E909">
            <v>1005</v>
          </cell>
          <cell r="F909" t="str">
            <v>総務企画部</v>
          </cell>
          <cell r="G909">
            <v>100504</v>
          </cell>
          <cell r="H909" t="str">
            <v>会計Ｇ</v>
          </cell>
          <cell r="I909">
            <v>1</v>
          </cell>
          <cell r="J909" t="str">
            <v>部門1</v>
          </cell>
          <cell r="K909">
            <v>1001</v>
          </cell>
          <cell r="L909" t="str">
            <v>部門1-1</v>
          </cell>
          <cell r="M909">
            <v>100102</v>
          </cell>
          <cell r="N909" t="str">
            <v>一般職員</v>
          </cell>
          <cell r="O909">
            <v>500</v>
          </cell>
          <cell r="P909">
            <v>340700</v>
          </cell>
          <cell r="Q909">
            <v>340700</v>
          </cell>
          <cell r="R909">
            <v>0</v>
          </cell>
          <cell r="S909">
            <v>0</v>
          </cell>
          <cell r="T909">
            <v>0</v>
          </cell>
          <cell r="U909">
            <v>0</v>
          </cell>
          <cell r="V909">
            <v>0</v>
          </cell>
          <cell r="W909">
            <v>0</v>
          </cell>
          <cell r="X909">
            <v>0</v>
          </cell>
          <cell r="Y909">
            <v>0</v>
          </cell>
          <cell r="Z909">
            <v>340700</v>
          </cell>
          <cell r="AA909">
            <v>0</v>
          </cell>
          <cell r="AB909">
            <v>40884</v>
          </cell>
          <cell r="AC909">
            <v>0</v>
          </cell>
          <cell r="AD909">
            <v>0</v>
          </cell>
          <cell r="AE909">
            <v>0</v>
          </cell>
          <cell r="AF909">
            <v>9081</v>
          </cell>
          <cell r="AG909">
            <v>0</v>
          </cell>
          <cell r="AH909">
            <v>5893</v>
          </cell>
          <cell r="AI909">
            <v>64971</v>
          </cell>
          <cell r="AJ909">
            <v>0</v>
          </cell>
          <cell r="AK909">
            <v>20882</v>
          </cell>
          <cell r="AL909">
            <v>2915</v>
          </cell>
          <cell r="AM909">
            <v>46306.2</v>
          </cell>
          <cell r="AN909">
            <v>795</v>
          </cell>
          <cell r="AO909">
            <v>0</v>
          </cell>
          <cell r="AP909">
            <v>0</v>
          </cell>
          <cell r="AQ909">
            <v>461529</v>
          </cell>
          <cell r="AR909">
            <v>0</v>
          </cell>
          <cell r="AS909">
            <v>0</v>
          </cell>
          <cell r="AT909">
            <v>0</v>
          </cell>
          <cell r="AU909">
            <v>0</v>
          </cell>
          <cell r="AV909">
            <v>2307</v>
          </cell>
          <cell r="AW909">
            <v>3923.6415000000002</v>
          </cell>
          <cell r="AX909">
            <v>941.51909999999998</v>
          </cell>
        </row>
        <row r="910">
          <cell r="D910" t="str">
            <v>藁谷　靖昭</v>
          </cell>
          <cell r="E910">
            <v>1003</v>
          </cell>
          <cell r="F910" t="str">
            <v>研修業務部</v>
          </cell>
          <cell r="G910">
            <v>100302</v>
          </cell>
          <cell r="H910" t="str">
            <v>低炭素化支援Ｇ</v>
          </cell>
          <cell r="I910">
            <v>1</v>
          </cell>
          <cell r="J910" t="str">
            <v>部門1</v>
          </cell>
          <cell r="K910">
            <v>1001</v>
          </cell>
          <cell r="L910" t="str">
            <v>部門1-1</v>
          </cell>
          <cell r="M910">
            <v>100102</v>
          </cell>
          <cell r="N910" t="str">
            <v>一般職員</v>
          </cell>
          <cell r="O910">
            <v>500</v>
          </cell>
          <cell r="P910">
            <v>286800</v>
          </cell>
          <cell r="Q910">
            <v>286800</v>
          </cell>
          <cell r="R910">
            <v>0</v>
          </cell>
          <cell r="S910">
            <v>0</v>
          </cell>
          <cell r="T910">
            <v>0</v>
          </cell>
          <cell r="U910">
            <v>0</v>
          </cell>
          <cell r="V910">
            <v>0</v>
          </cell>
          <cell r="W910">
            <v>0</v>
          </cell>
          <cell r="X910">
            <v>0</v>
          </cell>
          <cell r="Y910">
            <v>0</v>
          </cell>
          <cell r="Z910">
            <v>286800</v>
          </cell>
          <cell r="AA910">
            <v>0</v>
          </cell>
          <cell r="AB910">
            <v>37536</v>
          </cell>
          <cell r="AC910">
            <v>26000</v>
          </cell>
          <cell r="AD910">
            <v>0</v>
          </cell>
          <cell r="AE910">
            <v>0</v>
          </cell>
          <cell r="AF910">
            <v>21225</v>
          </cell>
          <cell r="AG910">
            <v>0</v>
          </cell>
          <cell r="AH910">
            <v>21301</v>
          </cell>
          <cell r="AI910">
            <v>47424</v>
          </cell>
          <cell r="AJ910">
            <v>0</v>
          </cell>
          <cell r="AK910">
            <v>16154</v>
          </cell>
          <cell r="AL910">
            <v>2255</v>
          </cell>
          <cell r="AM910">
            <v>35822.400000000001</v>
          </cell>
          <cell r="AN910">
            <v>615</v>
          </cell>
          <cell r="AO910">
            <v>0</v>
          </cell>
          <cell r="AP910">
            <v>0</v>
          </cell>
          <cell r="AQ910">
            <v>440286</v>
          </cell>
          <cell r="AR910">
            <v>0</v>
          </cell>
          <cell r="AS910">
            <v>0</v>
          </cell>
          <cell r="AT910">
            <v>0</v>
          </cell>
          <cell r="AU910">
            <v>0</v>
          </cell>
          <cell r="AV910">
            <v>2201</v>
          </cell>
          <cell r="AW910">
            <v>3742.8609999999999</v>
          </cell>
          <cell r="AX910">
            <v>898.18340000000001</v>
          </cell>
        </row>
        <row r="911">
          <cell r="D911" t="str">
            <v>竹内　明日香</v>
          </cell>
          <cell r="E911">
            <v>1006</v>
          </cell>
          <cell r="F911" t="str">
            <v>東京研修センター</v>
          </cell>
          <cell r="G911">
            <v>100601</v>
          </cell>
          <cell r="H911" t="str">
            <v>ＴＫＣＧ</v>
          </cell>
          <cell r="I911">
            <v>1</v>
          </cell>
          <cell r="J911" t="str">
            <v>部門1</v>
          </cell>
          <cell r="K911">
            <v>1001</v>
          </cell>
          <cell r="L911" t="str">
            <v>部門1-1</v>
          </cell>
          <cell r="M911">
            <v>100102</v>
          </cell>
          <cell r="N911" t="str">
            <v>一般職員</v>
          </cell>
          <cell r="O911">
            <v>500</v>
          </cell>
          <cell r="P911">
            <v>248700</v>
          </cell>
          <cell r="Q911">
            <v>248700</v>
          </cell>
          <cell r="R911">
            <v>0</v>
          </cell>
          <cell r="S911">
            <v>0</v>
          </cell>
          <cell r="T911">
            <v>0</v>
          </cell>
          <cell r="U911">
            <v>0</v>
          </cell>
          <cell r="V911">
            <v>0</v>
          </cell>
          <cell r="W911">
            <v>0</v>
          </cell>
          <cell r="X911">
            <v>0</v>
          </cell>
          <cell r="Y911">
            <v>0</v>
          </cell>
          <cell r="Z911">
            <v>248700</v>
          </cell>
          <cell r="AA911">
            <v>0</v>
          </cell>
          <cell r="AB911">
            <v>29844</v>
          </cell>
          <cell r="AC911">
            <v>0</v>
          </cell>
          <cell r="AD911">
            <v>27000</v>
          </cell>
          <cell r="AE911">
            <v>0</v>
          </cell>
          <cell r="AF911">
            <v>8560</v>
          </cell>
          <cell r="AG911">
            <v>0</v>
          </cell>
          <cell r="AH911">
            <v>5672</v>
          </cell>
          <cell r="AI911">
            <v>111116</v>
          </cell>
          <cell r="AJ911">
            <v>0</v>
          </cell>
          <cell r="AK911">
            <v>16154</v>
          </cell>
          <cell r="AL911">
            <v>0</v>
          </cell>
          <cell r="AM911">
            <v>35822.400000000001</v>
          </cell>
          <cell r="AN911">
            <v>615</v>
          </cell>
          <cell r="AO911">
            <v>0</v>
          </cell>
          <cell r="AP911">
            <v>0</v>
          </cell>
          <cell r="AQ911">
            <v>430892</v>
          </cell>
          <cell r="AR911">
            <v>17741</v>
          </cell>
          <cell r="AS911">
            <v>0</v>
          </cell>
          <cell r="AT911">
            <v>0</v>
          </cell>
          <cell r="AU911">
            <v>0</v>
          </cell>
          <cell r="AV911">
            <v>2154</v>
          </cell>
          <cell r="AW911">
            <v>3663.0419999999999</v>
          </cell>
          <cell r="AX911">
            <v>879.01959999999997</v>
          </cell>
        </row>
        <row r="912">
          <cell r="D912" t="str">
            <v>小美野　顕宏</v>
          </cell>
          <cell r="E912">
            <v>1003</v>
          </cell>
          <cell r="F912" t="str">
            <v>研修業務部</v>
          </cell>
          <cell r="G912">
            <v>100301</v>
          </cell>
          <cell r="H912" t="str">
            <v>受入業務Ｇ</v>
          </cell>
          <cell r="I912">
            <v>1</v>
          </cell>
          <cell r="J912" t="str">
            <v>部門1</v>
          </cell>
          <cell r="K912">
            <v>1001</v>
          </cell>
          <cell r="L912" t="str">
            <v>部門1-1</v>
          </cell>
          <cell r="M912">
            <v>100102</v>
          </cell>
          <cell r="N912" t="str">
            <v>一般職員</v>
          </cell>
          <cell r="O912">
            <v>300</v>
          </cell>
          <cell r="P912">
            <v>366600</v>
          </cell>
          <cell r="Q912">
            <v>366600</v>
          </cell>
          <cell r="R912">
            <v>0</v>
          </cell>
          <cell r="S912">
            <v>0</v>
          </cell>
          <cell r="T912">
            <v>0</v>
          </cell>
          <cell r="U912">
            <v>0</v>
          </cell>
          <cell r="V912">
            <v>0</v>
          </cell>
          <cell r="W912">
            <v>0</v>
          </cell>
          <cell r="X912">
            <v>0</v>
          </cell>
          <cell r="Y912">
            <v>0</v>
          </cell>
          <cell r="Z912">
            <v>366600</v>
          </cell>
          <cell r="AA912">
            <v>75000</v>
          </cell>
          <cell r="AB912">
            <v>52992</v>
          </cell>
          <cell r="AC912">
            <v>0</v>
          </cell>
          <cell r="AD912">
            <v>27000</v>
          </cell>
          <cell r="AE912">
            <v>0</v>
          </cell>
          <cell r="AF912">
            <v>11998</v>
          </cell>
          <cell r="AG912">
            <v>0</v>
          </cell>
          <cell r="AH912">
            <v>0</v>
          </cell>
          <cell r="AI912">
            <v>0</v>
          </cell>
          <cell r="AJ912">
            <v>0</v>
          </cell>
          <cell r="AK912">
            <v>20882</v>
          </cell>
          <cell r="AL912">
            <v>2915</v>
          </cell>
          <cell r="AM912">
            <v>46306.2</v>
          </cell>
          <cell r="AN912">
            <v>795</v>
          </cell>
          <cell r="AO912">
            <v>0</v>
          </cell>
          <cell r="AP912">
            <v>0</v>
          </cell>
          <cell r="AQ912">
            <v>533590</v>
          </cell>
          <cell r="AR912">
            <v>0</v>
          </cell>
          <cell r="AS912">
            <v>0</v>
          </cell>
          <cell r="AT912">
            <v>0</v>
          </cell>
          <cell r="AU912">
            <v>0</v>
          </cell>
          <cell r="AV912">
            <v>2667</v>
          </cell>
          <cell r="AW912">
            <v>4536.4650000000001</v>
          </cell>
          <cell r="AX912">
            <v>1088.5236</v>
          </cell>
        </row>
        <row r="913">
          <cell r="D913" t="str">
            <v>戸梶　輝子</v>
          </cell>
          <cell r="E913">
            <v>1007</v>
          </cell>
          <cell r="F913" t="str">
            <v>関西研修センター</v>
          </cell>
          <cell r="G913">
            <v>100701</v>
          </cell>
          <cell r="H913" t="str">
            <v>ＫＫＣＧ</v>
          </cell>
          <cell r="I913">
            <v>1</v>
          </cell>
          <cell r="J913" t="str">
            <v>部門1</v>
          </cell>
          <cell r="K913">
            <v>1001</v>
          </cell>
          <cell r="L913" t="str">
            <v>部門1-1</v>
          </cell>
          <cell r="M913">
            <v>100102</v>
          </cell>
          <cell r="N913" t="str">
            <v>一般職員</v>
          </cell>
          <cell r="O913">
            <v>500</v>
          </cell>
          <cell r="P913">
            <v>286800</v>
          </cell>
          <cell r="Q913">
            <v>286800</v>
          </cell>
          <cell r="R913">
            <v>0</v>
          </cell>
          <cell r="S913">
            <v>0</v>
          </cell>
          <cell r="T913">
            <v>0</v>
          </cell>
          <cell r="U913">
            <v>0</v>
          </cell>
          <cell r="V913">
            <v>0</v>
          </cell>
          <cell r="W913">
            <v>0</v>
          </cell>
          <cell r="X913">
            <v>0</v>
          </cell>
          <cell r="Y913">
            <v>0</v>
          </cell>
          <cell r="Z913">
            <v>286800</v>
          </cell>
          <cell r="AA913">
            <v>0</v>
          </cell>
          <cell r="AB913">
            <v>34416</v>
          </cell>
          <cell r="AC913">
            <v>0</v>
          </cell>
          <cell r="AD913">
            <v>0</v>
          </cell>
          <cell r="AE913">
            <v>0</v>
          </cell>
          <cell r="AF913">
            <v>13898</v>
          </cell>
          <cell r="AG913">
            <v>0</v>
          </cell>
          <cell r="AH913">
            <v>4901</v>
          </cell>
          <cell r="AI913">
            <v>9492</v>
          </cell>
          <cell r="AJ913">
            <v>0</v>
          </cell>
          <cell r="AK913">
            <v>13396</v>
          </cell>
          <cell r="AL913">
            <v>0</v>
          </cell>
          <cell r="AM913">
            <v>29706.6</v>
          </cell>
          <cell r="AN913">
            <v>510</v>
          </cell>
          <cell r="AO913">
            <v>0</v>
          </cell>
          <cell r="AP913">
            <v>0</v>
          </cell>
          <cell r="AQ913">
            <v>349507</v>
          </cell>
          <cell r="AR913">
            <v>0</v>
          </cell>
          <cell r="AS913">
            <v>0</v>
          </cell>
          <cell r="AT913">
            <v>0</v>
          </cell>
          <cell r="AU913">
            <v>0</v>
          </cell>
          <cell r="AV913">
            <v>1747</v>
          </cell>
          <cell r="AW913">
            <v>2971.3445000000002</v>
          </cell>
          <cell r="AX913">
            <v>712.99419999999998</v>
          </cell>
        </row>
        <row r="914">
          <cell r="D914" t="str">
            <v>樋口　美紀</v>
          </cell>
          <cell r="E914">
            <v>1008</v>
          </cell>
          <cell r="F914" t="str">
            <v>HIDA総合研究所</v>
          </cell>
          <cell r="G914">
            <v>100801</v>
          </cell>
          <cell r="H914" t="str">
            <v>調査企画Ｇ</v>
          </cell>
          <cell r="I914">
            <v>1</v>
          </cell>
          <cell r="J914" t="str">
            <v>部門1</v>
          </cell>
          <cell r="K914">
            <v>1001</v>
          </cell>
          <cell r="L914" t="str">
            <v>部門1-1</v>
          </cell>
          <cell r="M914">
            <v>100102</v>
          </cell>
          <cell r="N914" t="str">
            <v>一般職員</v>
          </cell>
          <cell r="O914">
            <v>500</v>
          </cell>
          <cell r="P914">
            <v>281400</v>
          </cell>
          <cell r="Q914">
            <v>281400</v>
          </cell>
          <cell r="R914">
            <v>0</v>
          </cell>
          <cell r="S914">
            <v>0</v>
          </cell>
          <cell r="T914">
            <v>0</v>
          </cell>
          <cell r="U914">
            <v>0</v>
          </cell>
          <cell r="V914">
            <v>0</v>
          </cell>
          <cell r="W914">
            <v>0</v>
          </cell>
          <cell r="X914">
            <v>0</v>
          </cell>
          <cell r="Y914">
            <v>0</v>
          </cell>
          <cell r="Z914">
            <v>281400</v>
          </cell>
          <cell r="AA914">
            <v>0</v>
          </cell>
          <cell r="AB914">
            <v>33768</v>
          </cell>
          <cell r="AC914">
            <v>0</v>
          </cell>
          <cell r="AD914">
            <v>0</v>
          </cell>
          <cell r="AE914">
            <v>0</v>
          </cell>
          <cell r="AF914">
            <v>10085</v>
          </cell>
          <cell r="AG914">
            <v>0</v>
          </cell>
          <cell r="AH914">
            <v>4800</v>
          </cell>
          <cell r="AI914">
            <v>111618</v>
          </cell>
          <cell r="AJ914">
            <v>0</v>
          </cell>
          <cell r="AK914">
            <v>14972</v>
          </cell>
          <cell r="AL914">
            <v>0</v>
          </cell>
          <cell r="AM914">
            <v>33201.199999999997</v>
          </cell>
          <cell r="AN914">
            <v>570</v>
          </cell>
          <cell r="AO914">
            <v>0</v>
          </cell>
          <cell r="AP914">
            <v>0</v>
          </cell>
          <cell r="AQ914">
            <v>441671</v>
          </cell>
          <cell r="AR914">
            <v>14034</v>
          </cell>
          <cell r="AS914">
            <v>0</v>
          </cell>
          <cell r="AT914">
            <v>445</v>
          </cell>
          <cell r="AU914">
            <v>0</v>
          </cell>
          <cell r="AV914">
            <v>2208</v>
          </cell>
          <cell r="AW914">
            <v>3754.5585000000001</v>
          </cell>
          <cell r="AX914">
            <v>901.00879999999995</v>
          </cell>
        </row>
        <row r="915">
          <cell r="D915" t="str">
            <v>瀧本　三枝喜</v>
          </cell>
          <cell r="E915">
            <v>1004</v>
          </cell>
          <cell r="F915" t="str">
            <v>事業統括部</v>
          </cell>
          <cell r="G915">
            <v>100403</v>
          </cell>
          <cell r="H915" t="str">
            <v>管理システムＧ</v>
          </cell>
          <cell r="I915">
            <v>1</v>
          </cell>
          <cell r="J915" t="str">
            <v>部門1</v>
          </cell>
          <cell r="K915">
            <v>1001</v>
          </cell>
          <cell r="L915" t="str">
            <v>部門1-1</v>
          </cell>
          <cell r="M915">
            <v>100102</v>
          </cell>
          <cell r="N915" t="str">
            <v>一般職員</v>
          </cell>
          <cell r="O915">
            <v>500</v>
          </cell>
          <cell r="P915">
            <v>346300</v>
          </cell>
          <cell r="Q915">
            <v>346300</v>
          </cell>
          <cell r="R915">
            <v>0</v>
          </cell>
          <cell r="S915">
            <v>0</v>
          </cell>
          <cell r="T915">
            <v>0</v>
          </cell>
          <cell r="U915">
            <v>0</v>
          </cell>
          <cell r="V915">
            <v>0</v>
          </cell>
          <cell r="W915">
            <v>0</v>
          </cell>
          <cell r="X915">
            <v>0</v>
          </cell>
          <cell r="Y915">
            <v>0</v>
          </cell>
          <cell r="Z915">
            <v>346300</v>
          </cell>
          <cell r="AA915">
            <v>0</v>
          </cell>
          <cell r="AB915">
            <v>42876</v>
          </cell>
          <cell r="AC915">
            <v>11000</v>
          </cell>
          <cell r="AD915">
            <v>0</v>
          </cell>
          <cell r="AE915">
            <v>0</v>
          </cell>
          <cell r="AF915">
            <v>7713</v>
          </cell>
          <cell r="AG915">
            <v>0</v>
          </cell>
          <cell r="AH915">
            <v>15147</v>
          </cell>
          <cell r="AI915">
            <v>117260</v>
          </cell>
          <cell r="AJ915">
            <v>-19313</v>
          </cell>
          <cell r="AK915">
            <v>20882</v>
          </cell>
          <cell r="AL915">
            <v>2915</v>
          </cell>
          <cell r="AM915">
            <v>46306.2</v>
          </cell>
          <cell r="AN915">
            <v>795</v>
          </cell>
          <cell r="AO915">
            <v>0</v>
          </cell>
          <cell r="AP915">
            <v>0</v>
          </cell>
          <cell r="AQ915">
            <v>520983</v>
          </cell>
          <cell r="AR915">
            <v>1771</v>
          </cell>
          <cell r="AS915">
            <v>0</v>
          </cell>
          <cell r="AT915">
            <v>0</v>
          </cell>
          <cell r="AU915">
            <v>0</v>
          </cell>
          <cell r="AV915">
            <v>2604</v>
          </cell>
          <cell r="AW915">
            <v>4429.2704999999996</v>
          </cell>
          <cell r="AX915">
            <v>1062.8053</v>
          </cell>
        </row>
        <row r="916">
          <cell r="D916" t="str">
            <v>徳山　朋美</v>
          </cell>
          <cell r="E916">
            <v>1003</v>
          </cell>
          <cell r="F916" t="str">
            <v>研修業務部</v>
          </cell>
          <cell r="G916">
            <v>100302</v>
          </cell>
          <cell r="H916" t="str">
            <v>低炭素化支援Ｇ</v>
          </cell>
          <cell r="I916">
            <v>1</v>
          </cell>
          <cell r="J916" t="str">
            <v>部門1</v>
          </cell>
          <cell r="K916">
            <v>1001</v>
          </cell>
          <cell r="L916" t="str">
            <v>部門1-1</v>
          </cell>
          <cell r="M916">
            <v>100102</v>
          </cell>
          <cell r="N916" t="str">
            <v>一般職員</v>
          </cell>
          <cell r="O916">
            <v>500</v>
          </cell>
          <cell r="P916">
            <v>248700</v>
          </cell>
          <cell r="Q916">
            <v>248700</v>
          </cell>
          <cell r="R916">
            <v>0</v>
          </cell>
          <cell r="S916">
            <v>0</v>
          </cell>
          <cell r="T916">
            <v>0</v>
          </cell>
          <cell r="U916">
            <v>0</v>
          </cell>
          <cell r="V916">
            <v>0</v>
          </cell>
          <cell r="W916">
            <v>0</v>
          </cell>
          <cell r="X916">
            <v>0</v>
          </cell>
          <cell r="Y916">
            <v>0</v>
          </cell>
          <cell r="Z916">
            <v>248700</v>
          </cell>
          <cell r="AA916">
            <v>0</v>
          </cell>
          <cell r="AB916">
            <v>29844</v>
          </cell>
          <cell r="AC916">
            <v>0</v>
          </cell>
          <cell r="AD916">
            <v>27000</v>
          </cell>
          <cell r="AE916">
            <v>0</v>
          </cell>
          <cell r="AF916">
            <v>13311</v>
          </cell>
          <cell r="AG916">
            <v>0</v>
          </cell>
          <cell r="AH916">
            <v>5672</v>
          </cell>
          <cell r="AI916">
            <v>97495</v>
          </cell>
          <cell r="AJ916">
            <v>0</v>
          </cell>
          <cell r="AK916">
            <v>17336</v>
          </cell>
          <cell r="AL916">
            <v>0</v>
          </cell>
          <cell r="AM916">
            <v>38443.599999999999</v>
          </cell>
          <cell r="AN916">
            <v>660</v>
          </cell>
          <cell r="AO916">
            <v>0</v>
          </cell>
          <cell r="AP916">
            <v>0</v>
          </cell>
          <cell r="AQ916">
            <v>422022</v>
          </cell>
          <cell r="AR916">
            <v>14938</v>
          </cell>
          <cell r="AS916">
            <v>0</v>
          </cell>
          <cell r="AT916">
            <v>400</v>
          </cell>
          <cell r="AU916">
            <v>0</v>
          </cell>
          <cell r="AV916">
            <v>2110</v>
          </cell>
          <cell r="AW916">
            <v>3587.297</v>
          </cell>
          <cell r="AX916">
            <v>860.9248</v>
          </cell>
        </row>
        <row r="917">
          <cell r="D917" t="str">
            <v>杉山　充</v>
          </cell>
          <cell r="E917">
            <v>1008</v>
          </cell>
          <cell r="F917" t="str">
            <v>HIDA総合研究所</v>
          </cell>
          <cell r="G917">
            <v>100803</v>
          </cell>
          <cell r="H917" t="str">
            <v>日本語教育センター</v>
          </cell>
          <cell r="I917">
            <v>1</v>
          </cell>
          <cell r="J917" t="str">
            <v>部門1</v>
          </cell>
          <cell r="K917">
            <v>1001</v>
          </cell>
          <cell r="L917" t="str">
            <v>部門1-1</v>
          </cell>
          <cell r="M917">
            <v>100102</v>
          </cell>
          <cell r="N917" t="str">
            <v>一般職員</v>
          </cell>
          <cell r="O917">
            <v>500</v>
          </cell>
          <cell r="P917">
            <v>254300</v>
          </cell>
          <cell r="Q917">
            <v>254300</v>
          </cell>
          <cell r="R917">
            <v>0</v>
          </cell>
          <cell r="S917">
            <v>0</v>
          </cell>
          <cell r="T917">
            <v>0</v>
          </cell>
          <cell r="U917">
            <v>0</v>
          </cell>
          <cell r="V917">
            <v>0</v>
          </cell>
          <cell r="W917">
            <v>0</v>
          </cell>
          <cell r="X917">
            <v>0</v>
          </cell>
          <cell r="Y917">
            <v>0</v>
          </cell>
          <cell r="Z917">
            <v>254300</v>
          </cell>
          <cell r="AA917">
            <v>0</v>
          </cell>
          <cell r="AB917">
            <v>32076</v>
          </cell>
          <cell r="AC917">
            <v>13000</v>
          </cell>
          <cell r="AD917">
            <v>27000</v>
          </cell>
          <cell r="AE917">
            <v>0</v>
          </cell>
          <cell r="AF917">
            <v>21236</v>
          </cell>
          <cell r="AG917">
            <v>0</v>
          </cell>
          <cell r="AH917">
            <v>4276</v>
          </cell>
          <cell r="AI917">
            <v>27325</v>
          </cell>
          <cell r="AJ917">
            <v>-14183</v>
          </cell>
          <cell r="AK917">
            <v>17336</v>
          </cell>
          <cell r="AL917">
            <v>0</v>
          </cell>
          <cell r="AM917">
            <v>38443.599999999999</v>
          </cell>
          <cell r="AN917">
            <v>660</v>
          </cell>
          <cell r="AO917">
            <v>0</v>
          </cell>
          <cell r="AP917">
            <v>0</v>
          </cell>
          <cell r="AQ917">
            <v>365030</v>
          </cell>
          <cell r="AR917">
            <v>0</v>
          </cell>
          <cell r="AS917">
            <v>0</v>
          </cell>
          <cell r="AT917">
            <v>0</v>
          </cell>
          <cell r="AU917">
            <v>0</v>
          </cell>
          <cell r="AV917">
            <v>1825</v>
          </cell>
          <cell r="AW917">
            <v>3102.9050000000002</v>
          </cell>
          <cell r="AX917">
            <v>744.66120000000001</v>
          </cell>
        </row>
        <row r="918">
          <cell r="D918" t="str">
            <v>田中　勇人</v>
          </cell>
          <cell r="E918">
            <v>1002</v>
          </cell>
          <cell r="F918" t="str">
            <v>政策推進部</v>
          </cell>
          <cell r="G918">
            <v>100202</v>
          </cell>
          <cell r="H918" t="str">
            <v>政策受託Ｇ</v>
          </cell>
          <cell r="I918">
            <v>1</v>
          </cell>
          <cell r="J918" t="str">
            <v>部門1</v>
          </cell>
          <cell r="K918">
            <v>1001</v>
          </cell>
          <cell r="L918" t="str">
            <v>部門1-1</v>
          </cell>
          <cell r="M918">
            <v>100102</v>
          </cell>
          <cell r="N918" t="str">
            <v>一般職員</v>
          </cell>
          <cell r="O918">
            <v>300</v>
          </cell>
          <cell r="P918">
            <v>315700</v>
          </cell>
          <cell r="Q918">
            <v>315700</v>
          </cell>
          <cell r="R918">
            <v>0</v>
          </cell>
          <cell r="S918">
            <v>0</v>
          </cell>
          <cell r="T918">
            <v>0</v>
          </cell>
          <cell r="U918">
            <v>0</v>
          </cell>
          <cell r="V918">
            <v>0</v>
          </cell>
          <cell r="W918">
            <v>0</v>
          </cell>
          <cell r="X918">
            <v>0</v>
          </cell>
          <cell r="Y918">
            <v>0</v>
          </cell>
          <cell r="Z918">
            <v>315700</v>
          </cell>
          <cell r="AA918">
            <v>45000</v>
          </cell>
          <cell r="AB918">
            <v>46404</v>
          </cell>
          <cell r="AC918">
            <v>26000</v>
          </cell>
          <cell r="AD918">
            <v>40500</v>
          </cell>
          <cell r="AE918">
            <v>41000</v>
          </cell>
          <cell r="AF918">
            <v>4680</v>
          </cell>
          <cell r="AG918">
            <v>0</v>
          </cell>
          <cell r="AH918">
            <v>17250</v>
          </cell>
          <cell r="AI918">
            <v>0</v>
          </cell>
          <cell r="AJ918">
            <v>0</v>
          </cell>
          <cell r="AK918">
            <v>20882</v>
          </cell>
          <cell r="AL918">
            <v>2915</v>
          </cell>
          <cell r="AM918">
            <v>46306.2</v>
          </cell>
          <cell r="AN918">
            <v>795</v>
          </cell>
          <cell r="AO918">
            <v>0</v>
          </cell>
          <cell r="AP918">
            <v>0</v>
          </cell>
          <cell r="AQ918">
            <v>506534</v>
          </cell>
          <cell r="AR918">
            <v>0</v>
          </cell>
          <cell r="AS918">
            <v>0</v>
          </cell>
          <cell r="AT918">
            <v>0</v>
          </cell>
          <cell r="AU918">
            <v>0</v>
          </cell>
          <cell r="AV918">
            <v>2532</v>
          </cell>
          <cell r="AW918">
            <v>4306.2089999999998</v>
          </cell>
          <cell r="AX918">
            <v>1033.3293000000001</v>
          </cell>
        </row>
        <row r="919">
          <cell r="D919" t="str">
            <v>岩屋　恭子</v>
          </cell>
          <cell r="E919">
            <v>1005</v>
          </cell>
          <cell r="F919" t="str">
            <v>総務企画部</v>
          </cell>
          <cell r="G919">
            <v>100503</v>
          </cell>
          <cell r="H919" t="str">
            <v>人事Ｇ</v>
          </cell>
          <cell r="I919">
            <v>1</v>
          </cell>
          <cell r="J919" t="str">
            <v>部門1</v>
          </cell>
          <cell r="K919">
            <v>1001</v>
          </cell>
          <cell r="L919" t="str">
            <v>部門1-1</v>
          </cell>
          <cell r="M919">
            <v>100102</v>
          </cell>
          <cell r="N919" t="str">
            <v>一般職員</v>
          </cell>
          <cell r="O919">
            <v>500</v>
          </cell>
          <cell r="P919">
            <v>234700</v>
          </cell>
          <cell r="Q919">
            <v>234700</v>
          </cell>
          <cell r="R919">
            <v>0</v>
          </cell>
          <cell r="S919">
            <v>0</v>
          </cell>
          <cell r="T919">
            <v>0</v>
          </cell>
          <cell r="U919">
            <v>0</v>
          </cell>
          <cell r="V919">
            <v>0</v>
          </cell>
          <cell r="W919">
            <v>0</v>
          </cell>
          <cell r="X919">
            <v>0</v>
          </cell>
          <cell r="Y919">
            <v>0</v>
          </cell>
          <cell r="Z919">
            <v>234700</v>
          </cell>
          <cell r="AA919">
            <v>0</v>
          </cell>
          <cell r="AB919">
            <v>28164</v>
          </cell>
          <cell r="AC919">
            <v>0</v>
          </cell>
          <cell r="AD919">
            <v>27000</v>
          </cell>
          <cell r="AE919">
            <v>0</v>
          </cell>
          <cell r="AF919">
            <v>6958</v>
          </cell>
          <cell r="AG919">
            <v>0</v>
          </cell>
          <cell r="AH919">
            <v>3924</v>
          </cell>
          <cell r="AI919">
            <v>77305</v>
          </cell>
          <cell r="AJ919">
            <v>0</v>
          </cell>
          <cell r="AK919">
            <v>14972</v>
          </cell>
          <cell r="AL919">
            <v>0</v>
          </cell>
          <cell r="AM919">
            <v>33201.199999999997</v>
          </cell>
          <cell r="AN919">
            <v>570</v>
          </cell>
          <cell r="AO919">
            <v>0</v>
          </cell>
          <cell r="AP919">
            <v>0</v>
          </cell>
          <cell r="AQ919">
            <v>378051</v>
          </cell>
          <cell r="AR919">
            <v>8560</v>
          </cell>
          <cell r="AS919">
            <v>0</v>
          </cell>
          <cell r="AT919">
            <v>283</v>
          </cell>
          <cell r="AU919">
            <v>0</v>
          </cell>
          <cell r="AV919">
            <v>1890</v>
          </cell>
          <cell r="AW919">
            <v>3213.6885000000002</v>
          </cell>
          <cell r="AX919">
            <v>771.22400000000005</v>
          </cell>
        </row>
        <row r="920">
          <cell r="D920" t="str">
            <v>宮田　花子</v>
          </cell>
          <cell r="E920">
            <v>1004</v>
          </cell>
          <cell r="F920" t="str">
            <v>事業統括部</v>
          </cell>
          <cell r="G920">
            <v>100402</v>
          </cell>
          <cell r="H920" t="str">
            <v>事業統括Ｇ地方創生支援ユニット</v>
          </cell>
          <cell r="I920">
            <v>1</v>
          </cell>
          <cell r="J920" t="str">
            <v>部門1</v>
          </cell>
          <cell r="K920">
            <v>1001</v>
          </cell>
          <cell r="L920" t="str">
            <v>部門1-1</v>
          </cell>
          <cell r="M920">
            <v>100102</v>
          </cell>
          <cell r="N920" t="str">
            <v>一般職員</v>
          </cell>
          <cell r="O920">
            <v>500</v>
          </cell>
          <cell r="P920">
            <v>251500</v>
          </cell>
          <cell r="Q920">
            <v>251500</v>
          </cell>
          <cell r="R920">
            <v>0</v>
          </cell>
          <cell r="S920">
            <v>0</v>
          </cell>
          <cell r="T920">
            <v>0</v>
          </cell>
          <cell r="U920">
            <v>0</v>
          </cell>
          <cell r="V920">
            <v>0</v>
          </cell>
          <cell r="W920">
            <v>0</v>
          </cell>
          <cell r="X920">
            <v>0</v>
          </cell>
          <cell r="Y920">
            <v>0</v>
          </cell>
          <cell r="Z920">
            <v>251500</v>
          </cell>
          <cell r="AA920">
            <v>0</v>
          </cell>
          <cell r="AB920">
            <v>30180</v>
          </cell>
          <cell r="AC920">
            <v>0</v>
          </cell>
          <cell r="AD920">
            <v>27000</v>
          </cell>
          <cell r="AE920">
            <v>0</v>
          </cell>
          <cell r="AF920">
            <v>6283</v>
          </cell>
          <cell r="AG920">
            <v>0</v>
          </cell>
          <cell r="AH920">
            <v>5725</v>
          </cell>
          <cell r="AI920">
            <v>143916</v>
          </cell>
          <cell r="AJ920">
            <v>0</v>
          </cell>
          <cell r="AK920">
            <v>18518</v>
          </cell>
          <cell r="AL920">
            <v>0</v>
          </cell>
          <cell r="AM920">
            <v>41064.800000000003</v>
          </cell>
          <cell r="AN920">
            <v>705</v>
          </cell>
          <cell r="AO920">
            <v>0</v>
          </cell>
          <cell r="AP920">
            <v>0</v>
          </cell>
          <cell r="AQ920">
            <v>464604</v>
          </cell>
          <cell r="AR920">
            <v>23837</v>
          </cell>
          <cell r="AS920">
            <v>0</v>
          </cell>
          <cell r="AT920">
            <v>2207</v>
          </cell>
          <cell r="AU920">
            <v>0</v>
          </cell>
          <cell r="AV920">
            <v>2323</v>
          </cell>
          <cell r="AW920">
            <v>3949.154</v>
          </cell>
          <cell r="AX920">
            <v>947.7921</v>
          </cell>
        </row>
        <row r="921">
          <cell r="D921" t="str">
            <v>小田川　裕香子</v>
          </cell>
          <cell r="E921">
            <v>1001</v>
          </cell>
          <cell r="F921" t="str">
            <v>産業推進部</v>
          </cell>
          <cell r="G921">
            <v>100101</v>
          </cell>
          <cell r="H921" t="str">
            <v>産業国際化・インフラＧ</v>
          </cell>
          <cell r="I921">
            <v>1</v>
          </cell>
          <cell r="J921" t="str">
            <v>部門1</v>
          </cell>
          <cell r="K921">
            <v>1001</v>
          </cell>
          <cell r="L921" t="str">
            <v>部門1-1</v>
          </cell>
          <cell r="M921">
            <v>100102</v>
          </cell>
          <cell r="N921" t="str">
            <v>一般職員</v>
          </cell>
          <cell r="O921">
            <v>500</v>
          </cell>
          <cell r="P921">
            <v>226300</v>
          </cell>
          <cell r="Q921">
            <v>226300</v>
          </cell>
          <cell r="R921">
            <v>0</v>
          </cell>
          <cell r="S921">
            <v>0</v>
          </cell>
          <cell r="T921">
            <v>0</v>
          </cell>
          <cell r="U921">
            <v>0</v>
          </cell>
          <cell r="V921">
            <v>0</v>
          </cell>
          <cell r="W921">
            <v>0</v>
          </cell>
          <cell r="X921">
            <v>0</v>
          </cell>
          <cell r="Y921">
            <v>0</v>
          </cell>
          <cell r="Z921">
            <v>226300</v>
          </cell>
          <cell r="AA921">
            <v>0</v>
          </cell>
          <cell r="AB921">
            <v>27156</v>
          </cell>
          <cell r="AC921">
            <v>0</v>
          </cell>
          <cell r="AD921">
            <v>0</v>
          </cell>
          <cell r="AE921">
            <v>0</v>
          </cell>
          <cell r="AF921">
            <v>14160</v>
          </cell>
          <cell r="AG921">
            <v>0</v>
          </cell>
          <cell r="AH921">
            <v>3830</v>
          </cell>
          <cell r="AI921">
            <v>92353</v>
          </cell>
          <cell r="AJ921">
            <v>0</v>
          </cell>
          <cell r="AK921">
            <v>13396</v>
          </cell>
          <cell r="AL921">
            <v>0</v>
          </cell>
          <cell r="AM921">
            <v>29706.6</v>
          </cell>
          <cell r="AN921">
            <v>510</v>
          </cell>
          <cell r="AO921">
            <v>0</v>
          </cell>
          <cell r="AP921">
            <v>0</v>
          </cell>
          <cell r="AQ921">
            <v>363799</v>
          </cell>
          <cell r="AR921">
            <v>9339</v>
          </cell>
          <cell r="AS921">
            <v>0</v>
          </cell>
          <cell r="AT921">
            <v>70</v>
          </cell>
          <cell r="AU921">
            <v>0</v>
          </cell>
          <cell r="AV921">
            <v>1818</v>
          </cell>
          <cell r="AW921">
            <v>3093.2865000000002</v>
          </cell>
          <cell r="AX921">
            <v>742.1499</v>
          </cell>
        </row>
        <row r="922">
          <cell r="D922" t="str">
            <v>藤木　昌彦</v>
          </cell>
          <cell r="E922">
            <v>1001</v>
          </cell>
          <cell r="F922" t="str">
            <v>役員他</v>
          </cell>
          <cell r="G922">
            <v>100102</v>
          </cell>
          <cell r="H922" t="str">
            <v>出納長</v>
          </cell>
          <cell r="I922">
            <v>1</v>
          </cell>
          <cell r="J922" t="str">
            <v>部門1</v>
          </cell>
          <cell r="K922">
            <v>1001</v>
          </cell>
          <cell r="L922" t="str">
            <v>部門1-1</v>
          </cell>
          <cell r="M922">
            <v>100102</v>
          </cell>
          <cell r="N922" t="str">
            <v>一般職員</v>
          </cell>
          <cell r="O922">
            <v>200</v>
          </cell>
          <cell r="P922">
            <v>600000</v>
          </cell>
          <cell r="Q922">
            <v>600000</v>
          </cell>
          <cell r="R922">
            <v>0</v>
          </cell>
          <cell r="S922">
            <v>0</v>
          </cell>
          <cell r="T922">
            <v>0</v>
          </cell>
          <cell r="U922">
            <v>0</v>
          </cell>
          <cell r="V922">
            <v>0</v>
          </cell>
          <cell r="W922">
            <v>0</v>
          </cell>
          <cell r="X922">
            <v>0</v>
          </cell>
          <cell r="Y922">
            <v>0</v>
          </cell>
          <cell r="Z922">
            <v>600000</v>
          </cell>
          <cell r="AA922">
            <v>0</v>
          </cell>
          <cell r="AB922">
            <v>0</v>
          </cell>
          <cell r="AC922">
            <v>0</v>
          </cell>
          <cell r="AD922">
            <v>0</v>
          </cell>
          <cell r="AE922">
            <v>0</v>
          </cell>
          <cell r="AF922">
            <v>10265</v>
          </cell>
          <cell r="AG922">
            <v>0</v>
          </cell>
          <cell r="AH922">
            <v>0</v>
          </cell>
          <cell r="AI922">
            <v>0</v>
          </cell>
          <cell r="AJ922">
            <v>0</v>
          </cell>
          <cell r="AK922">
            <v>24428</v>
          </cell>
          <cell r="AL922">
            <v>3410</v>
          </cell>
          <cell r="AM922">
            <v>54169.8</v>
          </cell>
          <cell r="AN922">
            <v>930</v>
          </cell>
          <cell r="AO922">
            <v>0</v>
          </cell>
          <cell r="AP922">
            <v>0</v>
          </cell>
          <cell r="AQ922">
            <v>610265</v>
          </cell>
          <cell r="AR922">
            <v>0</v>
          </cell>
          <cell r="AS922">
            <v>0</v>
          </cell>
          <cell r="AT922">
            <v>0</v>
          </cell>
          <cell r="AU922">
            <v>0</v>
          </cell>
          <cell r="AV922">
            <v>3051</v>
          </cell>
          <cell r="AW922">
            <v>5187.5775000000003</v>
          </cell>
          <cell r="AX922">
            <v>1244.9405999999999</v>
          </cell>
        </row>
        <row r="923">
          <cell r="D923" t="str">
            <v>湊　雅美</v>
          </cell>
          <cell r="E923">
            <v>1002</v>
          </cell>
          <cell r="F923" t="str">
            <v>派遣業務部</v>
          </cell>
          <cell r="G923">
            <v>100201</v>
          </cell>
          <cell r="H923" t="str">
            <v>派遣業務Ｇ</v>
          </cell>
          <cell r="I923">
            <v>1</v>
          </cell>
          <cell r="J923" t="str">
            <v>部門1</v>
          </cell>
          <cell r="K923">
            <v>1001</v>
          </cell>
          <cell r="L923" t="str">
            <v>部門1-1</v>
          </cell>
          <cell r="M923">
            <v>100102</v>
          </cell>
          <cell r="N923" t="str">
            <v>一般職員</v>
          </cell>
          <cell r="O923">
            <v>300</v>
          </cell>
          <cell r="P923">
            <v>459300</v>
          </cell>
          <cell r="Q923">
            <v>459300</v>
          </cell>
          <cell r="R923">
            <v>0</v>
          </cell>
          <cell r="S923">
            <v>0</v>
          </cell>
          <cell r="T923">
            <v>0</v>
          </cell>
          <cell r="U923">
            <v>0</v>
          </cell>
          <cell r="V923">
            <v>0</v>
          </cell>
          <cell r="W923">
            <v>0</v>
          </cell>
          <cell r="X923">
            <v>0</v>
          </cell>
          <cell r="Y923">
            <v>0</v>
          </cell>
          <cell r="Z923">
            <v>459300</v>
          </cell>
          <cell r="AA923">
            <v>75000</v>
          </cell>
          <cell r="AB923">
            <v>64116</v>
          </cell>
          <cell r="AC923">
            <v>0</v>
          </cell>
          <cell r="AD923">
            <v>0</v>
          </cell>
          <cell r="AE923">
            <v>0</v>
          </cell>
          <cell r="AF923">
            <v>12908</v>
          </cell>
          <cell r="AG923">
            <v>0</v>
          </cell>
          <cell r="AH923">
            <v>10006</v>
          </cell>
          <cell r="AI923">
            <v>0</v>
          </cell>
          <cell r="AJ923">
            <v>0</v>
          </cell>
          <cell r="AK923">
            <v>24428</v>
          </cell>
          <cell r="AL923">
            <v>3410</v>
          </cell>
          <cell r="AM923">
            <v>54169.8</v>
          </cell>
          <cell r="AN923">
            <v>930</v>
          </cell>
          <cell r="AO923">
            <v>0</v>
          </cell>
          <cell r="AP923">
            <v>0</v>
          </cell>
          <cell r="AQ923">
            <v>621330</v>
          </cell>
          <cell r="AR923">
            <v>0</v>
          </cell>
          <cell r="AS923">
            <v>0</v>
          </cell>
          <cell r="AT923">
            <v>0</v>
          </cell>
          <cell r="AU923">
            <v>0</v>
          </cell>
          <cell r="AV923">
            <v>3106</v>
          </cell>
          <cell r="AW923">
            <v>5281.9549999999999</v>
          </cell>
          <cell r="AX923">
            <v>1267.5132000000001</v>
          </cell>
        </row>
        <row r="924">
          <cell r="D924" t="str">
            <v>野上　弘毅</v>
          </cell>
          <cell r="E924">
            <v>1002</v>
          </cell>
          <cell r="F924" t="str">
            <v>政策推進部</v>
          </cell>
          <cell r="G924">
            <v>100202</v>
          </cell>
          <cell r="H924" t="str">
            <v>政策受託Ｇ</v>
          </cell>
          <cell r="I924">
            <v>1</v>
          </cell>
          <cell r="J924" t="str">
            <v>部門1</v>
          </cell>
          <cell r="K924">
            <v>1001</v>
          </cell>
          <cell r="L924" t="str">
            <v>部門1-1</v>
          </cell>
          <cell r="M924">
            <v>100102</v>
          </cell>
          <cell r="N924" t="str">
            <v>一般職員</v>
          </cell>
          <cell r="O924">
            <v>300</v>
          </cell>
          <cell r="P924">
            <v>378900</v>
          </cell>
          <cell r="Q924">
            <v>378900</v>
          </cell>
          <cell r="R924">
            <v>0</v>
          </cell>
          <cell r="S924">
            <v>0</v>
          </cell>
          <cell r="T924">
            <v>0</v>
          </cell>
          <cell r="U924">
            <v>0</v>
          </cell>
          <cell r="V924">
            <v>0</v>
          </cell>
          <cell r="W924">
            <v>0</v>
          </cell>
          <cell r="X924">
            <v>0</v>
          </cell>
          <cell r="Y924">
            <v>0</v>
          </cell>
          <cell r="Z924">
            <v>378900</v>
          </cell>
          <cell r="AA924">
            <v>75000</v>
          </cell>
          <cell r="AB924">
            <v>54468</v>
          </cell>
          <cell r="AC924">
            <v>0</v>
          </cell>
          <cell r="AD924">
            <v>0</v>
          </cell>
          <cell r="AE924">
            <v>0</v>
          </cell>
          <cell r="AF924">
            <v>13618</v>
          </cell>
          <cell r="AG924">
            <v>0</v>
          </cell>
          <cell r="AH924">
            <v>1580</v>
          </cell>
          <cell r="AI924">
            <v>0</v>
          </cell>
          <cell r="AJ924">
            <v>0</v>
          </cell>
          <cell r="AK924">
            <v>20882</v>
          </cell>
          <cell r="AL924">
            <v>2915</v>
          </cell>
          <cell r="AM924">
            <v>46306.2</v>
          </cell>
          <cell r="AN924">
            <v>795</v>
          </cell>
          <cell r="AO924">
            <v>0</v>
          </cell>
          <cell r="AP924">
            <v>0</v>
          </cell>
          <cell r="AQ924">
            <v>523566</v>
          </cell>
          <cell r="AR924">
            <v>0</v>
          </cell>
          <cell r="AS924">
            <v>0</v>
          </cell>
          <cell r="AT924">
            <v>0</v>
          </cell>
          <cell r="AU924">
            <v>0</v>
          </cell>
          <cell r="AV924">
            <v>2617</v>
          </cell>
          <cell r="AW924">
            <v>4451.1409999999996</v>
          </cell>
          <cell r="AX924">
            <v>1068.0745999999999</v>
          </cell>
        </row>
        <row r="925">
          <cell r="D925" t="str">
            <v>中村　比呂志</v>
          </cell>
          <cell r="E925">
            <v>1002</v>
          </cell>
          <cell r="F925" t="str">
            <v>政策推進部</v>
          </cell>
          <cell r="G925">
            <v>100202</v>
          </cell>
          <cell r="H925" t="str">
            <v>政策受託Ｇ</v>
          </cell>
          <cell r="I925">
            <v>1</v>
          </cell>
          <cell r="J925" t="str">
            <v>部門1</v>
          </cell>
          <cell r="K925">
            <v>1001</v>
          </cell>
          <cell r="L925" t="str">
            <v>部門1-1</v>
          </cell>
          <cell r="M925">
            <v>100102</v>
          </cell>
          <cell r="N925" t="str">
            <v>一般職員</v>
          </cell>
          <cell r="O925">
            <v>700</v>
          </cell>
          <cell r="P925">
            <v>0</v>
          </cell>
          <cell r="Q925">
            <v>160000</v>
          </cell>
          <cell r="R925">
            <v>0</v>
          </cell>
          <cell r="S925">
            <v>0</v>
          </cell>
          <cell r="T925">
            <v>0</v>
          </cell>
          <cell r="U925">
            <v>0</v>
          </cell>
          <cell r="V925">
            <v>0</v>
          </cell>
          <cell r="W925">
            <v>0</v>
          </cell>
          <cell r="X925">
            <v>0</v>
          </cell>
          <cell r="Y925">
            <v>0</v>
          </cell>
          <cell r="Z925">
            <v>160000</v>
          </cell>
          <cell r="AA925">
            <v>0</v>
          </cell>
          <cell r="AB925">
            <v>0</v>
          </cell>
          <cell r="AC925">
            <v>0</v>
          </cell>
          <cell r="AD925">
            <v>0</v>
          </cell>
          <cell r="AE925">
            <v>0</v>
          </cell>
          <cell r="AF925">
            <v>17370</v>
          </cell>
          <cell r="AG925">
            <v>0</v>
          </cell>
          <cell r="AH925">
            <v>0</v>
          </cell>
          <cell r="AI925">
            <v>16815</v>
          </cell>
          <cell r="AJ925">
            <v>0</v>
          </cell>
          <cell r="AK925">
            <v>7092</v>
          </cell>
          <cell r="AL925">
            <v>990</v>
          </cell>
          <cell r="AM925">
            <v>15727.2</v>
          </cell>
          <cell r="AN925">
            <v>270</v>
          </cell>
          <cell r="AO925">
            <v>0</v>
          </cell>
          <cell r="AP925">
            <v>0</v>
          </cell>
          <cell r="AQ925">
            <v>194185</v>
          </cell>
          <cell r="AR925">
            <v>0</v>
          </cell>
          <cell r="AS925">
            <v>0</v>
          </cell>
          <cell r="AT925">
            <v>0</v>
          </cell>
          <cell r="AU925">
            <v>0</v>
          </cell>
          <cell r="AV925">
            <v>970</v>
          </cell>
          <cell r="AW925">
            <v>1651.4974999999999</v>
          </cell>
          <cell r="AX925">
            <v>396.13740000000001</v>
          </cell>
        </row>
        <row r="926">
          <cell r="D926" t="str">
            <v>内藤　亘</v>
          </cell>
          <cell r="E926">
            <v>1005</v>
          </cell>
          <cell r="F926" t="str">
            <v>総務企画部</v>
          </cell>
          <cell r="G926">
            <v>100504</v>
          </cell>
          <cell r="H926" t="str">
            <v>会計Ｇ</v>
          </cell>
          <cell r="I926">
            <v>1</v>
          </cell>
          <cell r="J926" t="str">
            <v>部門1</v>
          </cell>
          <cell r="K926">
            <v>1001</v>
          </cell>
          <cell r="L926" t="str">
            <v>部門1-1</v>
          </cell>
          <cell r="M926">
            <v>100102</v>
          </cell>
          <cell r="N926" t="str">
            <v>一般職員</v>
          </cell>
          <cell r="O926">
            <v>500</v>
          </cell>
          <cell r="P926">
            <v>273300</v>
          </cell>
          <cell r="Q926">
            <v>273300</v>
          </cell>
          <cell r="R926">
            <v>0</v>
          </cell>
          <cell r="S926">
            <v>0</v>
          </cell>
          <cell r="T926">
            <v>0</v>
          </cell>
          <cell r="U926">
            <v>0</v>
          </cell>
          <cell r="V926">
            <v>0</v>
          </cell>
          <cell r="W926">
            <v>0</v>
          </cell>
          <cell r="X926">
            <v>0</v>
          </cell>
          <cell r="Y926">
            <v>0</v>
          </cell>
          <cell r="Z926">
            <v>273300</v>
          </cell>
          <cell r="AA926">
            <v>0</v>
          </cell>
          <cell r="AB926">
            <v>32796</v>
          </cell>
          <cell r="AC926">
            <v>0</v>
          </cell>
          <cell r="AD926">
            <v>0</v>
          </cell>
          <cell r="AE926">
            <v>0</v>
          </cell>
          <cell r="AF926">
            <v>18260</v>
          </cell>
          <cell r="AG926">
            <v>0</v>
          </cell>
          <cell r="AH926">
            <v>2136</v>
          </cell>
          <cell r="AI926">
            <v>21776</v>
          </cell>
          <cell r="AJ926">
            <v>0</v>
          </cell>
          <cell r="AK926">
            <v>14184</v>
          </cell>
          <cell r="AL926">
            <v>0</v>
          </cell>
          <cell r="AM926">
            <v>31453.4</v>
          </cell>
          <cell r="AN926">
            <v>540</v>
          </cell>
          <cell r="AO926">
            <v>0</v>
          </cell>
          <cell r="AP926">
            <v>0</v>
          </cell>
          <cell r="AQ926">
            <v>348268</v>
          </cell>
          <cell r="AR926">
            <v>0</v>
          </cell>
          <cell r="AS926">
            <v>0</v>
          </cell>
          <cell r="AT926">
            <v>0</v>
          </cell>
          <cell r="AU926">
            <v>0</v>
          </cell>
          <cell r="AV926">
            <v>1741</v>
          </cell>
          <cell r="AW926">
            <v>2960.6179999999999</v>
          </cell>
          <cell r="AX926">
            <v>710.46669999999995</v>
          </cell>
        </row>
        <row r="927">
          <cell r="D927" t="str">
            <v>須藤　弥生</v>
          </cell>
          <cell r="E927">
            <v>1002</v>
          </cell>
          <cell r="F927" t="str">
            <v>派遣業務部</v>
          </cell>
          <cell r="G927">
            <v>100202</v>
          </cell>
          <cell r="H927" t="str">
            <v>庶務経理Ｇ</v>
          </cell>
          <cell r="I927">
            <v>1</v>
          </cell>
          <cell r="J927" t="str">
            <v>部門1</v>
          </cell>
          <cell r="K927">
            <v>1001</v>
          </cell>
          <cell r="L927" t="str">
            <v>部門1-1</v>
          </cell>
          <cell r="M927">
            <v>100102</v>
          </cell>
          <cell r="N927" t="str">
            <v>一般職員</v>
          </cell>
          <cell r="O927">
            <v>500</v>
          </cell>
          <cell r="P927">
            <v>432600</v>
          </cell>
          <cell r="Q927">
            <v>432600</v>
          </cell>
          <cell r="R927">
            <v>0</v>
          </cell>
          <cell r="S927">
            <v>0</v>
          </cell>
          <cell r="T927">
            <v>0</v>
          </cell>
          <cell r="U927">
            <v>0</v>
          </cell>
          <cell r="V927">
            <v>0</v>
          </cell>
          <cell r="W927">
            <v>0</v>
          </cell>
          <cell r="X927">
            <v>0</v>
          </cell>
          <cell r="Y927">
            <v>0</v>
          </cell>
          <cell r="Z927">
            <v>432600</v>
          </cell>
          <cell r="AA927">
            <v>0</v>
          </cell>
          <cell r="AB927">
            <v>51912</v>
          </cell>
          <cell r="AC927">
            <v>0</v>
          </cell>
          <cell r="AD927">
            <v>0</v>
          </cell>
          <cell r="AE927">
            <v>0</v>
          </cell>
          <cell r="AF927">
            <v>13906</v>
          </cell>
          <cell r="AG927">
            <v>0</v>
          </cell>
          <cell r="AH927">
            <v>26663</v>
          </cell>
          <cell r="AI927">
            <v>84017</v>
          </cell>
          <cell r="AJ927">
            <v>0</v>
          </cell>
          <cell r="AK927">
            <v>29550</v>
          </cell>
          <cell r="AL927">
            <v>4125</v>
          </cell>
          <cell r="AM927">
            <v>54169.8</v>
          </cell>
          <cell r="AN927">
            <v>930</v>
          </cell>
          <cell r="AO927">
            <v>0</v>
          </cell>
          <cell r="AP927">
            <v>0</v>
          </cell>
          <cell r="AQ927">
            <v>609098</v>
          </cell>
          <cell r="AR927">
            <v>0</v>
          </cell>
          <cell r="AS927">
            <v>0</v>
          </cell>
          <cell r="AT927">
            <v>0</v>
          </cell>
          <cell r="AU927">
            <v>0</v>
          </cell>
          <cell r="AV927">
            <v>3045</v>
          </cell>
          <cell r="AW927">
            <v>5177.8230000000003</v>
          </cell>
          <cell r="AX927">
            <v>1242.5599</v>
          </cell>
        </row>
        <row r="928">
          <cell r="D928" t="str">
            <v>金澤　美佳</v>
          </cell>
          <cell r="E928">
            <v>1002</v>
          </cell>
          <cell r="F928" t="str">
            <v>政策推進部</v>
          </cell>
          <cell r="G928">
            <v>100201</v>
          </cell>
          <cell r="H928" t="str">
            <v>国際人材Ｇ</v>
          </cell>
          <cell r="I928">
            <v>1</v>
          </cell>
          <cell r="J928" t="str">
            <v>部門1</v>
          </cell>
          <cell r="K928">
            <v>1001</v>
          </cell>
          <cell r="L928" t="str">
            <v>部門1-1</v>
          </cell>
          <cell r="M928">
            <v>100102</v>
          </cell>
          <cell r="N928" t="str">
            <v>一般職員</v>
          </cell>
          <cell r="O928">
            <v>500</v>
          </cell>
          <cell r="P928">
            <v>281400</v>
          </cell>
          <cell r="Q928">
            <v>281400</v>
          </cell>
          <cell r="R928">
            <v>0</v>
          </cell>
          <cell r="S928">
            <v>0</v>
          </cell>
          <cell r="T928">
            <v>0</v>
          </cell>
          <cell r="U928">
            <v>0</v>
          </cell>
          <cell r="V928">
            <v>0</v>
          </cell>
          <cell r="W928">
            <v>0</v>
          </cell>
          <cell r="X928">
            <v>0</v>
          </cell>
          <cell r="Y928">
            <v>0</v>
          </cell>
          <cell r="Z928">
            <v>281400</v>
          </cell>
          <cell r="AA928">
            <v>0</v>
          </cell>
          <cell r="AB928">
            <v>33768</v>
          </cell>
          <cell r="AC928">
            <v>0</v>
          </cell>
          <cell r="AD928">
            <v>27000</v>
          </cell>
          <cell r="AE928">
            <v>0</v>
          </cell>
          <cell r="AF928">
            <v>15676</v>
          </cell>
          <cell r="AG928">
            <v>0</v>
          </cell>
          <cell r="AH928">
            <v>4239</v>
          </cell>
          <cell r="AI928">
            <v>8996</v>
          </cell>
          <cell r="AJ928">
            <v>0</v>
          </cell>
          <cell r="AK928">
            <v>16154</v>
          </cell>
          <cell r="AL928">
            <v>2255</v>
          </cell>
          <cell r="AM928">
            <v>35822.400000000001</v>
          </cell>
          <cell r="AN928">
            <v>615</v>
          </cell>
          <cell r="AO928">
            <v>0</v>
          </cell>
          <cell r="AP928">
            <v>0</v>
          </cell>
          <cell r="AQ928">
            <v>371079</v>
          </cell>
          <cell r="AR928">
            <v>0</v>
          </cell>
          <cell r="AS928">
            <v>0</v>
          </cell>
          <cell r="AT928">
            <v>0</v>
          </cell>
          <cell r="AU928">
            <v>0</v>
          </cell>
          <cell r="AV928">
            <v>1855</v>
          </cell>
          <cell r="AW928">
            <v>3154.5664999999999</v>
          </cell>
          <cell r="AX928">
            <v>757.00109999999995</v>
          </cell>
        </row>
        <row r="929">
          <cell r="D929" t="str">
            <v>笠井　雅紀</v>
          </cell>
          <cell r="E929">
            <v>1006</v>
          </cell>
          <cell r="F929" t="str">
            <v>東京研修センター</v>
          </cell>
          <cell r="G929">
            <v>100601</v>
          </cell>
          <cell r="H929" t="str">
            <v>ＴＫＣＧ</v>
          </cell>
          <cell r="I929">
            <v>1</v>
          </cell>
          <cell r="J929" t="str">
            <v>部門1</v>
          </cell>
          <cell r="K929">
            <v>1001</v>
          </cell>
          <cell r="L929" t="str">
            <v>部門1-1</v>
          </cell>
          <cell r="M929">
            <v>100102</v>
          </cell>
          <cell r="N929" t="str">
            <v>一般職員</v>
          </cell>
          <cell r="O929">
            <v>500</v>
          </cell>
          <cell r="P929">
            <v>276000</v>
          </cell>
          <cell r="Q929">
            <v>276000</v>
          </cell>
          <cell r="R929">
            <v>0</v>
          </cell>
          <cell r="S929">
            <v>0</v>
          </cell>
          <cell r="T929">
            <v>0</v>
          </cell>
          <cell r="U929">
            <v>0</v>
          </cell>
          <cell r="V929">
            <v>0</v>
          </cell>
          <cell r="W929">
            <v>0</v>
          </cell>
          <cell r="X929">
            <v>0</v>
          </cell>
          <cell r="Y929">
            <v>0</v>
          </cell>
          <cell r="Z929">
            <v>276000</v>
          </cell>
          <cell r="AA929">
            <v>0</v>
          </cell>
          <cell r="AB929">
            <v>36240</v>
          </cell>
          <cell r="AC929">
            <v>26000</v>
          </cell>
          <cell r="AD929">
            <v>0</v>
          </cell>
          <cell r="AE929">
            <v>0</v>
          </cell>
          <cell r="AF929">
            <v>17556</v>
          </cell>
          <cell r="AG929">
            <v>0</v>
          </cell>
          <cell r="AH929">
            <v>969</v>
          </cell>
          <cell r="AI929">
            <v>145299</v>
          </cell>
          <cell r="AJ929">
            <v>0</v>
          </cell>
          <cell r="AK929">
            <v>16154</v>
          </cell>
          <cell r="AL929">
            <v>0</v>
          </cell>
          <cell r="AM929">
            <v>35822.400000000001</v>
          </cell>
          <cell r="AN929">
            <v>615</v>
          </cell>
          <cell r="AO929">
            <v>0</v>
          </cell>
          <cell r="AP929">
            <v>0</v>
          </cell>
          <cell r="AQ929">
            <v>502064</v>
          </cell>
          <cell r="AR929">
            <v>24094</v>
          </cell>
          <cell r="AS929">
            <v>0</v>
          </cell>
          <cell r="AT929">
            <v>0</v>
          </cell>
          <cell r="AU929">
            <v>0</v>
          </cell>
          <cell r="AV929">
            <v>2510</v>
          </cell>
          <cell r="AW929">
            <v>4267.8639999999996</v>
          </cell>
          <cell r="AX929">
            <v>1024.2104999999999</v>
          </cell>
        </row>
        <row r="930">
          <cell r="D930" t="str">
            <v>矢島　肇</v>
          </cell>
          <cell r="E930">
            <v>1002</v>
          </cell>
          <cell r="F930" t="str">
            <v>派遣業務部</v>
          </cell>
          <cell r="G930">
            <v>100201</v>
          </cell>
          <cell r="H930" t="str">
            <v>派遣業務Ｇ</v>
          </cell>
          <cell r="I930">
            <v>1</v>
          </cell>
          <cell r="J930" t="str">
            <v>部門1</v>
          </cell>
          <cell r="K930">
            <v>1001</v>
          </cell>
          <cell r="L930" t="str">
            <v>部門1-1</v>
          </cell>
          <cell r="M930">
            <v>100102</v>
          </cell>
          <cell r="N930" t="str">
            <v>一般職員</v>
          </cell>
          <cell r="O930">
            <v>500</v>
          </cell>
          <cell r="P930">
            <v>400000</v>
          </cell>
          <cell r="Q930">
            <v>400000</v>
          </cell>
          <cell r="R930">
            <v>0</v>
          </cell>
          <cell r="S930">
            <v>0</v>
          </cell>
          <cell r="T930">
            <v>0</v>
          </cell>
          <cell r="U930">
            <v>0</v>
          </cell>
          <cell r="V930">
            <v>0</v>
          </cell>
          <cell r="W930">
            <v>0</v>
          </cell>
          <cell r="X930">
            <v>0</v>
          </cell>
          <cell r="Y930">
            <v>0</v>
          </cell>
          <cell r="Z930">
            <v>400000</v>
          </cell>
          <cell r="AA930">
            <v>0</v>
          </cell>
          <cell r="AB930">
            <v>0</v>
          </cell>
          <cell r="AC930">
            <v>0</v>
          </cell>
          <cell r="AD930">
            <v>0</v>
          </cell>
          <cell r="AE930">
            <v>0</v>
          </cell>
          <cell r="AF930">
            <v>25400</v>
          </cell>
          <cell r="AG930">
            <v>0</v>
          </cell>
          <cell r="AH930">
            <v>0</v>
          </cell>
          <cell r="AI930">
            <v>25542</v>
          </cell>
          <cell r="AJ930">
            <v>0</v>
          </cell>
          <cell r="AK930">
            <v>17336</v>
          </cell>
          <cell r="AL930">
            <v>2420</v>
          </cell>
          <cell r="AM930">
            <v>38443.599999999999</v>
          </cell>
          <cell r="AN930">
            <v>660</v>
          </cell>
          <cell r="AO930">
            <v>0</v>
          </cell>
          <cell r="AP930">
            <v>0</v>
          </cell>
          <cell r="AQ930">
            <v>450942</v>
          </cell>
          <cell r="AR930">
            <v>0</v>
          </cell>
          <cell r="AS930">
            <v>0</v>
          </cell>
          <cell r="AT930">
            <v>0</v>
          </cell>
          <cell r="AU930">
            <v>0</v>
          </cell>
          <cell r="AV930">
            <v>2254</v>
          </cell>
          <cell r="AW930">
            <v>3833.7170000000001</v>
          </cell>
          <cell r="AX930">
            <v>919.92160000000001</v>
          </cell>
        </row>
        <row r="931">
          <cell r="D931" t="str">
            <v>池田　慎吾</v>
          </cell>
          <cell r="E931">
            <v>1002</v>
          </cell>
          <cell r="F931" t="str">
            <v>政策推進部</v>
          </cell>
          <cell r="G931">
            <v>100201</v>
          </cell>
          <cell r="H931" t="str">
            <v>国際人材Ｇ</v>
          </cell>
          <cell r="I931">
            <v>1</v>
          </cell>
          <cell r="J931" t="str">
            <v>部門1</v>
          </cell>
          <cell r="K931">
            <v>1001</v>
          </cell>
          <cell r="L931" t="str">
            <v>部門1-1</v>
          </cell>
          <cell r="M931">
            <v>100102</v>
          </cell>
          <cell r="N931" t="str">
            <v>一般職員</v>
          </cell>
          <cell r="O931">
            <v>300</v>
          </cell>
          <cell r="P931">
            <v>362400</v>
          </cell>
          <cell r="Q931">
            <v>362400</v>
          </cell>
          <cell r="R931">
            <v>0</v>
          </cell>
          <cell r="S931">
            <v>0</v>
          </cell>
          <cell r="T931">
            <v>0</v>
          </cell>
          <cell r="U931">
            <v>0</v>
          </cell>
          <cell r="V931">
            <v>0</v>
          </cell>
          <cell r="W931">
            <v>0</v>
          </cell>
          <cell r="X931">
            <v>0</v>
          </cell>
          <cell r="Y931">
            <v>0</v>
          </cell>
          <cell r="Z931">
            <v>362400</v>
          </cell>
          <cell r="AA931">
            <v>45000</v>
          </cell>
          <cell r="AB931">
            <v>52008</v>
          </cell>
          <cell r="AC931">
            <v>26000</v>
          </cell>
          <cell r="AD931">
            <v>0</v>
          </cell>
          <cell r="AE931">
            <v>0</v>
          </cell>
          <cell r="AF931">
            <v>13673</v>
          </cell>
          <cell r="AG931">
            <v>0</v>
          </cell>
          <cell r="AH931">
            <v>22937</v>
          </cell>
          <cell r="AI931">
            <v>0</v>
          </cell>
          <cell r="AJ931">
            <v>0</v>
          </cell>
          <cell r="AK931">
            <v>20882</v>
          </cell>
          <cell r="AL931">
            <v>2915</v>
          </cell>
          <cell r="AM931">
            <v>46306.2</v>
          </cell>
          <cell r="AN931">
            <v>795</v>
          </cell>
          <cell r="AO931">
            <v>0</v>
          </cell>
          <cell r="AP931">
            <v>0</v>
          </cell>
          <cell r="AQ931">
            <v>522018</v>
          </cell>
          <cell r="AR931">
            <v>0</v>
          </cell>
          <cell r="AS931">
            <v>0</v>
          </cell>
          <cell r="AT931">
            <v>0</v>
          </cell>
          <cell r="AU931">
            <v>0</v>
          </cell>
          <cell r="AV931">
            <v>2610</v>
          </cell>
          <cell r="AW931">
            <v>4437.2430000000004</v>
          </cell>
          <cell r="AX931">
            <v>1064.9167</v>
          </cell>
        </row>
        <row r="932">
          <cell r="D932" t="str">
            <v>西牧　義人</v>
          </cell>
          <cell r="E932">
            <v>1002</v>
          </cell>
          <cell r="F932" t="str">
            <v>派遣業務部</v>
          </cell>
          <cell r="G932">
            <v>100201</v>
          </cell>
          <cell r="H932" t="str">
            <v>派遣業務Ｇ</v>
          </cell>
          <cell r="I932">
            <v>1</v>
          </cell>
          <cell r="J932" t="str">
            <v>部門1</v>
          </cell>
          <cell r="K932">
            <v>1001</v>
          </cell>
          <cell r="L932" t="str">
            <v>部門1-1</v>
          </cell>
          <cell r="M932">
            <v>100102</v>
          </cell>
          <cell r="N932" t="str">
            <v>一般職員</v>
          </cell>
          <cell r="O932">
            <v>500</v>
          </cell>
          <cell r="P932">
            <v>299800</v>
          </cell>
          <cell r="Q932">
            <v>299800</v>
          </cell>
          <cell r="R932">
            <v>0</v>
          </cell>
          <cell r="S932">
            <v>0</v>
          </cell>
          <cell r="T932">
            <v>0</v>
          </cell>
          <cell r="U932">
            <v>0</v>
          </cell>
          <cell r="V932">
            <v>0</v>
          </cell>
          <cell r="W932">
            <v>0</v>
          </cell>
          <cell r="X932">
            <v>0</v>
          </cell>
          <cell r="Y932">
            <v>0</v>
          </cell>
          <cell r="Z932">
            <v>299800</v>
          </cell>
          <cell r="AA932">
            <v>0</v>
          </cell>
          <cell r="AB932">
            <v>39096</v>
          </cell>
          <cell r="AC932">
            <v>26000</v>
          </cell>
          <cell r="AD932">
            <v>0</v>
          </cell>
          <cell r="AE932">
            <v>0</v>
          </cell>
          <cell r="AF932">
            <v>15076</v>
          </cell>
          <cell r="AG932">
            <v>0</v>
          </cell>
          <cell r="AH932">
            <v>144</v>
          </cell>
          <cell r="AI932">
            <v>133164</v>
          </cell>
          <cell r="AJ932">
            <v>0</v>
          </cell>
          <cell r="AK932">
            <v>19700</v>
          </cell>
          <cell r="AL932">
            <v>0</v>
          </cell>
          <cell r="AM932">
            <v>43685</v>
          </cell>
          <cell r="AN932">
            <v>750</v>
          </cell>
          <cell r="AO932">
            <v>0</v>
          </cell>
          <cell r="AP932">
            <v>0</v>
          </cell>
          <cell r="AQ932">
            <v>513280</v>
          </cell>
          <cell r="AR932">
            <v>21231</v>
          </cell>
          <cell r="AS932">
            <v>0</v>
          </cell>
          <cell r="AT932">
            <v>0</v>
          </cell>
          <cell r="AU932">
            <v>0</v>
          </cell>
          <cell r="AV932">
            <v>2566</v>
          </cell>
          <cell r="AW932">
            <v>4363.28</v>
          </cell>
          <cell r="AX932">
            <v>1047.0912000000001</v>
          </cell>
        </row>
        <row r="933">
          <cell r="D933" t="str">
            <v>武田　貞生</v>
          </cell>
          <cell r="E933">
            <v>1001</v>
          </cell>
          <cell r="F933" t="str">
            <v>役員他</v>
          </cell>
          <cell r="G933">
            <v>100101</v>
          </cell>
          <cell r="H933" t="str">
            <v>役員</v>
          </cell>
          <cell r="I933">
            <v>1</v>
          </cell>
          <cell r="J933" t="str">
            <v>部門1</v>
          </cell>
          <cell r="K933">
            <v>1001</v>
          </cell>
          <cell r="L933" t="str">
            <v>部門1-1</v>
          </cell>
          <cell r="M933">
            <v>100101</v>
          </cell>
          <cell r="N933" t="str">
            <v>役員</v>
          </cell>
          <cell r="O933">
            <v>100</v>
          </cell>
          <cell r="P933">
            <v>0</v>
          </cell>
          <cell r="Q933">
            <v>820000</v>
          </cell>
          <cell r="R933">
            <v>0</v>
          </cell>
          <cell r="S933">
            <v>0</v>
          </cell>
          <cell r="T933">
            <v>0</v>
          </cell>
          <cell r="U933">
            <v>0</v>
          </cell>
          <cell r="V933">
            <v>0</v>
          </cell>
          <cell r="W933">
            <v>0</v>
          </cell>
          <cell r="X933">
            <v>0</v>
          </cell>
          <cell r="Y933">
            <v>0</v>
          </cell>
          <cell r="Z933">
            <v>820000</v>
          </cell>
          <cell r="AA933">
            <v>0</v>
          </cell>
          <cell r="AB933">
            <v>0</v>
          </cell>
          <cell r="AC933">
            <v>0</v>
          </cell>
          <cell r="AD933">
            <v>0</v>
          </cell>
          <cell r="AE933">
            <v>0</v>
          </cell>
          <cell r="AF933">
            <v>17640</v>
          </cell>
          <cell r="AG933">
            <v>0</v>
          </cell>
          <cell r="AH933">
            <v>0</v>
          </cell>
          <cell r="AI933">
            <v>0</v>
          </cell>
          <cell r="AJ933">
            <v>0</v>
          </cell>
          <cell r="AK933">
            <v>38612</v>
          </cell>
          <cell r="AL933">
            <v>5390</v>
          </cell>
          <cell r="AM933">
            <v>54169.8</v>
          </cell>
          <cell r="AN933">
            <v>930</v>
          </cell>
          <cell r="AO933">
            <v>0</v>
          </cell>
          <cell r="AP933">
            <v>0</v>
          </cell>
          <cell r="AQ933">
            <v>985240</v>
          </cell>
          <cell r="AR933">
            <v>0</v>
          </cell>
          <cell r="AS933">
            <v>0</v>
          </cell>
          <cell r="AT933">
            <v>0</v>
          </cell>
          <cell r="AU933">
            <v>0</v>
          </cell>
          <cell r="AV933">
            <v>0</v>
          </cell>
          <cell r="AW933">
            <v>0</v>
          </cell>
          <cell r="AX933">
            <v>0</v>
          </cell>
        </row>
        <row r="934">
          <cell r="D934" t="str">
            <v>有賀　佑樹</v>
          </cell>
          <cell r="E934">
            <v>1001</v>
          </cell>
          <cell r="F934" t="str">
            <v>産業推進部</v>
          </cell>
          <cell r="G934">
            <v>100102</v>
          </cell>
          <cell r="H934" t="str">
            <v>ＥＰＡＧ</v>
          </cell>
          <cell r="I934">
            <v>1</v>
          </cell>
          <cell r="J934" t="str">
            <v>部門1</v>
          </cell>
          <cell r="K934">
            <v>1001</v>
          </cell>
          <cell r="L934" t="str">
            <v>部門1-1</v>
          </cell>
          <cell r="M934">
            <v>100102</v>
          </cell>
          <cell r="N934" t="str">
            <v>一般職員</v>
          </cell>
          <cell r="O934">
            <v>500</v>
          </cell>
          <cell r="P934">
            <v>224700</v>
          </cell>
          <cell r="Q934">
            <v>224700</v>
          </cell>
          <cell r="R934">
            <v>0</v>
          </cell>
          <cell r="S934">
            <v>0</v>
          </cell>
          <cell r="T934">
            <v>0</v>
          </cell>
          <cell r="U934">
            <v>0</v>
          </cell>
          <cell r="V934">
            <v>0</v>
          </cell>
          <cell r="W934">
            <v>0</v>
          </cell>
          <cell r="X934">
            <v>0</v>
          </cell>
          <cell r="Y934">
            <v>0</v>
          </cell>
          <cell r="Z934">
            <v>224700</v>
          </cell>
          <cell r="AA934">
            <v>0</v>
          </cell>
          <cell r="AB934">
            <v>26964</v>
          </cell>
          <cell r="AC934">
            <v>0</v>
          </cell>
          <cell r="AD934">
            <v>27000</v>
          </cell>
          <cell r="AE934">
            <v>0</v>
          </cell>
          <cell r="AF934">
            <v>23096</v>
          </cell>
          <cell r="AG934">
            <v>0</v>
          </cell>
          <cell r="AH934">
            <v>0</v>
          </cell>
          <cell r="AI934">
            <v>7157</v>
          </cell>
          <cell r="AJ934">
            <v>0</v>
          </cell>
          <cell r="AK934">
            <v>14972</v>
          </cell>
          <cell r="AL934">
            <v>0</v>
          </cell>
          <cell r="AM934">
            <v>33201.199999999997</v>
          </cell>
          <cell r="AN934">
            <v>570</v>
          </cell>
          <cell r="AO934">
            <v>0</v>
          </cell>
          <cell r="AP934">
            <v>0</v>
          </cell>
          <cell r="AQ934">
            <v>308917</v>
          </cell>
          <cell r="AR934">
            <v>0</v>
          </cell>
          <cell r="AS934">
            <v>0</v>
          </cell>
          <cell r="AT934">
            <v>0</v>
          </cell>
          <cell r="AU934">
            <v>0</v>
          </cell>
          <cell r="AV934">
            <v>1544</v>
          </cell>
          <cell r="AW934">
            <v>2626.3795</v>
          </cell>
          <cell r="AX934">
            <v>630.19060000000002</v>
          </cell>
        </row>
        <row r="935">
          <cell r="D935" t="str">
            <v>岡　麻美</v>
          </cell>
          <cell r="E935">
            <v>1006</v>
          </cell>
          <cell r="F935" t="str">
            <v>東京研修センター</v>
          </cell>
          <cell r="G935">
            <v>100601</v>
          </cell>
          <cell r="H935" t="str">
            <v>ＴＫＣＧ</v>
          </cell>
          <cell r="I935">
            <v>1</v>
          </cell>
          <cell r="J935" t="str">
            <v>部門1</v>
          </cell>
          <cell r="K935">
            <v>1001</v>
          </cell>
          <cell r="L935" t="str">
            <v>部門1-1</v>
          </cell>
          <cell r="M935">
            <v>100102</v>
          </cell>
          <cell r="N935" t="str">
            <v>一般職員</v>
          </cell>
          <cell r="O935">
            <v>500</v>
          </cell>
          <cell r="P935">
            <v>199900</v>
          </cell>
          <cell r="Q935">
            <v>199900</v>
          </cell>
          <cell r="R935">
            <v>0</v>
          </cell>
          <cell r="S935">
            <v>0</v>
          </cell>
          <cell r="T935">
            <v>0</v>
          </cell>
          <cell r="U935">
            <v>0</v>
          </cell>
          <cell r="V935">
            <v>0</v>
          </cell>
          <cell r="W935">
            <v>0</v>
          </cell>
          <cell r="X935">
            <v>0</v>
          </cell>
          <cell r="Y935">
            <v>0</v>
          </cell>
          <cell r="Z935">
            <v>199900</v>
          </cell>
          <cell r="AA935">
            <v>0</v>
          </cell>
          <cell r="AB935">
            <v>23988</v>
          </cell>
          <cell r="AC935">
            <v>0</v>
          </cell>
          <cell r="AD935">
            <v>27000</v>
          </cell>
          <cell r="AE935">
            <v>0</v>
          </cell>
          <cell r="AF935">
            <v>5625</v>
          </cell>
          <cell r="AG935">
            <v>0</v>
          </cell>
          <cell r="AH935">
            <v>0</v>
          </cell>
          <cell r="AI935">
            <v>121874</v>
          </cell>
          <cell r="AJ935">
            <v>0</v>
          </cell>
          <cell r="AK935">
            <v>10244</v>
          </cell>
          <cell r="AL935">
            <v>0</v>
          </cell>
          <cell r="AM935">
            <v>22716.400000000001</v>
          </cell>
          <cell r="AN935">
            <v>390</v>
          </cell>
          <cell r="AO935">
            <v>0</v>
          </cell>
          <cell r="AP935">
            <v>0</v>
          </cell>
          <cell r="AQ935">
            <v>378387</v>
          </cell>
          <cell r="AR935">
            <v>20801</v>
          </cell>
          <cell r="AS935">
            <v>0</v>
          </cell>
          <cell r="AT935">
            <v>0</v>
          </cell>
          <cell r="AU935">
            <v>0</v>
          </cell>
          <cell r="AV935">
            <v>1891</v>
          </cell>
          <cell r="AW935">
            <v>3217.2244999999998</v>
          </cell>
          <cell r="AX935">
            <v>771.90940000000001</v>
          </cell>
        </row>
        <row r="936">
          <cell r="D936" t="str">
            <v>鎌田　貴大</v>
          </cell>
          <cell r="E936">
            <v>1007</v>
          </cell>
          <cell r="F936" t="str">
            <v>関西研修センター</v>
          </cell>
          <cell r="G936">
            <v>100701</v>
          </cell>
          <cell r="H936" t="str">
            <v>ＫＫＣＧ</v>
          </cell>
          <cell r="I936">
            <v>1</v>
          </cell>
          <cell r="J936" t="str">
            <v>部門1</v>
          </cell>
          <cell r="K936">
            <v>1001</v>
          </cell>
          <cell r="L936" t="str">
            <v>部門1-1</v>
          </cell>
          <cell r="M936">
            <v>100102</v>
          </cell>
          <cell r="N936" t="str">
            <v>一般職員</v>
          </cell>
          <cell r="O936">
            <v>500</v>
          </cell>
          <cell r="P936">
            <v>199900</v>
          </cell>
          <cell r="Q936">
            <v>199900</v>
          </cell>
          <cell r="R936">
            <v>0</v>
          </cell>
          <cell r="S936">
            <v>0</v>
          </cell>
          <cell r="T936">
            <v>0</v>
          </cell>
          <cell r="U936">
            <v>0</v>
          </cell>
          <cell r="V936">
            <v>0</v>
          </cell>
          <cell r="W936">
            <v>0</v>
          </cell>
          <cell r="X936">
            <v>0</v>
          </cell>
          <cell r="Y936">
            <v>0</v>
          </cell>
          <cell r="Z936">
            <v>199900</v>
          </cell>
          <cell r="AA936">
            <v>0</v>
          </cell>
          <cell r="AB936">
            <v>23988</v>
          </cell>
          <cell r="AC936">
            <v>0</v>
          </cell>
          <cell r="AD936">
            <v>27000</v>
          </cell>
          <cell r="AE936">
            <v>0</v>
          </cell>
          <cell r="AF936">
            <v>0</v>
          </cell>
          <cell r="AG936">
            <v>0</v>
          </cell>
          <cell r="AH936">
            <v>0</v>
          </cell>
          <cell r="AI936">
            <v>70556</v>
          </cell>
          <cell r="AJ936">
            <v>-11145</v>
          </cell>
          <cell r="AK936">
            <v>10244</v>
          </cell>
          <cell r="AL936">
            <v>0</v>
          </cell>
          <cell r="AM936">
            <v>22716.400000000001</v>
          </cell>
          <cell r="AN936">
            <v>390</v>
          </cell>
          <cell r="AO936">
            <v>0</v>
          </cell>
          <cell r="AP936">
            <v>0</v>
          </cell>
          <cell r="AQ936">
            <v>310299</v>
          </cell>
          <cell r="AR936">
            <v>6064</v>
          </cell>
          <cell r="AS936">
            <v>0</v>
          </cell>
          <cell r="AT936">
            <v>0</v>
          </cell>
          <cell r="AU936">
            <v>0</v>
          </cell>
          <cell r="AV936">
            <v>1551</v>
          </cell>
          <cell r="AW936">
            <v>2638.0365000000002</v>
          </cell>
          <cell r="AX936">
            <v>633.00990000000002</v>
          </cell>
        </row>
        <row r="937">
          <cell r="D937" t="str">
            <v>本間　友佳</v>
          </cell>
          <cell r="E937">
            <v>1006</v>
          </cell>
          <cell r="F937" t="str">
            <v>東京研修センター</v>
          </cell>
          <cell r="G937">
            <v>100601</v>
          </cell>
          <cell r="H937" t="str">
            <v>ＴＫＣＧ</v>
          </cell>
          <cell r="I937">
            <v>1</v>
          </cell>
          <cell r="J937" t="str">
            <v>部門1</v>
          </cell>
          <cell r="K937">
            <v>1001</v>
          </cell>
          <cell r="L937" t="str">
            <v>部門1-1</v>
          </cell>
          <cell r="M937">
            <v>100102</v>
          </cell>
          <cell r="N937" t="str">
            <v>一般職員</v>
          </cell>
          <cell r="O937">
            <v>500</v>
          </cell>
          <cell r="P937">
            <v>215200</v>
          </cell>
          <cell r="Q937">
            <v>215200</v>
          </cell>
          <cell r="R937">
            <v>0</v>
          </cell>
          <cell r="S937">
            <v>0</v>
          </cell>
          <cell r="T937">
            <v>0</v>
          </cell>
          <cell r="U937">
            <v>0</v>
          </cell>
          <cell r="V937">
            <v>0</v>
          </cell>
          <cell r="W937">
            <v>0</v>
          </cell>
          <cell r="X937">
            <v>0</v>
          </cell>
          <cell r="Y937">
            <v>0</v>
          </cell>
          <cell r="Z937">
            <v>215200</v>
          </cell>
          <cell r="AA937">
            <v>0</v>
          </cell>
          <cell r="AB937">
            <v>25824</v>
          </cell>
          <cell r="AC937">
            <v>0</v>
          </cell>
          <cell r="AD937">
            <v>27000</v>
          </cell>
          <cell r="AE937">
            <v>0</v>
          </cell>
          <cell r="AF937">
            <v>3876</v>
          </cell>
          <cell r="AG937">
            <v>0</v>
          </cell>
          <cell r="AH937">
            <v>0</v>
          </cell>
          <cell r="AI937">
            <v>150840</v>
          </cell>
          <cell r="AJ937">
            <v>0</v>
          </cell>
          <cell r="AK937">
            <v>11032</v>
          </cell>
          <cell r="AL937">
            <v>0</v>
          </cell>
          <cell r="AM937">
            <v>24464.2</v>
          </cell>
          <cell r="AN937">
            <v>420</v>
          </cell>
          <cell r="AO937">
            <v>0</v>
          </cell>
          <cell r="AP937">
            <v>0</v>
          </cell>
          <cell r="AQ937">
            <v>422740</v>
          </cell>
          <cell r="AR937">
            <v>25020</v>
          </cell>
          <cell r="AS937">
            <v>1020</v>
          </cell>
          <cell r="AT937">
            <v>1040</v>
          </cell>
          <cell r="AU937">
            <v>1120</v>
          </cell>
          <cell r="AV937">
            <v>2113</v>
          </cell>
          <cell r="AW937">
            <v>3593.99</v>
          </cell>
          <cell r="AX937">
            <v>862.38959999999997</v>
          </cell>
        </row>
        <row r="938">
          <cell r="D938" t="str">
            <v>杉田　哲也</v>
          </cell>
          <cell r="E938">
            <v>1001</v>
          </cell>
          <cell r="F938" t="str">
            <v>産業推進部</v>
          </cell>
          <cell r="G938">
            <v>100101</v>
          </cell>
          <cell r="H938" t="str">
            <v>産業国際化・インフラＧ</v>
          </cell>
          <cell r="I938">
            <v>1</v>
          </cell>
          <cell r="J938" t="str">
            <v>部門1</v>
          </cell>
          <cell r="K938">
            <v>1001</v>
          </cell>
          <cell r="L938" t="str">
            <v>部門1-1</v>
          </cell>
          <cell r="M938">
            <v>100102</v>
          </cell>
          <cell r="N938" t="str">
            <v>一般職員</v>
          </cell>
          <cell r="O938">
            <v>300</v>
          </cell>
          <cell r="P938">
            <v>371700</v>
          </cell>
          <cell r="Q938">
            <v>371700</v>
          </cell>
          <cell r="R938">
            <v>0</v>
          </cell>
          <cell r="S938">
            <v>0</v>
          </cell>
          <cell r="T938">
            <v>0</v>
          </cell>
          <cell r="U938">
            <v>0</v>
          </cell>
          <cell r="V938">
            <v>0</v>
          </cell>
          <cell r="W938">
            <v>0</v>
          </cell>
          <cell r="X938">
            <v>0</v>
          </cell>
          <cell r="Y938">
            <v>0</v>
          </cell>
          <cell r="Z938">
            <v>371700</v>
          </cell>
          <cell r="AA938">
            <v>75000</v>
          </cell>
          <cell r="AB938">
            <v>57324</v>
          </cell>
          <cell r="AC938">
            <v>31000</v>
          </cell>
          <cell r="AD938">
            <v>27000</v>
          </cell>
          <cell r="AE938">
            <v>0</v>
          </cell>
          <cell r="AF938">
            <v>12065</v>
          </cell>
          <cell r="AG938">
            <v>0</v>
          </cell>
          <cell r="AH938">
            <v>0</v>
          </cell>
          <cell r="AI938">
            <v>0</v>
          </cell>
          <cell r="AJ938">
            <v>0</v>
          </cell>
          <cell r="AK938">
            <v>26792</v>
          </cell>
          <cell r="AL938">
            <v>3740</v>
          </cell>
          <cell r="AM938">
            <v>54169.8</v>
          </cell>
          <cell r="AN938">
            <v>930</v>
          </cell>
          <cell r="AO938">
            <v>0</v>
          </cell>
          <cell r="AP938">
            <v>0</v>
          </cell>
          <cell r="AQ938">
            <v>574089</v>
          </cell>
          <cell r="AR938">
            <v>0</v>
          </cell>
          <cell r="AS938">
            <v>0</v>
          </cell>
          <cell r="AT938">
            <v>0</v>
          </cell>
          <cell r="AU938">
            <v>0</v>
          </cell>
          <cell r="AV938">
            <v>2870</v>
          </cell>
          <cell r="AW938">
            <v>4880.2015000000001</v>
          </cell>
          <cell r="AX938">
            <v>1171.1415</v>
          </cell>
        </row>
        <row r="939">
          <cell r="D939" t="str">
            <v>古田　淳</v>
          </cell>
          <cell r="E939">
            <v>1002</v>
          </cell>
          <cell r="F939" t="str">
            <v>政策推進部</v>
          </cell>
          <cell r="G939">
            <v>100202</v>
          </cell>
          <cell r="H939" t="str">
            <v>政策受託Ｇ</v>
          </cell>
          <cell r="I939">
            <v>1</v>
          </cell>
          <cell r="J939" t="str">
            <v>部門1</v>
          </cell>
          <cell r="K939">
            <v>1001</v>
          </cell>
          <cell r="L939" t="str">
            <v>部門1-1</v>
          </cell>
          <cell r="M939">
            <v>100102</v>
          </cell>
          <cell r="N939" t="str">
            <v>一般職員</v>
          </cell>
          <cell r="O939">
            <v>500</v>
          </cell>
          <cell r="P939">
            <v>315600</v>
          </cell>
          <cell r="Q939">
            <v>315600</v>
          </cell>
          <cell r="R939">
            <v>0</v>
          </cell>
          <cell r="S939">
            <v>0</v>
          </cell>
          <cell r="T939">
            <v>0</v>
          </cell>
          <cell r="U939">
            <v>0</v>
          </cell>
          <cell r="V939">
            <v>0</v>
          </cell>
          <cell r="W939">
            <v>0</v>
          </cell>
          <cell r="X939">
            <v>0</v>
          </cell>
          <cell r="Y939">
            <v>0</v>
          </cell>
          <cell r="Z939">
            <v>315600</v>
          </cell>
          <cell r="AA939">
            <v>0</v>
          </cell>
          <cell r="AB939">
            <v>37872</v>
          </cell>
          <cell r="AC939">
            <v>0</v>
          </cell>
          <cell r="AD939">
            <v>0</v>
          </cell>
          <cell r="AE939">
            <v>0</v>
          </cell>
          <cell r="AF939">
            <v>11700</v>
          </cell>
          <cell r="AG939">
            <v>0</v>
          </cell>
          <cell r="AH939">
            <v>0</v>
          </cell>
          <cell r="AI939">
            <v>37943</v>
          </cell>
          <cell r="AJ939">
            <v>0</v>
          </cell>
          <cell r="AK939">
            <v>14184</v>
          </cell>
          <cell r="AL939">
            <v>1980</v>
          </cell>
          <cell r="AM939">
            <v>31453.4</v>
          </cell>
          <cell r="AN939">
            <v>540</v>
          </cell>
          <cell r="AO939">
            <v>0</v>
          </cell>
          <cell r="AP939">
            <v>0</v>
          </cell>
          <cell r="AQ939">
            <v>403115</v>
          </cell>
          <cell r="AR939">
            <v>0</v>
          </cell>
          <cell r="AS939">
            <v>0</v>
          </cell>
          <cell r="AT939">
            <v>0</v>
          </cell>
          <cell r="AU939">
            <v>0</v>
          </cell>
          <cell r="AV939">
            <v>2015</v>
          </cell>
          <cell r="AW939">
            <v>3427.0524999999998</v>
          </cell>
          <cell r="AX939">
            <v>822.3546</v>
          </cell>
        </row>
        <row r="940">
          <cell r="D940" t="str">
            <v>内野　麻衣子</v>
          </cell>
          <cell r="E940">
            <v>1008</v>
          </cell>
          <cell r="F940" t="str">
            <v>HIDA総合研究所</v>
          </cell>
          <cell r="G940">
            <v>100801</v>
          </cell>
          <cell r="H940" t="str">
            <v>調査企画Ｇ</v>
          </cell>
          <cell r="I940">
            <v>1</v>
          </cell>
          <cell r="J940" t="str">
            <v>部門1</v>
          </cell>
          <cell r="K940">
            <v>1001</v>
          </cell>
          <cell r="L940" t="str">
            <v>部門1-1</v>
          </cell>
          <cell r="M940">
            <v>100102</v>
          </cell>
          <cell r="N940" t="str">
            <v>一般職員</v>
          </cell>
          <cell r="O940">
            <v>500</v>
          </cell>
          <cell r="P940">
            <v>273800</v>
          </cell>
          <cell r="Q940">
            <v>273800</v>
          </cell>
          <cell r="R940">
            <v>0</v>
          </cell>
          <cell r="S940">
            <v>0</v>
          </cell>
          <cell r="T940">
            <v>0</v>
          </cell>
          <cell r="U940">
            <v>0</v>
          </cell>
          <cell r="V940">
            <v>0</v>
          </cell>
          <cell r="W940">
            <v>0</v>
          </cell>
          <cell r="X940">
            <v>0</v>
          </cell>
          <cell r="Y940">
            <v>0</v>
          </cell>
          <cell r="Z940">
            <v>273800</v>
          </cell>
          <cell r="AA940">
            <v>0</v>
          </cell>
          <cell r="AB940">
            <v>32856</v>
          </cell>
          <cell r="AC940">
            <v>0</v>
          </cell>
          <cell r="AD940">
            <v>0</v>
          </cell>
          <cell r="AE940">
            <v>0</v>
          </cell>
          <cell r="AF940">
            <v>14211</v>
          </cell>
          <cell r="AG940">
            <v>0</v>
          </cell>
          <cell r="AH940">
            <v>0</v>
          </cell>
          <cell r="AI940">
            <v>77317</v>
          </cell>
          <cell r="AJ940">
            <v>0</v>
          </cell>
          <cell r="AK940">
            <v>14184</v>
          </cell>
          <cell r="AL940">
            <v>0</v>
          </cell>
          <cell r="AM940">
            <v>31453.4</v>
          </cell>
          <cell r="AN940">
            <v>540</v>
          </cell>
          <cell r="AO940">
            <v>0</v>
          </cell>
          <cell r="AP940">
            <v>0</v>
          </cell>
          <cell r="AQ940">
            <v>398184</v>
          </cell>
          <cell r="AR940">
            <v>7482</v>
          </cell>
          <cell r="AS940">
            <v>0</v>
          </cell>
          <cell r="AT940">
            <v>0</v>
          </cell>
          <cell r="AU940">
            <v>0</v>
          </cell>
          <cell r="AV940">
            <v>1990</v>
          </cell>
          <cell r="AW940">
            <v>3385.4839999999999</v>
          </cell>
          <cell r="AX940">
            <v>812.2953</v>
          </cell>
        </row>
        <row r="941">
          <cell r="D941" t="str">
            <v>田中　道代</v>
          </cell>
          <cell r="E941">
            <v>1002</v>
          </cell>
          <cell r="F941" t="str">
            <v>政策推進部</v>
          </cell>
          <cell r="G941">
            <v>100201</v>
          </cell>
          <cell r="H941" t="str">
            <v>国際人材Ｇ</v>
          </cell>
          <cell r="I941">
            <v>1</v>
          </cell>
          <cell r="J941" t="str">
            <v>部門1</v>
          </cell>
          <cell r="K941">
            <v>1001</v>
          </cell>
          <cell r="L941" t="str">
            <v>部門1-1</v>
          </cell>
          <cell r="M941">
            <v>100102</v>
          </cell>
          <cell r="N941" t="str">
            <v>一般職員</v>
          </cell>
          <cell r="O941">
            <v>500</v>
          </cell>
          <cell r="P941">
            <v>315600</v>
          </cell>
          <cell r="Q941">
            <v>315600</v>
          </cell>
          <cell r="R941">
            <v>0</v>
          </cell>
          <cell r="S941">
            <v>0</v>
          </cell>
          <cell r="T941">
            <v>0</v>
          </cell>
          <cell r="U941">
            <v>0</v>
          </cell>
          <cell r="V941">
            <v>0</v>
          </cell>
          <cell r="W941">
            <v>0</v>
          </cell>
          <cell r="X941">
            <v>0</v>
          </cell>
          <cell r="Y941">
            <v>0</v>
          </cell>
          <cell r="Z941">
            <v>315600</v>
          </cell>
          <cell r="AA941">
            <v>0</v>
          </cell>
          <cell r="AB941">
            <v>37872</v>
          </cell>
          <cell r="AC941">
            <v>0</v>
          </cell>
          <cell r="AD941">
            <v>0</v>
          </cell>
          <cell r="AE941">
            <v>0</v>
          </cell>
          <cell r="AF941">
            <v>9538</v>
          </cell>
          <cell r="AG941">
            <v>0</v>
          </cell>
          <cell r="AH941">
            <v>0</v>
          </cell>
          <cell r="AI941">
            <v>78860</v>
          </cell>
          <cell r="AJ941">
            <v>-17603</v>
          </cell>
          <cell r="AK941">
            <v>17336</v>
          </cell>
          <cell r="AL941">
            <v>2420</v>
          </cell>
          <cell r="AM941">
            <v>38443.599999999999</v>
          </cell>
          <cell r="AN941">
            <v>660</v>
          </cell>
          <cell r="AO941">
            <v>0</v>
          </cell>
          <cell r="AP941">
            <v>0</v>
          </cell>
          <cell r="AQ941">
            <v>424267</v>
          </cell>
          <cell r="AR941">
            <v>3052</v>
          </cell>
          <cell r="AS941">
            <v>0</v>
          </cell>
          <cell r="AT941">
            <v>0</v>
          </cell>
          <cell r="AU941">
            <v>0</v>
          </cell>
          <cell r="AV941">
            <v>2121</v>
          </cell>
          <cell r="AW941">
            <v>3606.6044999999999</v>
          </cell>
          <cell r="AX941">
            <v>865.50459999999998</v>
          </cell>
        </row>
        <row r="942">
          <cell r="D942" t="str">
            <v>小坂　由起子</v>
          </cell>
          <cell r="E942">
            <v>1006</v>
          </cell>
          <cell r="F942" t="str">
            <v>東京研修センター</v>
          </cell>
          <cell r="G942">
            <v>100601</v>
          </cell>
          <cell r="H942" t="str">
            <v>ＴＫＣＧ</v>
          </cell>
          <cell r="I942">
            <v>1</v>
          </cell>
          <cell r="J942" t="str">
            <v>部門1</v>
          </cell>
          <cell r="K942">
            <v>1001</v>
          </cell>
          <cell r="L942" t="str">
            <v>部門1-1</v>
          </cell>
          <cell r="M942">
            <v>100102</v>
          </cell>
          <cell r="N942" t="str">
            <v>一般職員</v>
          </cell>
          <cell r="O942">
            <v>500</v>
          </cell>
          <cell r="P942">
            <v>315600</v>
          </cell>
          <cell r="Q942">
            <v>315600</v>
          </cell>
          <cell r="R942">
            <v>0</v>
          </cell>
          <cell r="S942">
            <v>0</v>
          </cell>
          <cell r="T942">
            <v>0</v>
          </cell>
          <cell r="U942">
            <v>0</v>
          </cell>
          <cell r="V942">
            <v>0</v>
          </cell>
          <cell r="W942">
            <v>0</v>
          </cell>
          <cell r="X942">
            <v>0</v>
          </cell>
          <cell r="Y942">
            <v>0</v>
          </cell>
          <cell r="Z942">
            <v>315600</v>
          </cell>
          <cell r="AA942">
            <v>0</v>
          </cell>
          <cell r="AB942">
            <v>37872</v>
          </cell>
          <cell r="AC942">
            <v>0</v>
          </cell>
          <cell r="AD942">
            <v>0</v>
          </cell>
          <cell r="AE942">
            <v>0</v>
          </cell>
          <cell r="AF942">
            <v>27857</v>
          </cell>
          <cell r="AG942">
            <v>0</v>
          </cell>
          <cell r="AH942">
            <v>0</v>
          </cell>
          <cell r="AI942">
            <v>247747</v>
          </cell>
          <cell r="AJ942">
            <v>0</v>
          </cell>
          <cell r="AK942">
            <v>14972</v>
          </cell>
          <cell r="AL942">
            <v>2090</v>
          </cell>
          <cell r="AM942">
            <v>33201.199999999997</v>
          </cell>
          <cell r="AN942">
            <v>570</v>
          </cell>
          <cell r="AO942">
            <v>0</v>
          </cell>
          <cell r="AP942">
            <v>0</v>
          </cell>
          <cell r="AQ942">
            <v>629076</v>
          </cell>
          <cell r="AR942">
            <v>42440</v>
          </cell>
          <cell r="AS942">
            <v>7220</v>
          </cell>
          <cell r="AT942">
            <v>0</v>
          </cell>
          <cell r="AU942">
            <v>0</v>
          </cell>
          <cell r="AV942">
            <v>3145</v>
          </cell>
          <cell r="AW942">
            <v>5347.5259999999998</v>
          </cell>
          <cell r="AX942">
            <v>1283.3150000000001</v>
          </cell>
        </row>
        <row r="943">
          <cell r="D943" t="str">
            <v>榎本　伸一</v>
          </cell>
          <cell r="E943">
            <v>1001</v>
          </cell>
          <cell r="F943" t="str">
            <v>産業推進部</v>
          </cell>
          <cell r="G943">
            <v>100102</v>
          </cell>
          <cell r="H943" t="str">
            <v>ＥＰＡＧ</v>
          </cell>
          <cell r="I943">
            <v>1</v>
          </cell>
          <cell r="J943" t="str">
            <v>部門1</v>
          </cell>
          <cell r="K943">
            <v>1001</v>
          </cell>
          <cell r="L943" t="str">
            <v>部門1-1</v>
          </cell>
          <cell r="M943">
            <v>100102</v>
          </cell>
          <cell r="N943" t="str">
            <v>一般職員</v>
          </cell>
          <cell r="O943">
            <v>500</v>
          </cell>
          <cell r="P943">
            <v>315600</v>
          </cell>
          <cell r="Q943">
            <v>315600</v>
          </cell>
          <cell r="R943">
            <v>0</v>
          </cell>
          <cell r="S943">
            <v>0</v>
          </cell>
          <cell r="T943">
            <v>0</v>
          </cell>
          <cell r="U943">
            <v>0</v>
          </cell>
          <cell r="V943">
            <v>0</v>
          </cell>
          <cell r="W943">
            <v>0</v>
          </cell>
          <cell r="X943">
            <v>0</v>
          </cell>
          <cell r="Y943">
            <v>0</v>
          </cell>
          <cell r="Z943">
            <v>315600</v>
          </cell>
          <cell r="AA943">
            <v>0</v>
          </cell>
          <cell r="AB943">
            <v>37872</v>
          </cell>
          <cell r="AC943">
            <v>0</v>
          </cell>
          <cell r="AD943">
            <v>0</v>
          </cell>
          <cell r="AE943">
            <v>0</v>
          </cell>
          <cell r="AF943">
            <v>0</v>
          </cell>
          <cell r="AG943">
            <v>0</v>
          </cell>
          <cell r="AH943">
            <v>0</v>
          </cell>
          <cell r="AI943">
            <v>163604</v>
          </cell>
          <cell r="AJ943">
            <v>-17603</v>
          </cell>
          <cell r="AK943">
            <v>18518</v>
          </cell>
          <cell r="AL943">
            <v>0</v>
          </cell>
          <cell r="AM943">
            <v>41064.800000000003</v>
          </cell>
          <cell r="AN943">
            <v>705</v>
          </cell>
          <cell r="AO943">
            <v>0</v>
          </cell>
          <cell r="AP943">
            <v>0</v>
          </cell>
          <cell r="AQ943">
            <v>499473</v>
          </cell>
          <cell r="AR943">
            <v>20007</v>
          </cell>
          <cell r="AS943">
            <v>0</v>
          </cell>
          <cell r="AT943">
            <v>0</v>
          </cell>
          <cell r="AU943">
            <v>0</v>
          </cell>
          <cell r="AV943">
            <v>2497</v>
          </cell>
          <cell r="AW943">
            <v>4245.8855000000003</v>
          </cell>
          <cell r="AX943">
            <v>1018.9249</v>
          </cell>
        </row>
        <row r="944">
          <cell r="D944" t="str">
            <v>鈴木　美保</v>
          </cell>
          <cell r="E944">
            <v>1002</v>
          </cell>
          <cell r="F944" t="str">
            <v>政策推進部</v>
          </cell>
          <cell r="G944">
            <v>100201</v>
          </cell>
          <cell r="H944" t="str">
            <v>国際人材Ｇ</v>
          </cell>
          <cell r="I944">
            <v>1</v>
          </cell>
          <cell r="J944" t="str">
            <v>部門1</v>
          </cell>
          <cell r="K944">
            <v>1001</v>
          </cell>
          <cell r="L944" t="str">
            <v>部門1-1</v>
          </cell>
          <cell r="M944">
            <v>100102</v>
          </cell>
          <cell r="N944" t="str">
            <v>一般職員</v>
          </cell>
          <cell r="O944">
            <v>500</v>
          </cell>
          <cell r="P944">
            <v>315600</v>
          </cell>
          <cell r="Q944">
            <v>315600</v>
          </cell>
          <cell r="R944">
            <v>0</v>
          </cell>
          <cell r="S944">
            <v>0</v>
          </cell>
          <cell r="T944">
            <v>0</v>
          </cell>
          <cell r="U944">
            <v>0</v>
          </cell>
          <cell r="V944">
            <v>0</v>
          </cell>
          <cell r="W944">
            <v>0</v>
          </cell>
          <cell r="X944">
            <v>0</v>
          </cell>
          <cell r="Y944">
            <v>0</v>
          </cell>
          <cell r="Z944">
            <v>315600</v>
          </cell>
          <cell r="AA944">
            <v>0</v>
          </cell>
          <cell r="AB944">
            <v>37872</v>
          </cell>
          <cell r="AC944">
            <v>0</v>
          </cell>
          <cell r="AD944">
            <v>0</v>
          </cell>
          <cell r="AE944">
            <v>0</v>
          </cell>
          <cell r="AF944">
            <v>30815</v>
          </cell>
          <cell r="AG944">
            <v>0</v>
          </cell>
          <cell r="AH944">
            <v>0</v>
          </cell>
          <cell r="AI944">
            <v>122774</v>
          </cell>
          <cell r="AJ944">
            <v>0</v>
          </cell>
          <cell r="AK944">
            <v>14972</v>
          </cell>
          <cell r="AL944">
            <v>2090</v>
          </cell>
          <cell r="AM944">
            <v>33201.199999999997</v>
          </cell>
          <cell r="AN944">
            <v>570</v>
          </cell>
          <cell r="AO944">
            <v>0</v>
          </cell>
          <cell r="AP944">
            <v>0</v>
          </cell>
          <cell r="AQ944">
            <v>507061</v>
          </cell>
          <cell r="AR944">
            <v>15360</v>
          </cell>
          <cell r="AS944">
            <v>0</v>
          </cell>
          <cell r="AT944">
            <v>0</v>
          </cell>
          <cell r="AU944">
            <v>0</v>
          </cell>
          <cell r="AV944">
            <v>2535</v>
          </cell>
          <cell r="AW944">
            <v>4310.3235000000004</v>
          </cell>
          <cell r="AX944">
            <v>1034.4043999999999</v>
          </cell>
        </row>
        <row r="945">
          <cell r="D945" t="str">
            <v>杉山　霜</v>
          </cell>
          <cell r="E945">
            <v>1002</v>
          </cell>
          <cell r="F945" t="str">
            <v>政策推進部</v>
          </cell>
          <cell r="G945">
            <v>100201</v>
          </cell>
          <cell r="H945" t="str">
            <v>国際人材Ｇ</v>
          </cell>
          <cell r="I945">
            <v>1</v>
          </cell>
          <cell r="J945" t="str">
            <v>部門1</v>
          </cell>
          <cell r="K945">
            <v>1001</v>
          </cell>
          <cell r="L945" t="str">
            <v>部門1-1</v>
          </cell>
          <cell r="M945">
            <v>100102</v>
          </cell>
          <cell r="N945" t="str">
            <v>一般職員</v>
          </cell>
          <cell r="O945">
            <v>500</v>
          </cell>
          <cell r="P945">
            <v>315600</v>
          </cell>
          <cell r="Q945">
            <v>315600</v>
          </cell>
          <cell r="R945">
            <v>0</v>
          </cell>
          <cell r="S945">
            <v>0</v>
          </cell>
          <cell r="T945">
            <v>0</v>
          </cell>
          <cell r="U945">
            <v>0</v>
          </cell>
          <cell r="V945">
            <v>0</v>
          </cell>
          <cell r="W945">
            <v>0</v>
          </cell>
          <cell r="X945">
            <v>0</v>
          </cell>
          <cell r="Y945">
            <v>0</v>
          </cell>
          <cell r="Z945">
            <v>315600</v>
          </cell>
          <cell r="AA945">
            <v>0</v>
          </cell>
          <cell r="AB945">
            <v>37872</v>
          </cell>
          <cell r="AC945">
            <v>0</v>
          </cell>
          <cell r="AD945">
            <v>0</v>
          </cell>
          <cell r="AE945">
            <v>0</v>
          </cell>
          <cell r="AF945">
            <v>11160</v>
          </cell>
          <cell r="AG945">
            <v>0</v>
          </cell>
          <cell r="AH945">
            <v>0</v>
          </cell>
          <cell r="AI945">
            <v>23196</v>
          </cell>
          <cell r="AJ945">
            <v>-17603</v>
          </cell>
          <cell r="AK945">
            <v>14184</v>
          </cell>
          <cell r="AL945">
            <v>1980</v>
          </cell>
          <cell r="AM945">
            <v>31453.4</v>
          </cell>
          <cell r="AN945">
            <v>540</v>
          </cell>
          <cell r="AO945">
            <v>0</v>
          </cell>
          <cell r="AP945">
            <v>0</v>
          </cell>
          <cell r="AQ945">
            <v>370225</v>
          </cell>
          <cell r="AR945">
            <v>0</v>
          </cell>
          <cell r="AS945">
            <v>0</v>
          </cell>
          <cell r="AT945">
            <v>0</v>
          </cell>
          <cell r="AU945">
            <v>0</v>
          </cell>
          <cell r="AV945">
            <v>1851</v>
          </cell>
          <cell r="AW945">
            <v>3147.0374999999999</v>
          </cell>
          <cell r="AX945">
            <v>755.25900000000001</v>
          </cell>
        </row>
        <row r="946">
          <cell r="D946" t="str">
            <v>西生　ゆかり</v>
          </cell>
          <cell r="E946">
            <v>1002</v>
          </cell>
          <cell r="F946" t="str">
            <v>政策推進部</v>
          </cell>
          <cell r="G946">
            <v>100202</v>
          </cell>
          <cell r="H946" t="str">
            <v>政策受託Ｇ</v>
          </cell>
          <cell r="I946">
            <v>1</v>
          </cell>
          <cell r="J946" t="str">
            <v>部門1</v>
          </cell>
          <cell r="K946">
            <v>1001</v>
          </cell>
          <cell r="L946" t="str">
            <v>部門1-1</v>
          </cell>
          <cell r="M946">
            <v>100102</v>
          </cell>
          <cell r="N946" t="str">
            <v>一般職員</v>
          </cell>
          <cell r="O946">
            <v>500</v>
          </cell>
          <cell r="P946">
            <v>243800</v>
          </cell>
          <cell r="Q946">
            <v>243800</v>
          </cell>
          <cell r="R946">
            <v>0</v>
          </cell>
          <cell r="S946">
            <v>0</v>
          </cell>
          <cell r="T946">
            <v>0</v>
          </cell>
          <cell r="U946">
            <v>0</v>
          </cell>
          <cell r="V946">
            <v>0</v>
          </cell>
          <cell r="W946">
            <v>0</v>
          </cell>
          <cell r="X946">
            <v>0</v>
          </cell>
          <cell r="Y946">
            <v>0</v>
          </cell>
          <cell r="Z946">
            <v>243800</v>
          </cell>
          <cell r="AA946">
            <v>0</v>
          </cell>
          <cell r="AB946">
            <v>29256</v>
          </cell>
          <cell r="AC946">
            <v>0</v>
          </cell>
          <cell r="AD946">
            <v>0</v>
          </cell>
          <cell r="AE946">
            <v>0</v>
          </cell>
          <cell r="AF946">
            <v>3876</v>
          </cell>
          <cell r="AG946">
            <v>0</v>
          </cell>
          <cell r="AH946">
            <v>0</v>
          </cell>
          <cell r="AI946">
            <v>15033</v>
          </cell>
          <cell r="AJ946">
            <v>0</v>
          </cell>
          <cell r="AK946">
            <v>10244</v>
          </cell>
          <cell r="AL946">
            <v>0</v>
          </cell>
          <cell r="AM946">
            <v>22716.400000000001</v>
          </cell>
          <cell r="AN946">
            <v>390</v>
          </cell>
          <cell r="AO946">
            <v>0</v>
          </cell>
          <cell r="AP946">
            <v>0</v>
          </cell>
          <cell r="AQ946">
            <v>291965</v>
          </cell>
          <cell r="AR946">
            <v>0</v>
          </cell>
          <cell r="AS946">
            <v>0</v>
          </cell>
          <cell r="AT946">
            <v>106</v>
          </cell>
          <cell r="AU946">
            <v>0</v>
          </cell>
          <cell r="AV946">
            <v>1459</v>
          </cell>
          <cell r="AW946">
            <v>2482.5275000000001</v>
          </cell>
          <cell r="AX946">
            <v>595.60860000000002</v>
          </cell>
        </row>
        <row r="947">
          <cell r="D947" t="str">
            <v>井口　理津子</v>
          </cell>
          <cell r="E947">
            <v>1001</v>
          </cell>
          <cell r="F947" t="str">
            <v>産業推進部</v>
          </cell>
          <cell r="G947">
            <v>100102</v>
          </cell>
          <cell r="H947" t="str">
            <v>ＥＰＡＧ</v>
          </cell>
          <cell r="I947">
            <v>1</v>
          </cell>
          <cell r="J947" t="str">
            <v>部門1</v>
          </cell>
          <cell r="K947">
            <v>1001</v>
          </cell>
          <cell r="L947" t="str">
            <v>部門1-1</v>
          </cell>
          <cell r="M947">
            <v>100102</v>
          </cell>
          <cell r="N947" t="str">
            <v>一般職員</v>
          </cell>
          <cell r="O947">
            <v>500</v>
          </cell>
          <cell r="P947">
            <v>315600</v>
          </cell>
          <cell r="Q947">
            <v>315600</v>
          </cell>
          <cell r="R947">
            <v>0</v>
          </cell>
          <cell r="S947">
            <v>0</v>
          </cell>
          <cell r="T947">
            <v>0</v>
          </cell>
          <cell r="U947">
            <v>0</v>
          </cell>
          <cell r="V947">
            <v>0</v>
          </cell>
          <cell r="W947">
            <v>0</v>
          </cell>
          <cell r="X947">
            <v>0</v>
          </cell>
          <cell r="Y947">
            <v>0</v>
          </cell>
          <cell r="Z947">
            <v>315600</v>
          </cell>
          <cell r="AA947">
            <v>0</v>
          </cell>
          <cell r="AB947">
            <v>37872</v>
          </cell>
          <cell r="AC947">
            <v>0</v>
          </cell>
          <cell r="AD947">
            <v>0</v>
          </cell>
          <cell r="AE947">
            <v>0</v>
          </cell>
          <cell r="AF947">
            <v>24825</v>
          </cell>
          <cell r="AG947">
            <v>0</v>
          </cell>
          <cell r="AH947">
            <v>0</v>
          </cell>
          <cell r="AI947">
            <v>136271</v>
          </cell>
          <cell r="AJ947">
            <v>0</v>
          </cell>
          <cell r="AK947">
            <v>14972</v>
          </cell>
          <cell r="AL947">
            <v>2090</v>
          </cell>
          <cell r="AM947">
            <v>33201.199999999997</v>
          </cell>
          <cell r="AN947">
            <v>570</v>
          </cell>
          <cell r="AO947">
            <v>0</v>
          </cell>
          <cell r="AP947">
            <v>0</v>
          </cell>
          <cell r="AQ947">
            <v>514568</v>
          </cell>
          <cell r="AR947">
            <v>18001</v>
          </cell>
          <cell r="AS947">
            <v>0</v>
          </cell>
          <cell r="AT947">
            <v>294</v>
          </cell>
          <cell r="AU947">
            <v>0</v>
          </cell>
          <cell r="AV947">
            <v>2572</v>
          </cell>
          <cell r="AW947">
            <v>4374.6679999999997</v>
          </cell>
          <cell r="AX947">
            <v>1049.7186999999999</v>
          </cell>
        </row>
        <row r="948">
          <cell r="D948" t="str">
            <v>渡邉　菜穂子</v>
          </cell>
          <cell r="E948">
            <v>1001</v>
          </cell>
          <cell r="F948" t="str">
            <v>産業推進部</v>
          </cell>
          <cell r="G948">
            <v>100102</v>
          </cell>
          <cell r="H948" t="str">
            <v>ＥＰＡＧ</v>
          </cell>
          <cell r="I948">
            <v>1</v>
          </cell>
          <cell r="J948" t="str">
            <v>部門1</v>
          </cell>
          <cell r="K948">
            <v>1001</v>
          </cell>
          <cell r="L948" t="str">
            <v>部門1-1</v>
          </cell>
          <cell r="M948">
            <v>100102</v>
          </cell>
          <cell r="N948" t="str">
            <v>一般職員</v>
          </cell>
          <cell r="O948">
            <v>500</v>
          </cell>
          <cell r="P948">
            <v>315600</v>
          </cell>
          <cell r="Q948">
            <v>315600</v>
          </cell>
          <cell r="R948">
            <v>0</v>
          </cell>
          <cell r="S948">
            <v>0</v>
          </cell>
          <cell r="T948">
            <v>0</v>
          </cell>
          <cell r="U948">
            <v>0</v>
          </cell>
          <cell r="V948">
            <v>0</v>
          </cell>
          <cell r="W948">
            <v>0</v>
          </cell>
          <cell r="X948">
            <v>0</v>
          </cell>
          <cell r="Y948">
            <v>0</v>
          </cell>
          <cell r="Z948">
            <v>315600</v>
          </cell>
          <cell r="AA948">
            <v>0</v>
          </cell>
          <cell r="AB948">
            <v>37872</v>
          </cell>
          <cell r="AC948">
            <v>0</v>
          </cell>
          <cell r="AD948">
            <v>0</v>
          </cell>
          <cell r="AE948">
            <v>0</v>
          </cell>
          <cell r="AF948">
            <v>6500</v>
          </cell>
          <cell r="AG948">
            <v>0</v>
          </cell>
          <cell r="AH948">
            <v>0</v>
          </cell>
          <cell r="AI948">
            <v>129132</v>
          </cell>
          <cell r="AJ948">
            <v>0</v>
          </cell>
          <cell r="AK948">
            <v>14184</v>
          </cell>
          <cell r="AL948">
            <v>1980</v>
          </cell>
          <cell r="AM948">
            <v>31453.4</v>
          </cell>
          <cell r="AN948">
            <v>540</v>
          </cell>
          <cell r="AO948">
            <v>0</v>
          </cell>
          <cell r="AP948">
            <v>0</v>
          </cell>
          <cell r="AQ948">
            <v>489104</v>
          </cell>
          <cell r="AR948">
            <v>16632</v>
          </cell>
          <cell r="AS948">
            <v>0</v>
          </cell>
          <cell r="AT948">
            <v>0</v>
          </cell>
          <cell r="AU948">
            <v>0</v>
          </cell>
          <cell r="AV948">
            <v>2445</v>
          </cell>
          <cell r="AW948">
            <v>4157.9040000000005</v>
          </cell>
          <cell r="AX948">
            <v>997.77210000000002</v>
          </cell>
        </row>
        <row r="949">
          <cell r="D949" t="str">
            <v>阿部　千依</v>
          </cell>
          <cell r="E949">
            <v>1004</v>
          </cell>
          <cell r="F949" t="str">
            <v>事業統括部</v>
          </cell>
          <cell r="G949">
            <v>100402</v>
          </cell>
          <cell r="H949" t="str">
            <v>事業統括Ｇ地方創生支援ユニット</v>
          </cell>
          <cell r="I949">
            <v>1</v>
          </cell>
          <cell r="J949" t="str">
            <v>部門1</v>
          </cell>
          <cell r="K949">
            <v>1001</v>
          </cell>
          <cell r="L949" t="str">
            <v>部門1-1</v>
          </cell>
          <cell r="M949">
            <v>100102</v>
          </cell>
          <cell r="N949" t="str">
            <v>一般職員</v>
          </cell>
          <cell r="O949">
            <v>500</v>
          </cell>
          <cell r="P949">
            <v>287700</v>
          </cell>
          <cell r="Q949">
            <v>287700</v>
          </cell>
          <cell r="R949">
            <v>0</v>
          </cell>
          <cell r="S949">
            <v>0</v>
          </cell>
          <cell r="T949">
            <v>0</v>
          </cell>
          <cell r="U949">
            <v>0</v>
          </cell>
          <cell r="V949">
            <v>0</v>
          </cell>
          <cell r="W949">
            <v>0</v>
          </cell>
          <cell r="X949">
            <v>0</v>
          </cell>
          <cell r="Y949">
            <v>0</v>
          </cell>
          <cell r="Z949">
            <v>287700</v>
          </cell>
          <cell r="AA949">
            <v>0</v>
          </cell>
          <cell r="AB949">
            <v>34524</v>
          </cell>
          <cell r="AC949">
            <v>0</v>
          </cell>
          <cell r="AD949">
            <v>0</v>
          </cell>
          <cell r="AE949">
            <v>0</v>
          </cell>
          <cell r="AF949">
            <v>12975</v>
          </cell>
          <cell r="AG949">
            <v>0</v>
          </cell>
          <cell r="AH949">
            <v>0</v>
          </cell>
          <cell r="AI949">
            <v>39093</v>
          </cell>
          <cell r="AJ949">
            <v>0</v>
          </cell>
          <cell r="AK949">
            <v>13396</v>
          </cell>
          <cell r="AL949">
            <v>0</v>
          </cell>
          <cell r="AM949">
            <v>29706.6</v>
          </cell>
          <cell r="AN949">
            <v>510</v>
          </cell>
          <cell r="AO949">
            <v>0</v>
          </cell>
          <cell r="AP949">
            <v>0</v>
          </cell>
          <cell r="AQ949">
            <v>374292</v>
          </cell>
          <cell r="AR949">
            <v>0</v>
          </cell>
          <cell r="AS949">
            <v>0</v>
          </cell>
          <cell r="AT949">
            <v>0</v>
          </cell>
          <cell r="AU949">
            <v>5618</v>
          </cell>
          <cell r="AV949">
            <v>1871</v>
          </cell>
          <cell r="AW949">
            <v>3181.942</v>
          </cell>
          <cell r="AX949">
            <v>763.55560000000003</v>
          </cell>
        </row>
        <row r="950">
          <cell r="D950" t="str">
            <v>中山　裕史</v>
          </cell>
          <cell r="E950">
            <v>1007</v>
          </cell>
          <cell r="F950" t="str">
            <v>関西研修センター</v>
          </cell>
          <cell r="G950">
            <v>100701</v>
          </cell>
          <cell r="H950" t="str">
            <v>ＫＫＣＧ</v>
          </cell>
          <cell r="I950">
            <v>1</v>
          </cell>
          <cell r="J950" t="str">
            <v>部門1</v>
          </cell>
          <cell r="K950">
            <v>1001</v>
          </cell>
          <cell r="L950" t="str">
            <v>部門1-1</v>
          </cell>
          <cell r="M950">
            <v>100102</v>
          </cell>
          <cell r="N950" t="str">
            <v>一般職員</v>
          </cell>
          <cell r="O950">
            <v>500</v>
          </cell>
          <cell r="P950">
            <v>315600</v>
          </cell>
          <cell r="Q950">
            <v>315600</v>
          </cell>
          <cell r="R950">
            <v>0</v>
          </cell>
          <cell r="S950">
            <v>0</v>
          </cell>
          <cell r="T950">
            <v>0</v>
          </cell>
          <cell r="U950">
            <v>0</v>
          </cell>
          <cell r="V950">
            <v>0</v>
          </cell>
          <cell r="W950">
            <v>0</v>
          </cell>
          <cell r="X950">
            <v>0</v>
          </cell>
          <cell r="Y950">
            <v>0</v>
          </cell>
          <cell r="Z950">
            <v>315600</v>
          </cell>
          <cell r="AA950">
            <v>0</v>
          </cell>
          <cell r="AB950">
            <v>37872</v>
          </cell>
          <cell r="AC950">
            <v>0</v>
          </cell>
          <cell r="AD950">
            <v>0</v>
          </cell>
          <cell r="AE950">
            <v>0</v>
          </cell>
          <cell r="AF950">
            <v>17246</v>
          </cell>
          <cell r="AG950">
            <v>0</v>
          </cell>
          <cell r="AH950">
            <v>0</v>
          </cell>
          <cell r="AI950">
            <v>83803</v>
          </cell>
          <cell r="AJ950">
            <v>0</v>
          </cell>
          <cell r="AK950">
            <v>14972</v>
          </cell>
          <cell r="AL950">
            <v>2090</v>
          </cell>
          <cell r="AM950">
            <v>33201.199999999997</v>
          </cell>
          <cell r="AN950">
            <v>570</v>
          </cell>
          <cell r="AO950">
            <v>0</v>
          </cell>
          <cell r="AP950">
            <v>0</v>
          </cell>
          <cell r="AQ950">
            <v>454521</v>
          </cell>
          <cell r="AR950">
            <v>11085</v>
          </cell>
          <cell r="AS950">
            <v>0</v>
          </cell>
          <cell r="AT950">
            <v>0</v>
          </cell>
          <cell r="AU950">
            <v>0</v>
          </cell>
          <cell r="AV950">
            <v>2272</v>
          </cell>
          <cell r="AW950">
            <v>3864.0335</v>
          </cell>
          <cell r="AX950">
            <v>927.22280000000001</v>
          </cell>
        </row>
        <row r="951">
          <cell r="D951" t="str">
            <v>大西　里奈</v>
          </cell>
          <cell r="E951">
            <v>1007</v>
          </cell>
          <cell r="F951" t="str">
            <v>関西研修センター</v>
          </cell>
          <cell r="G951">
            <v>100701</v>
          </cell>
          <cell r="H951" t="str">
            <v>ＫＫＣＧ</v>
          </cell>
          <cell r="I951">
            <v>1</v>
          </cell>
          <cell r="J951" t="str">
            <v>部門1</v>
          </cell>
          <cell r="K951">
            <v>1001</v>
          </cell>
          <cell r="L951" t="str">
            <v>部門1-1</v>
          </cell>
          <cell r="M951">
            <v>100102</v>
          </cell>
          <cell r="N951" t="str">
            <v>一般職員</v>
          </cell>
          <cell r="O951">
            <v>500</v>
          </cell>
          <cell r="P951">
            <v>212300</v>
          </cell>
          <cell r="Q951">
            <v>212300</v>
          </cell>
          <cell r="R951">
            <v>0</v>
          </cell>
          <cell r="S951">
            <v>0</v>
          </cell>
          <cell r="T951">
            <v>0</v>
          </cell>
          <cell r="U951">
            <v>0</v>
          </cell>
          <cell r="V951">
            <v>0</v>
          </cell>
          <cell r="W951">
            <v>0</v>
          </cell>
          <cell r="X951">
            <v>0</v>
          </cell>
          <cell r="Y951">
            <v>0</v>
          </cell>
          <cell r="Z951">
            <v>212300</v>
          </cell>
          <cell r="AA951">
            <v>0</v>
          </cell>
          <cell r="AB951">
            <v>25476</v>
          </cell>
          <cell r="AC951">
            <v>0</v>
          </cell>
          <cell r="AD951">
            <v>0</v>
          </cell>
          <cell r="AE951">
            <v>0</v>
          </cell>
          <cell r="AF951">
            <v>10680</v>
          </cell>
          <cell r="AG951">
            <v>0</v>
          </cell>
          <cell r="AH951">
            <v>0</v>
          </cell>
          <cell r="AI951">
            <v>56708</v>
          </cell>
          <cell r="AJ951">
            <v>-11843</v>
          </cell>
          <cell r="AK951">
            <v>9456</v>
          </cell>
          <cell r="AL951">
            <v>0</v>
          </cell>
          <cell r="AM951">
            <v>20969.599999999999</v>
          </cell>
          <cell r="AN951">
            <v>360</v>
          </cell>
          <cell r="AO951">
            <v>0</v>
          </cell>
          <cell r="AP951">
            <v>0</v>
          </cell>
          <cell r="AQ951">
            <v>293321</v>
          </cell>
          <cell r="AR951">
            <v>2785</v>
          </cell>
          <cell r="AS951">
            <v>0</v>
          </cell>
          <cell r="AT951">
            <v>0</v>
          </cell>
          <cell r="AU951">
            <v>0</v>
          </cell>
          <cell r="AV951">
            <v>1466</v>
          </cell>
          <cell r="AW951">
            <v>2493.8335000000002</v>
          </cell>
          <cell r="AX951">
            <v>598.37480000000005</v>
          </cell>
        </row>
        <row r="952">
          <cell r="D952" t="str">
            <v>吉田　美由紀</v>
          </cell>
          <cell r="E952">
            <v>1002</v>
          </cell>
          <cell r="F952" t="str">
            <v>政策推進部</v>
          </cell>
          <cell r="G952">
            <v>100201</v>
          </cell>
          <cell r="H952" t="str">
            <v>国際人材Ｇ</v>
          </cell>
          <cell r="I952">
            <v>1</v>
          </cell>
          <cell r="J952" t="str">
            <v>部門1</v>
          </cell>
          <cell r="K952">
            <v>1001</v>
          </cell>
          <cell r="L952" t="str">
            <v>部門1-1</v>
          </cell>
          <cell r="M952">
            <v>100102</v>
          </cell>
          <cell r="N952" t="str">
            <v>一般職員</v>
          </cell>
          <cell r="O952">
            <v>500</v>
          </cell>
          <cell r="P952">
            <v>315600</v>
          </cell>
          <cell r="Q952">
            <v>315600</v>
          </cell>
          <cell r="R952">
            <v>0</v>
          </cell>
          <cell r="S952">
            <v>0</v>
          </cell>
          <cell r="T952">
            <v>0</v>
          </cell>
          <cell r="U952">
            <v>0</v>
          </cell>
          <cell r="V952">
            <v>0</v>
          </cell>
          <cell r="W952">
            <v>0</v>
          </cell>
          <cell r="X952">
            <v>0</v>
          </cell>
          <cell r="Y952">
            <v>0</v>
          </cell>
          <cell r="Z952">
            <v>315600</v>
          </cell>
          <cell r="AA952">
            <v>0</v>
          </cell>
          <cell r="AB952">
            <v>37872</v>
          </cell>
          <cell r="AC952">
            <v>0</v>
          </cell>
          <cell r="AD952">
            <v>0</v>
          </cell>
          <cell r="AE952">
            <v>0</v>
          </cell>
          <cell r="AF952">
            <v>6926</v>
          </cell>
          <cell r="AG952">
            <v>0</v>
          </cell>
          <cell r="AH952">
            <v>0</v>
          </cell>
          <cell r="AI952">
            <v>62665</v>
          </cell>
          <cell r="AJ952">
            <v>-17603</v>
          </cell>
          <cell r="AK952">
            <v>14184</v>
          </cell>
          <cell r="AL952">
            <v>1980</v>
          </cell>
          <cell r="AM952">
            <v>31453.4</v>
          </cell>
          <cell r="AN952">
            <v>540</v>
          </cell>
          <cell r="AO952">
            <v>0</v>
          </cell>
          <cell r="AP952">
            <v>0</v>
          </cell>
          <cell r="AQ952">
            <v>405460</v>
          </cell>
          <cell r="AR952">
            <v>0</v>
          </cell>
          <cell r="AS952">
            <v>0</v>
          </cell>
          <cell r="AT952">
            <v>0</v>
          </cell>
          <cell r="AU952">
            <v>0</v>
          </cell>
          <cell r="AV952">
            <v>2027</v>
          </cell>
          <cell r="AW952">
            <v>3446.71</v>
          </cell>
          <cell r="AX952">
            <v>827.13840000000005</v>
          </cell>
        </row>
        <row r="953">
          <cell r="D953" t="str">
            <v>山本　あづみ</v>
          </cell>
          <cell r="E953">
            <v>1002</v>
          </cell>
          <cell r="F953" t="str">
            <v>政策推進部</v>
          </cell>
          <cell r="G953">
            <v>100201</v>
          </cell>
          <cell r="H953" t="str">
            <v>国際人材Ｇ</v>
          </cell>
          <cell r="I953">
            <v>1</v>
          </cell>
          <cell r="J953" t="str">
            <v>部門1</v>
          </cell>
          <cell r="K953">
            <v>1001</v>
          </cell>
          <cell r="L953" t="str">
            <v>部門1-1</v>
          </cell>
          <cell r="M953">
            <v>100102</v>
          </cell>
          <cell r="N953" t="str">
            <v>一般職員</v>
          </cell>
          <cell r="O953">
            <v>500</v>
          </cell>
          <cell r="P953">
            <v>273800</v>
          </cell>
          <cell r="Q953">
            <v>273800</v>
          </cell>
          <cell r="R953">
            <v>0</v>
          </cell>
          <cell r="S953">
            <v>0</v>
          </cell>
          <cell r="T953">
            <v>0</v>
          </cell>
          <cell r="U953">
            <v>0</v>
          </cell>
          <cell r="V953">
            <v>0</v>
          </cell>
          <cell r="W953">
            <v>0</v>
          </cell>
          <cell r="X953">
            <v>0</v>
          </cell>
          <cell r="Y953">
            <v>0</v>
          </cell>
          <cell r="Z953">
            <v>273800</v>
          </cell>
          <cell r="AA953">
            <v>0</v>
          </cell>
          <cell r="AB953">
            <v>32856</v>
          </cell>
          <cell r="AC953">
            <v>0</v>
          </cell>
          <cell r="AD953">
            <v>0</v>
          </cell>
          <cell r="AE953">
            <v>0</v>
          </cell>
          <cell r="AF953">
            <v>8673</v>
          </cell>
          <cell r="AG953">
            <v>0</v>
          </cell>
          <cell r="AH953">
            <v>0</v>
          </cell>
          <cell r="AI953">
            <v>34646</v>
          </cell>
          <cell r="AJ953">
            <v>0</v>
          </cell>
          <cell r="AK953">
            <v>12608</v>
          </cell>
          <cell r="AL953">
            <v>0</v>
          </cell>
          <cell r="AM953">
            <v>27958.799999999999</v>
          </cell>
          <cell r="AN953">
            <v>480</v>
          </cell>
          <cell r="AO953">
            <v>0</v>
          </cell>
          <cell r="AP953">
            <v>0</v>
          </cell>
          <cell r="AQ953">
            <v>349975</v>
          </cell>
          <cell r="AR953">
            <v>0</v>
          </cell>
          <cell r="AS953">
            <v>0</v>
          </cell>
          <cell r="AT953">
            <v>0</v>
          </cell>
          <cell r="AU953">
            <v>0</v>
          </cell>
          <cell r="AV953">
            <v>1749</v>
          </cell>
          <cell r="AW953">
            <v>2975.6624999999999</v>
          </cell>
          <cell r="AX953">
            <v>713.94899999999996</v>
          </cell>
        </row>
        <row r="954">
          <cell r="D954" t="str">
            <v>山下　人美</v>
          </cell>
          <cell r="E954">
            <v>1004</v>
          </cell>
          <cell r="F954" t="str">
            <v>事業統括部</v>
          </cell>
          <cell r="G954">
            <v>100401</v>
          </cell>
          <cell r="H954" t="str">
            <v>事業統括Ｇ</v>
          </cell>
          <cell r="I954">
            <v>1</v>
          </cell>
          <cell r="J954" t="str">
            <v>部門1</v>
          </cell>
          <cell r="K954">
            <v>1001</v>
          </cell>
          <cell r="L954" t="str">
            <v>部門1-1</v>
          </cell>
          <cell r="M954">
            <v>100104</v>
          </cell>
          <cell r="N954" t="str">
            <v>臨時職員（共通）</v>
          </cell>
          <cell r="O954">
            <v>600</v>
          </cell>
          <cell r="P954">
            <v>0</v>
          </cell>
          <cell r="Q954">
            <v>0</v>
          </cell>
          <cell r="R954">
            <v>0</v>
          </cell>
          <cell r="S954">
            <v>0</v>
          </cell>
          <cell r="T954">
            <v>0</v>
          </cell>
          <cell r="U954">
            <v>0</v>
          </cell>
          <cell r="V954">
            <v>0</v>
          </cell>
          <cell r="W954">
            <v>0</v>
          </cell>
          <cell r="X954">
            <v>0</v>
          </cell>
          <cell r="Y954">
            <v>0</v>
          </cell>
          <cell r="Z954">
            <v>166863</v>
          </cell>
          <cell r="AA954">
            <v>0</v>
          </cell>
          <cell r="AB954">
            <v>0</v>
          </cell>
          <cell r="AC954">
            <v>0</v>
          </cell>
          <cell r="AD954">
            <v>0</v>
          </cell>
          <cell r="AE954">
            <v>0</v>
          </cell>
          <cell r="AF954">
            <v>0</v>
          </cell>
          <cell r="AG954">
            <v>0</v>
          </cell>
          <cell r="AH954">
            <v>0</v>
          </cell>
          <cell r="AI954">
            <v>0</v>
          </cell>
          <cell r="AJ954">
            <v>0</v>
          </cell>
          <cell r="AK954">
            <v>5910</v>
          </cell>
          <cell r="AL954">
            <v>825</v>
          </cell>
          <cell r="AM954">
            <v>13106</v>
          </cell>
          <cell r="AN954">
            <v>225</v>
          </cell>
          <cell r="AO954">
            <v>0</v>
          </cell>
          <cell r="AP954">
            <v>0</v>
          </cell>
          <cell r="AQ954">
            <v>166863</v>
          </cell>
          <cell r="AR954">
            <v>0</v>
          </cell>
          <cell r="AS954">
            <v>0</v>
          </cell>
          <cell r="AT954">
            <v>0</v>
          </cell>
          <cell r="AU954">
            <v>0</v>
          </cell>
          <cell r="AV954">
            <v>834</v>
          </cell>
          <cell r="AW954">
            <v>1418.6505</v>
          </cell>
          <cell r="AX954">
            <v>340.40050000000002</v>
          </cell>
        </row>
        <row r="955">
          <cell r="D955" t="str">
            <v>川西　時子</v>
          </cell>
          <cell r="E955">
            <v>1005</v>
          </cell>
          <cell r="F955" t="str">
            <v>総務企画部</v>
          </cell>
          <cell r="G955">
            <v>100502</v>
          </cell>
          <cell r="H955" t="str">
            <v>総務Ｇ</v>
          </cell>
          <cell r="I955">
            <v>1</v>
          </cell>
          <cell r="J955" t="str">
            <v>部門1</v>
          </cell>
          <cell r="K955">
            <v>1001</v>
          </cell>
          <cell r="L955" t="str">
            <v>部門1-1</v>
          </cell>
          <cell r="M955">
            <v>100104</v>
          </cell>
          <cell r="N955" t="str">
            <v>臨時職員（共通）</v>
          </cell>
          <cell r="O955">
            <v>600</v>
          </cell>
          <cell r="P955">
            <v>0</v>
          </cell>
          <cell r="Q955">
            <v>0</v>
          </cell>
          <cell r="R955">
            <v>0</v>
          </cell>
          <cell r="S955">
            <v>0</v>
          </cell>
          <cell r="T955">
            <v>0</v>
          </cell>
          <cell r="U955">
            <v>0</v>
          </cell>
          <cell r="V955">
            <v>0</v>
          </cell>
          <cell r="W955">
            <v>0</v>
          </cell>
          <cell r="X955">
            <v>0</v>
          </cell>
          <cell r="Y955">
            <v>0</v>
          </cell>
          <cell r="Z955">
            <v>131633</v>
          </cell>
          <cell r="AA955">
            <v>0</v>
          </cell>
          <cell r="AB955">
            <v>0</v>
          </cell>
          <cell r="AC955">
            <v>0</v>
          </cell>
          <cell r="AD955">
            <v>0</v>
          </cell>
          <cell r="AE955">
            <v>0</v>
          </cell>
          <cell r="AF955">
            <v>0</v>
          </cell>
          <cell r="AG955">
            <v>0</v>
          </cell>
          <cell r="AH955">
            <v>0</v>
          </cell>
          <cell r="AI955">
            <v>0</v>
          </cell>
          <cell r="AJ955">
            <v>0</v>
          </cell>
          <cell r="AK955">
            <v>5280</v>
          </cell>
          <cell r="AL955">
            <v>737</v>
          </cell>
          <cell r="AM955">
            <v>11708.16</v>
          </cell>
          <cell r="AN955">
            <v>201</v>
          </cell>
          <cell r="AO955">
            <v>0</v>
          </cell>
          <cell r="AP955">
            <v>0</v>
          </cell>
          <cell r="AQ955">
            <v>131633</v>
          </cell>
          <cell r="AR955">
            <v>0</v>
          </cell>
          <cell r="AS955">
            <v>0</v>
          </cell>
          <cell r="AT955">
            <v>0</v>
          </cell>
          <cell r="AU955">
            <v>0</v>
          </cell>
          <cell r="AV955">
            <v>658</v>
          </cell>
          <cell r="AW955">
            <v>1119.0454999999999</v>
          </cell>
          <cell r="AX955">
            <v>268.53129999999999</v>
          </cell>
        </row>
        <row r="956">
          <cell r="D956" t="str">
            <v>杉浦　珠己</v>
          </cell>
          <cell r="E956">
            <v>1003</v>
          </cell>
          <cell r="F956" t="str">
            <v>研修業務部</v>
          </cell>
          <cell r="G956">
            <v>100301</v>
          </cell>
          <cell r="H956" t="str">
            <v>受入業務Ｇ</v>
          </cell>
          <cell r="I956">
            <v>1</v>
          </cell>
          <cell r="J956" t="str">
            <v>部門1</v>
          </cell>
          <cell r="K956">
            <v>1001</v>
          </cell>
          <cell r="L956" t="str">
            <v>部門1-1</v>
          </cell>
          <cell r="M956">
            <v>100104</v>
          </cell>
          <cell r="N956" t="str">
            <v>臨時職員（共通）</v>
          </cell>
          <cell r="O956">
            <v>600</v>
          </cell>
          <cell r="P956">
            <v>0</v>
          </cell>
          <cell r="Q956">
            <v>0</v>
          </cell>
          <cell r="R956">
            <v>0</v>
          </cell>
          <cell r="S956">
            <v>0</v>
          </cell>
          <cell r="T956">
            <v>0</v>
          </cell>
          <cell r="U956">
            <v>0</v>
          </cell>
          <cell r="V956">
            <v>0</v>
          </cell>
          <cell r="W956">
            <v>0</v>
          </cell>
          <cell r="X956">
            <v>0</v>
          </cell>
          <cell r="Y956">
            <v>0</v>
          </cell>
          <cell r="Z956">
            <v>84533</v>
          </cell>
          <cell r="AA956">
            <v>0</v>
          </cell>
          <cell r="AB956">
            <v>0</v>
          </cell>
          <cell r="AC956">
            <v>0</v>
          </cell>
          <cell r="AD956">
            <v>0</v>
          </cell>
          <cell r="AE956">
            <v>0</v>
          </cell>
          <cell r="AF956">
            <v>5200</v>
          </cell>
          <cell r="AG956">
            <v>0</v>
          </cell>
          <cell r="AH956">
            <v>0</v>
          </cell>
          <cell r="AI956">
            <v>0</v>
          </cell>
          <cell r="AJ956">
            <v>0</v>
          </cell>
          <cell r="AK956">
            <v>0</v>
          </cell>
          <cell r="AL956">
            <v>0</v>
          </cell>
          <cell r="AM956">
            <v>0</v>
          </cell>
          <cell r="AN956">
            <v>0</v>
          </cell>
          <cell r="AO956">
            <v>0</v>
          </cell>
          <cell r="AP956">
            <v>0</v>
          </cell>
          <cell r="AQ956">
            <v>89733</v>
          </cell>
          <cell r="AR956">
            <v>0</v>
          </cell>
          <cell r="AS956">
            <v>0</v>
          </cell>
          <cell r="AT956">
            <v>0</v>
          </cell>
          <cell r="AU956">
            <v>0</v>
          </cell>
          <cell r="AV956">
            <v>0</v>
          </cell>
          <cell r="AW956">
            <v>0</v>
          </cell>
          <cell r="AX956">
            <v>183.05529999999999</v>
          </cell>
        </row>
        <row r="957">
          <cell r="D957" t="str">
            <v>町野　令兒</v>
          </cell>
          <cell r="E957">
            <v>1002</v>
          </cell>
          <cell r="F957" t="str">
            <v>派遣業務部</v>
          </cell>
          <cell r="G957">
            <v>100202</v>
          </cell>
          <cell r="H957" t="str">
            <v>庶務経理Ｇ</v>
          </cell>
          <cell r="I957">
            <v>1</v>
          </cell>
          <cell r="J957" t="str">
            <v>部門1</v>
          </cell>
          <cell r="K957">
            <v>1001</v>
          </cell>
          <cell r="L957" t="str">
            <v>部門1-1</v>
          </cell>
          <cell r="M957">
            <v>100104</v>
          </cell>
          <cell r="N957" t="str">
            <v>臨時職員（共通）</v>
          </cell>
          <cell r="O957">
            <v>500</v>
          </cell>
          <cell r="P957">
            <v>285000</v>
          </cell>
          <cell r="Q957">
            <v>285000</v>
          </cell>
          <cell r="R957">
            <v>0</v>
          </cell>
          <cell r="S957">
            <v>0</v>
          </cell>
          <cell r="T957">
            <v>0</v>
          </cell>
          <cell r="U957">
            <v>0</v>
          </cell>
          <cell r="V957">
            <v>0</v>
          </cell>
          <cell r="W957">
            <v>0</v>
          </cell>
          <cell r="X957">
            <v>0</v>
          </cell>
          <cell r="Y957">
            <v>0</v>
          </cell>
          <cell r="Z957">
            <v>285000</v>
          </cell>
          <cell r="AA957">
            <v>0</v>
          </cell>
          <cell r="AB957">
            <v>0</v>
          </cell>
          <cell r="AC957">
            <v>0</v>
          </cell>
          <cell r="AD957">
            <v>0</v>
          </cell>
          <cell r="AE957">
            <v>0</v>
          </cell>
          <cell r="AF957">
            <v>18720</v>
          </cell>
          <cell r="AG957">
            <v>0</v>
          </cell>
          <cell r="AH957">
            <v>0</v>
          </cell>
          <cell r="AI957">
            <v>3542</v>
          </cell>
          <cell r="AJ957">
            <v>0</v>
          </cell>
          <cell r="AK957">
            <v>0</v>
          </cell>
          <cell r="AL957">
            <v>0</v>
          </cell>
          <cell r="AM957">
            <v>0</v>
          </cell>
          <cell r="AN957">
            <v>0</v>
          </cell>
          <cell r="AO957">
            <v>0</v>
          </cell>
          <cell r="AP957">
            <v>0</v>
          </cell>
          <cell r="AQ957">
            <v>307262</v>
          </cell>
          <cell r="AR957">
            <v>0</v>
          </cell>
          <cell r="AS957">
            <v>0</v>
          </cell>
          <cell r="AT957">
            <v>0</v>
          </cell>
          <cell r="AU957">
            <v>0</v>
          </cell>
          <cell r="AV957">
            <v>0</v>
          </cell>
          <cell r="AW957">
            <v>0</v>
          </cell>
          <cell r="AX957">
            <v>626.81439999999998</v>
          </cell>
        </row>
        <row r="958">
          <cell r="D958" t="str">
            <v>秋山　智子</v>
          </cell>
          <cell r="E958">
            <v>1002</v>
          </cell>
          <cell r="F958" t="str">
            <v>派遣業務部</v>
          </cell>
          <cell r="G958">
            <v>100202</v>
          </cell>
          <cell r="H958" t="str">
            <v>庶務経理Ｇ</v>
          </cell>
          <cell r="I958">
            <v>1</v>
          </cell>
          <cell r="J958" t="str">
            <v>部門1</v>
          </cell>
          <cell r="K958">
            <v>1001</v>
          </cell>
          <cell r="L958" t="str">
            <v>部門1-1</v>
          </cell>
          <cell r="M958">
            <v>100104</v>
          </cell>
          <cell r="N958" t="str">
            <v>臨時職員（共通）</v>
          </cell>
          <cell r="O958">
            <v>600</v>
          </cell>
          <cell r="P958">
            <v>0</v>
          </cell>
          <cell r="Q958">
            <v>0</v>
          </cell>
          <cell r="R958">
            <v>0</v>
          </cell>
          <cell r="S958">
            <v>0</v>
          </cell>
          <cell r="T958">
            <v>0</v>
          </cell>
          <cell r="U958">
            <v>0</v>
          </cell>
          <cell r="V958">
            <v>0</v>
          </cell>
          <cell r="W958">
            <v>0</v>
          </cell>
          <cell r="X958">
            <v>0</v>
          </cell>
          <cell r="Y958">
            <v>0</v>
          </cell>
          <cell r="Z958">
            <v>228985</v>
          </cell>
          <cell r="AA958">
            <v>0</v>
          </cell>
          <cell r="AB958">
            <v>0</v>
          </cell>
          <cell r="AC958">
            <v>0</v>
          </cell>
          <cell r="AD958">
            <v>0</v>
          </cell>
          <cell r="AE958">
            <v>0</v>
          </cell>
          <cell r="AF958">
            <v>13595</v>
          </cell>
          <cell r="AG958">
            <v>0</v>
          </cell>
          <cell r="AH958">
            <v>0</v>
          </cell>
          <cell r="AI958">
            <v>0</v>
          </cell>
          <cell r="AJ958">
            <v>0</v>
          </cell>
          <cell r="AK958">
            <v>9456</v>
          </cell>
          <cell r="AL958">
            <v>0</v>
          </cell>
          <cell r="AM958">
            <v>20969.599999999999</v>
          </cell>
          <cell r="AN958">
            <v>360</v>
          </cell>
          <cell r="AO958">
            <v>0</v>
          </cell>
          <cell r="AP958">
            <v>0</v>
          </cell>
          <cell r="AQ958">
            <v>242580</v>
          </cell>
          <cell r="AR958">
            <v>0</v>
          </cell>
          <cell r="AS958">
            <v>0</v>
          </cell>
          <cell r="AT958">
            <v>0</v>
          </cell>
          <cell r="AU958">
            <v>0</v>
          </cell>
          <cell r="AV958">
            <v>1212</v>
          </cell>
          <cell r="AW958">
            <v>2062.83</v>
          </cell>
          <cell r="AX958">
            <v>494.86320000000001</v>
          </cell>
        </row>
        <row r="959">
          <cell r="D959" t="str">
            <v>内山　正吉</v>
          </cell>
          <cell r="Z959">
            <v>500000</v>
          </cell>
          <cell r="AX959">
            <v>2114</v>
          </cell>
        </row>
        <row r="960">
          <cell r="D960" t="str">
            <v>宮内　直樹</v>
          </cell>
        </row>
        <row r="961">
          <cell r="D961" t="str">
            <v>鈴木　美保</v>
          </cell>
        </row>
        <row r="962">
          <cell r="D962" t="str">
            <v>杉山　霜</v>
          </cell>
        </row>
        <row r="963">
          <cell r="D963" t="str">
            <v>土居　哲也</v>
          </cell>
        </row>
        <row r="964">
          <cell r="D964" t="str">
            <v>蛭川　泰夫</v>
          </cell>
        </row>
        <row r="965">
          <cell r="D965" t="str">
            <v>杉山　充</v>
          </cell>
        </row>
        <row r="966">
          <cell r="D966" t="str">
            <v>高橋　隆一郎</v>
          </cell>
        </row>
        <row r="967">
          <cell r="D967" t="str">
            <v>久保　郁子</v>
          </cell>
        </row>
        <row r="968">
          <cell r="D968" t="str">
            <v>西生　ゆかり</v>
          </cell>
        </row>
        <row r="988">
          <cell r="D988" t="str">
            <v>たこ八郎</v>
          </cell>
          <cell r="AA988">
            <v>800000</v>
          </cell>
          <cell r="AB988">
            <v>8000</v>
          </cell>
          <cell r="AC988">
            <v>800</v>
          </cell>
          <cell r="AF988">
            <v>850</v>
          </cell>
          <cell r="AH988">
            <v>8888</v>
          </cell>
          <cell r="AI988">
            <v>888</v>
          </cell>
          <cell r="AJ988">
            <v>88888</v>
          </cell>
          <cell r="AK988">
            <v>88</v>
          </cell>
          <cell r="AL988">
            <v>888</v>
          </cell>
          <cell r="AM988">
            <v>88</v>
          </cell>
          <cell r="AU988">
            <v>7295.634</v>
          </cell>
          <cell r="AV988">
            <v>1653.67704</v>
          </cell>
          <cell r="AW988">
            <v>-32000</v>
          </cell>
        </row>
        <row r="1000">
          <cell r="D1000" t="str">
            <v>氏名</v>
          </cell>
          <cell r="E1000" t="str">
            <v>所属</v>
          </cell>
          <cell r="F1000" t="str">
            <v>所属名</v>
          </cell>
          <cell r="G1000" t="str">
            <v>課</v>
          </cell>
          <cell r="H1000" t="str">
            <v>課名</v>
          </cell>
          <cell r="I1000" t="str">
            <v>部門コード1</v>
          </cell>
          <cell r="J1000" t="str">
            <v>部門コード1名</v>
          </cell>
          <cell r="K1000" t="str">
            <v>部門コード2</v>
          </cell>
          <cell r="L1000" t="str">
            <v>部門コード2名</v>
          </cell>
          <cell r="M1000" t="str">
            <v>部門コード3</v>
          </cell>
          <cell r="N1000" t="str">
            <v>部門コード3名</v>
          </cell>
          <cell r="O1000" t="str">
            <v>社員区分</v>
          </cell>
          <cell r="P1000" t="str">
            <v>本俸(固定)</v>
          </cell>
          <cell r="Q1000" t="str">
            <v>本俸</v>
          </cell>
          <cell r="R1000" t="str">
            <v>職能給</v>
          </cell>
          <cell r="S1000" t="str">
            <v>役割給</v>
          </cell>
          <cell r="T1000" t="str">
            <v>本俸(欠A)</v>
          </cell>
          <cell r="U1000" t="str">
            <v>本俸(欠日A)</v>
          </cell>
          <cell r="V1000" t="str">
            <v>本俸(欠時A)</v>
          </cell>
          <cell r="W1000" t="str">
            <v>本俸(欠B)</v>
          </cell>
          <cell r="X1000" t="str">
            <v>本俸(欠日B)</v>
          </cell>
          <cell r="Y1000" t="str">
            <v>本俸(欠時B)</v>
          </cell>
          <cell r="Z1000" t="str">
            <v>本俸(控除後)</v>
          </cell>
          <cell r="AA1000" t="str">
            <v>職務手当</v>
          </cell>
          <cell r="AB1000" t="str">
            <v>特別都市手当</v>
          </cell>
          <cell r="AC1000" t="str">
            <v>扶養手当</v>
          </cell>
          <cell r="AD1000" t="str">
            <v>住居手当</v>
          </cell>
          <cell r="AE1000" t="str">
            <v>単身赴任手当</v>
          </cell>
          <cell r="AF1000" t="str">
            <v>通勤月割合計</v>
          </cell>
          <cell r="AG1000" t="str">
            <v>遡及差額</v>
          </cell>
          <cell r="AH1000" t="str">
            <v>調整額１</v>
          </cell>
          <cell r="AI1000" t="str">
            <v>超過勤務手当</v>
          </cell>
          <cell r="AJ1000" t="str">
            <v>代休取得控除</v>
          </cell>
          <cell r="AK1000" t="str">
            <v>健康保険会社</v>
          </cell>
          <cell r="AL1000" t="str">
            <v>介護保険会社</v>
          </cell>
          <cell r="AM1000" t="str">
            <v>厚生年金会社</v>
          </cell>
          <cell r="AN1000" t="str">
            <v>児童負担会社</v>
          </cell>
          <cell r="AO1000" t="str">
            <v>健保補助</v>
          </cell>
          <cell r="AP1000" t="str">
            <v>厚保補助</v>
          </cell>
          <cell r="AQ1000" t="str">
            <v>支給額計</v>
          </cell>
          <cell r="AR1000" t="str">
            <v>法定外勤務手当</v>
          </cell>
          <cell r="AS1000" t="str">
            <v>60超勤務手当</v>
          </cell>
          <cell r="AT1000" t="str">
            <v>深夜勤務手当</v>
          </cell>
          <cell r="AU1000" t="str">
            <v>法休日勤務手当</v>
          </cell>
          <cell r="AV1000" t="str">
            <v>雇用保険</v>
          </cell>
          <cell r="AW1000" t="str">
            <v>雇用保険会社</v>
          </cell>
          <cell r="AX1000" t="str">
            <v>労災保険会社</v>
          </cell>
        </row>
        <row r="1001">
          <cell r="D1001" t="str">
            <v>金子　和夫</v>
          </cell>
          <cell r="E1001">
            <v>1001</v>
          </cell>
          <cell r="F1001" t="str">
            <v>役員他</v>
          </cell>
          <cell r="G1001">
            <v>100101</v>
          </cell>
          <cell r="H1001" t="str">
            <v>役員</v>
          </cell>
          <cell r="I1001">
            <v>1</v>
          </cell>
          <cell r="J1001" t="str">
            <v>部門1</v>
          </cell>
          <cell r="K1001">
            <v>1001</v>
          </cell>
          <cell r="L1001" t="str">
            <v>部門1-1</v>
          </cell>
          <cell r="M1001">
            <v>100101</v>
          </cell>
          <cell r="N1001" t="str">
            <v>役員</v>
          </cell>
          <cell r="O1001">
            <v>100</v>
          </cell>
          <cell r="P1001">
            <v>0</v>
          </cell>
          <cell r="Q1001">
            <v>980000</v>
          </cell>
          <cell r="R1001">
            <v>0</v>
          </cell>
          <cell r="S1001">
            <v>0</v>
          </cell>
          <cell r="T1001">
            <v>0</v>
          </cell>
          <cell r="U1001">
            <v>0</v>
          </cell>
          <cell r="V1001">
            <v>0</v>
          </cell>
          <cell r="W1001">
            <v>0</v>
          </cell>
          <cell r="X1001">
            <v>0</v>
          </cell>
          <cell r="Y1001">
            <v>0</v>
          </cell>
          <cell r="Z1001">
            <v>980000</v>
          </cell>
          <cell r="AA1001">
            <v>0</v>
          </cell>
          <cell r="AB1001">
            <v>0</v>
          </cell>
          <cell r="AC1001">
            <v>0</v>
          </cell>
          <cell r="AD1001">
            <v>0</v>
          </cell>
          <cell r="AE1001">
            <v>0</v>
          </cell>
          <cell r="AF1001">
            <v>11700</v>
          </cell>
          <cell r="AG1001">
            <v>0</v>
          </cell>
          <cell r="AH1001">
            <v>0</v>
          </cell>
          <cell r="AI1001">
            <v>0</v>
          </cell>
          <cell r="AJ1001">
            <v>0</v>
          </cell>
          <cell r="AK1001">
            <v>45310</v>
          </cell>
          <cell r="AL1001">
            <v>0</v>
          </cell>
          <cell r="AM1001">
            <v>54169.8</v>
          </cell>
          <cell r="AN1001">
            <v>930</v>
          </cell>
          <cell r="AO1001">
            <v>0</v>
          </cell>
          <cell r="AP1001">
            <v>0</v>
          </cell>
          <cell r="AQ1001">
            <v>1168100</v>
          </cell>
          <cell r="AR1001">
            <v>0</v>
          </cell>
          <cell r="AS1001">
            <v>0</v>
          </cell>
          <cell r="AT1001">
            <v>0</v>
          </cell>
          <cell r="AU1001">
            <v>0</v>
          </cell>
          <cell r="AV1001">
            <v>0</v>
          </cell>
          <cell r="AW1001">
            <v>0</v>
          </cell>
          <cell r="AX1001">
            <v>0</v>
          </cell>
        </row>
        <row r="1002">
          <cell r="D1002" t="str">
            <v>沖　元子</v>
          </cell>
          <cell r="E1002">
            <v>1007</v>
          </cell>
          <cell r="F1002" t="str">
            <v>関西研修センター</v>
          </cell>
          <cell r="G1002">
            <v>100701</v>
          </cell>
          <cell r="H1002" t="str">
            <v>ＫＫＣＧ</v>
          </cell>
          <cell r="I1002">
            <v>1</v>
          </cell>
          <cell r="J1002" t="str">
            <v>部門1</v>
          </cell>
          <cell r="K1002">
            <v>1001</v>
          </cell>
          <cell r="L1002" t="str">
            <v>部門1-1</v>
          </cell>
          <cell r="M1002">
            <v>100102</v>
          </cell>
          <cell r="N1002" t="str">
            <v>一般職員</v>
          </cell>
          <cell r="O1002">
            <v>700</v>
          </cell>
          <cell r="P1002">
            <v>0</v>
          </cell>
          <cell r="Q1002">
            <v>160000</v>
          </cell>
          <cell r="R1002">
            <v>0</v>
          </cell>
          <cell r="S1002">
            <v>0</v>
          </cell>
          <cell r="T1002">
            <v>0</v>
          </cell>
          <cell r="U1002">
            <v>0</v>
          </cell>
          <cell r="V1002">
            <v>0</v>
          </cell>
          <cell r="W1002">
            <v>0</v>
          </cell>
          <cell r="X1002">
            <v>0</v>
          </cell>
          <cell r="Y1002">
            <v>0</v>
          </cell>
          <cell r="Z1002">
            <v>160000</v>
          </cell>
          <cell r="AA1002">
            <v>0</v>
          </cell>
          <cell r="AB1002">
            <v>0</v>
          </cell>
          <cell r="AC1002">
            <v>0</v>
          </cell>
          <cell r="AD1002">
            <v>0</v>
          </cell>
          <cell r="AE1002">
            <v>0</v>
          </cell>
          <cell r="AF1002">
            <v>17163</v>
          </cell>
          <cell r="AG1002">
            <v>0</v>
          </cell>
          <cell r="AH1002">
            <v>2666</v>
          </cell>
          <cell r="AI1002">
            <v>22585</v>
          </cell>
          <cell r="AJ1002">
            <v>0</v>
          </cell>
          <cell r="AK1002">
            <v>7486</v>
          </cell>
          <cell r="AL1002">
            <v>1045</v>
          </cell>
          <cell r="AM1002">
            <v>16600.599999999999</v>
          </cell>
          <cell r="AN1002">
            <v>285</v>
          </cell>
          <cell r="AO1002">
            <v>0</v>
          </cell>
          <cell r="AP1002">
            <v>0</v>
          </cell>
          <cell r="AQ1002">
            <v>202414</v>
          </cell>
          <cell r="AR1002">
            <v>0</v>
          </cell>
          <cell r="AS1002">
            <v>0</v>
          </cell>
          <cell r="AT1002">
            <v>0</v>
          </cell>
          <cell r="AU1002">
            <v>0</v>
          </cell>
          <cell r="AV1002">
            <v>1012</v>
          </cell>
          <cell r="AW1002">
            <v>1720.5889999999999</v>
          </cell>
          <cell r="AX1002">
            <v>412.92450000000002</v>
          </cell>
        </row>
        <row r="1003">
          <cell r="D1003" t="str">
            <v>井上　和一</v>
          </cell>
          <cell r="E1003">
            <v>1006</v>
          </cell>
          <cell r="F1003" t="str">
            <v>東京研修センター</v>
          </cell>
          <cell r="G1003">
            <v>100601</v>
          </cell>
          <cell r="H1003" t="str">
            <v>ＴＫＣＧ</v>
          </cell>
          <cell r="I1003">
            <v>1</v>
          </cell>
          <cell r="J1003" t="str">
            <v>部門1</v>
          </cell>
          <cell r="K1003">
            <v>1001</v>
          </cell>
          <cell r="L1003" t="str">
            <v>部門1-1</v>
          </cell>
          <cell r="M1003">
            <v>100102</v>
          </cell>
          <cell r="N1003" t="str">
            <v>一般職員</v>
          </cell>
          <cell r="O1003">
            <v>700</v>
          </cell>
          <cell r="P1003">
            <v>0</v>
          </cell>
          <cell r="Q1003">
            <v>160000</v>
          </cell>
          <cell r="R1003">
            <v>0</v>
          </cell>
          <cell r="S1003">
            <v>0</v>
          </cell>
          <cell r="T1003">
            <v>0</v>
          </cell>
          <cell r="U1003">
            <v>0</v>
          </cell>
          <cell r="V1003">
            <v>0</v>
          </cell>
          <cell r="W1003">
            <v>0</v>
          </cell>
          <cell r="X1003">
            <v>0</v>
          </cell>
          <cell r="Y1003">
            <v>0</v>
          </cell>
          <cell r="Z1003">
            <v>160000</v>
          </cell>
          <cell r="AA1003">
            <v>0</v>
          </cell>
          <cell r="AB1003">
            <v>0</v>
          </cell>
          <cell r="AC1003">
            <v>0</v>
          </cell>
          <cell r="AD1003">
            <v>0</v>
          </cell>
          <cell r="AE1003">
            <v>0</v>
          </cell>
          <cell r="AF1003">
            <v>19088</v>
          </cell>
          <cell r="AG1003">
            <v>0</v>
          </cell>
          <cell r="AH1003">
            <v>2666</v>
          </cell>
          <cell r="AI1003">
            <v>26462</v>
          </cell>
          <cell r="AJ1003">
            <v>0</v>
          </cell>
          <cell r="AK1003">
            <v>7486</v>
          </cell>
          <cell r="AL1003">
            <v>0</v>
          </cell>
          <cell r="AM1003">
            <v>16600.599999999999</v>
          </cell>
          <cell r="AN1003">
            <v>285</v>
          </cell>
          <cell r="AO1003">
            <v>0</v>
          </cell>
          <cell r="AP1003">
            <v>0</v>
          </cell>
          <cell r="AQ1003">
            <v>208216</v>
          </cell>
          <cell r="AR1003">
            <v>0</v>
          </cell>
          <cell r="AS1003">
            <v>0</v>
          </cell>
          <cell r="AT1003">
            <v>0</v>
          </cell>
          <cell r="AU1003">
            <v>0</v>
          </cell>
          <cell r="AV1003">
            <v>0</v>
          </cell>
          <cell r="AW1003">
            <v>0</v>
          </cell>
          <cell r="AX1003">
            <v>424.76060000000001</v>
          </cell>
        </row>
        <row r="1004">
          <cell r="D1004" t="str">
            <v>片岡　吉道</v>
          </cell>
          <cell r="E1004">
            <v>1001</v>
          </cell>
          <cell r="F1004" t="str">
            <v>役員他</v>
          </cell>
          <cell r="G1004">
            <v>100101</v>
          </cell>
          <cell r="H1004" t="str">
            <v>役員</v>
          </cell>
          <cell r="I1004">
            <v>1</v>
          </cell>
          <cell r="J1004" t="str">
            <v>部門1</v>
          </cell>
          <cell r="K1004">
            <v>1001</v>
          </cell>
          <cell r="L1004" t="str">
            <v>部門1-1</v>
          </cell>
          <cell r="M1004">
            <v>100101</v>
          </cell>
          <cell r="N1004" t="str">
            <v>役員</v>
          </cell>
          <cell r="O1004">
            <v>100</v>
          </cell>
          <cell r="P1004">
            <v>0</v>
          </cell>
          <cell r="Q1004">
            <v>820000</v>
          </cell>
          <cell r="R1004">
            <v>0</v>
          </cell>
          <cell r="S1004">
            <v>0</v>
          </cell>
          <cell r="T1004">
            <v>0</v>
          </cell>
          <cell r="U1004">
            <v>0</v>
          </cell>
          <cell r="V1004">
            <v>0</v>
          </cell>
          <cell r="W1004">
            <v>0</v>
          </cell>
          <cell r="X1004">
            <v>0</v>
          </cell>
          <cell r="Y1004">
            <v>0</v>
          </cell>
          <cell r="Z1004">
            <v>820000</v>
          </cell>
          <cell r="AA1004">
            <v>0</v>
          </cell>
          <cell r="AB1004">
            <v>0</v>
          </cell>
          <cell r="AC1004">
            <v>0</v>
          </cell>
          <cell r="AD1004">
            <v>0</v>
          </cell>
          <cell r="AE1004">
            <v>0</v>
          </cell>
          <cell r="AF1004">
            <v>31898</v>
          </cell>
          <cell r="AG1004">
            <v>0</v>
          </cell>
          <cell r="AH1004">
            <v>0</v>
          </cell>
          <cell r="AI1004">
            <v>0</v>
          </cell>
          <cell r="AJ1004">
            <v>0</v>
          </cell>
          <cell r="AK1004">
            <v>38612</v>
          </cell>
          <cell r="AL1004">
            <v>5390</v>
          </cell>
          <cell r="AM1004">
            <v>54169.8</v>
          </cell>
          <cell r="AN1004">
            <v>930</v>
          </cell>
          <cell r="AO1004">
            <v>0</v>
          </cell>
          <cell r="AP1004">
            <v>0</v>
          </cell>
          <cell r="AQ1004">
            <v>999498</v>
          </cell>
          <cell r="AR1004">
            <v>0</v>
          </cell>
          <cell r="AS1004">
            <v>0</v>
          </cell>
          <cell r="AT1004">
            <v>0</v>
          </cell>
          <cell r="AU1004">
            <v>0</v>
          </cell>
          <cell r="AV1004">
            <v>0</v>
          </cell>
          <cell r="AW1004">
            <v>0</v>
          </cell>
          <cell r="AX1004">
            <v>0</v>
          </cell>
        </row>
        <row r="1005">
          <cell r="D1005" t="str">
            <v>岩崎　直子</v>
          </cell>
          <cell r="E1005">
            <v>1007</v>
          </cell>
          <cell r="F1005" t="str">
            <v>関西研修センター</v>
          </cell>
          <cell r="G1005">
            <v>100701</v>
          </cell>
          <cell r="H1005" t="str">
            <v>ＫＫＣＧ</v>
          </cell>
          <cell r="I1005">
            <v>1</v>
          </cell>
          <cell r="J1005" t="str">
            <v>部門1</v>
          </cell>
          <cell r="K1005">
            <v>1001</v>
          </cell>
          <cell r="L1005" t="str">
            <v>部門1-1</v>
          </cell>
          <cell r="M1005">
            <v>100102</v>
          </cell>
          <cell r="N1005" t="str">
            <v>一般職員</v>
          </cell>
          <cell r="O1005">
            <v>700</v>
          </cell>
          <cell r="P1005">
            <v>0</v>
          </cell>
          <cell r="Q1005">
            <v>160000</v>
          </cell>
          <cell r="R1005">
            <v>0</v>
          </cell>
          <cell r="S1005">
            <v>0</v>
          </cell>
          <cell r="T1005">
            <v>0</v>
          </cell>
          <cell r="U1005">
            <v>0</v>
          </cell>
          <cell r="V1005">
            <v>0</v>
          </cell>
          <cell r="W1005">
            <v>0</v>
          </cell>
          <cell r="X1005">
            <v>0</v>
          </cell>
          <cell r="Y1005">
            <v>0</v>
          </cell>
          <cell r="Z1005">
            <v>160000</v>
          </cell>
          <cell r="AA1005">
            <v>0</v>
          </cell>
          <cell r="AB1005">
            <v>0</v>
          </cell>
          <cell r="AC1005">
            <v>0</v>
          </cell>
          <cell r="AD1005">
            <v>0</v>
          </cell>
          <cell r="AE1005">
            <v>0</v>
          </cell>
          <cell r="AF1005">
            <v>17011</v>
          </cell>
          <cell r="AG1005">
            <v>0</v>
          </cell>
          <cell r="AH1005">
            <v>0</v>
          </cell>
          <cell r="AI1005">
            <v>16514</v>
          </cell>
          <cell r="AJ1005">
            <v>0</v>
          </cell>
          <cell r="AK1005">
            <v>7092</v>
          </cell>
          <cell r="AL1005">
            <v>990</v>
          </cell>
          <cell r="AM1005">
            <v>15727.2</v>
          </cell>
          <cell r="AN1005">
            <v>270</v>
          </cell>
          <cell r="AO1005">
            <v>0</v>
          </cell>
          <cell r="AP1005">
            <v>0</v>
          </cell>
          <cell r="AQ1005">
            <v>193525</v>
          </cell>
          <cell r="AR1005">
            <v>0</v>
          </cell>
          <cell r="AS1005">
            <v>0</v>
          </cell>
          <cell r="AT1005">
            <v>0</v>
          </cell>
          <cell r="AU1005">
            <v>0</v>
          </cell>
          <cell r="AV1005">
            <v>967</v>
          </cell>
          <cell r="AW1005">
            <v>1645.5875000000001</v>
          </cell>
          <cell r="AX1005">
            <v>394.791</v>
          </cell>
        </row>
        <row r="1006">
          <cell r="D1006" t="str">
            <v>山本　栄子</v>
          </cell>
          <cell r="E1006">
            <v>1006</v>
          </cell>
          <cell r="F1006" t="str">
            <v>東京研修センター</v>
          </cell>
          <cell r="G1006">
            <v>100601</v>
          </cell>
          <cell r="H1006" t="str">
            <v>ＴＫＣＧ</v>
          </cell>
          <cell r="I1006">
            <v>1</v>
          </cell>
          <cell r="J1006" t="str">
            <v>部門1</v>
          </cell>
          <cell r="K1006">
            <v>1001</v>
          </cell>
          <cell r="L1006" t="str">
            <v>部門1-1</v>
          </cell>
          <cell r="M1006">
            <v>100102</v>
          </cell>
          <cell r="N1006" t="str">
            <v>一般職員</v>
          </cell>
          <cell r="O1006">
            <v>300</v>
          </cell>
          <cell r="P1006">
            <v>410400</v>
          </cell>
          <cell r="Q1006">
            <v>410400</v>
          </cell>
          <cell r="R1006">
            <v>0</v>
          </cell>
          <cell r="S1006">
            <v>0</v>
          </cell>
          <cell r="T1006">
            <v>0</v>
          </cell>
          <cell r="U1006">
            <v>0</v>
          </cell>
          <cell r="V1006">
            <v>0</v>
          </cell>
          <cell r="W1006">
            <v>0</v>
          </cell>
          <cell r="X1006">
            <v>0</v>
          </cell>
          <cell r="Y1006">
            <v>0</v>
          </cell>
          <cell r="Z1006">
            <v>410400</v>
          </cell>
          <cell r="AA1006">
            <v>45000</v>
          </cell>
          <cell r="AB1006">
            <v>54648</v>
          </cell>
          <cell r="AC1006">
            <v>0</v>
          </cell>
          <cell r="AD1006">
            <v>0</v>
          </cell>
          <cell r="AE1006">
            <v>0</v>
          </cell>
          <cell r="AF1006">
            <v>0</v>
          </cell>
          <cell r="AG1006">
            <v>0</v>
          </cell>
          <cell r="AH1006">
            <v>0</v>
          </cell>
          <cell r="AI1006">
            <v>0</v>
          </cell>
          <cell r="AJ1006">
            <v>0</v>
          </cell>
          <cell r="AK1006">
            <v>22064</v>
          </cell>
          <cell r="AL1006">
            <v>3080</v>
          </cell>
          <cell r="AM1006">
            <v>48927.4</v>
          </cell>
          <cell r="AN1006">
            <v>840</v>
          </cell>
          <cell r="AO1006">
            <v>0</v>
          </cell>
          <cell r="AP1006">
            <v>0</v>
          </cell>
          <cell r="AQ1006">
            <v>510048</v>
          </cell>
          <cell r="AR1006">
            <v>0</v>
          </cell>
          <cell r="AS1006">
            <v>0</v>
          </cell>
          <cell r="AT1006">
            <v>0</v>
          </cell>
          <cell r="AU1006">
            <v>0</v>
          </cell>
          <cell r="AV1006">
            <v>2550</v>
          </cell>
          <cell r="AW1006">
            <v>4335.6480000000001</v>
          </cell>
          <cell r="AX1006">
            <v>1040.4979000000001</v>
          </cell>
        </row>
        <row r="1007">
          <cell r="D1007" t="str">
            <v>児島　秀和</v>
          </cell>
          <cell r="E1007">
            <v>1001</v>
          </cell>
          <cell r="F1007" t="str">
            <v>産業推進部</v>
          </cell>
          <cell r="G1007">
            <v>100101</v>
          </cell>
          <cell r="H1007" t="str">
            <v>産業国際化・インフラＧ</v>
          </cell>
          <cell r="I1007">
            <v>1</v>
          </cell>
          <cell r="J1007" t="str">
            <v>部門1</v>
          </cell>
          <cell r="K1007">
            <v>1001</v>
          </cell>
          <cell r="L1007" t="str">
            <v>部門1-1</v>
          </cell>
          <cell r="M1007">
            <v>100102</v>
          </cell>
          <cell r="N1007" t="str">
            <v>一般職員</v>
          </cell>
          <cell r="O1007">
            <v>700</v>
          </cell>
          <cell r="P1007">
            <v>0</v>
          </cell>
          <cell r="Q1007">
            <v>160000</v>
          </cell>
          <cell r="R1007">
            <v>0</v>
          </cell>
          <cell r="S1007">
            <v>0</v>
          </cell>
          <cell r="T1007">
            <v>0</v>
          </cell>
          <cell r="U1007">
            <v>0</v>
          </cell>
          <cell r="V1007">
            <v>0</v>
          </cell>
          <cell r="W1007">
            <v>0</v>
          </cell>
          <cell r="X1007">
            <v>0</v>
          </cell>
          <cell r="Y1007">
            <v>0</v>
          </cell>
          <cell r="Z1007">
            <v>160000</v>
          </cell>
          <cell r="AA1007">
            <v>0</v>
          </cell>
          <cell r="AB1007">
            <v>0</v>
          </cell>
          <cell r="AC1007">
            <v>0</v>
          </cell>
          <cell r="AD1007">
            <v>0</v>
          </cell>
          <cell r="AE1007">
            <v>0</v>
          </cell>
          <cell r="AF1007">
            <v>9306</v>
          </cell>
          <cell r="AG1007">
            <v>0</v>
          </cell>
          <cell r="AH1007">
            <v>0</v>
          </cell>
          <cell r="AI1007">
            <v>0</v>
          </cell>
          <cell r="AJ1007">
            <v>0</v>
          </cell>
          <cell r="AK1007">
            <v>6698</v>
          </cell>
          <cell r="AL1007">
            <v>935</v>
          </cell>
          <cell r="AM1007">
            <v>14853.8</v>
          </cell>
          <cell r="AN1007">
            <v>255</v>
          </cell>
          <cell r="AO1007">
            <v>0</v>
          </cell>
          <cell r="AP1007">
            <v>0</v>
          </cell>
          <cell r="AQ1007">
            <v>169306</v>
          </cell>
          <cell r="AR1007">
            <v>0</v>
          </cell>
          <cell r="AS1007">
            <v>0</v>
          </cell>
          <cell r="AT1007">
            <v>0</v>
          </cell>
          <cell r="AU1007">
            <v>0</v>
          </cell>
          <cell r="AV1007">
            <v>846</v>
          </cell>
          <cell r="AW1007">
            <v>1439.6310000000001</v>
          </cell>
          <cell r="AX1007">
            <v>345.38420000000002</v>
          </cell>
        </row>
        <row r="1008">
          <cell r="D1008" t="str">
            <v>関本　隆</v>
          </cell>
          <cell r="E1008">
            <v>1007</v>
          </cell>
          <cell r="F1008" t="str">
            <v>関西研修センター</v>
          </cell>
          <cell r="G1008">
            <v>100701</v>
          </cell>
          <cell r="H1008" t="str">
            <v>ＫＫＣＧ</v>
          </cell>
          <cell r="I1008">
            <v>1</v>
          </cell>
          <cell r="J1008" t="str">
            <v>部門1</v>
          </cell>
          <cell r="K1008">
            <v>1001</v>
          </cell>
          <cell r="L1008" t="str">
            <v>部門1-1</v>
          </cell>
          <cell r="M1008">
            <v>100102</v>
          </cell>
          <cell r="N1008" t="str">
            <v>一般職員</v>
          </cell>
          <cell r="O1008">
            <v>500</v>
          </cell>
          <cell r="P1008">
            <v>380300</v>
          </cell>
          <cell r="Q1008">
            <v>380300</v>
          </cell>
          <cell r="R1008">
            <v>0</v>
          </cell>
          <cell r="S1008">
            <v>0</v>
          </cell>
          <cell r="T1008">
            <v>0</v>
          </cell>
          <cell r="U1008">
            <v>0</v>
          </cell>
          <cell r="V1008">
            <v>0</v>
          </cell>
          <cell r="W1008">
            <v>0</v>
          </cell>
          <cell r="X1008">
            <v>0</v>
          </cell>
          <cell r="Y1008">
            <v>0</v>
          </cell>
          <cell r="Z1008">
            <v>380300</v>
          </cell>
          <cell r="AA1008">
            <v>0</v>
          </cell>
          <cell r="AB1008">
            <v>45636</v>
          </cell>
          <cell r="AC1008">
            <v>0</v>
          </cell>
          <cell r="AD1008">
            <v>0</v>
          </cell>
          <cell r="AE1008">
            <v>0</v>
          </cell>
          <cell r="AF1008">
            <v>28260</v>
          </cell>
          <cell r="AG1008">
            <v>0</v>
          </cell>
          <cell r="AH1008">
            <v>17000</v>
          </cell>
          <cell r="AI1008">
            <v>55853</v>
          </cell>
          <cell r="AJ1008">
            <v>0</v>
          </cell>
          <cell r="AK1008">
            <v>20882</v>
          </cell>
          <cell r="AL1008">
            <v>2915</v>
          </cell>
          <cell r="AM1008">
            <v>46306.2</v>
          </cell>
          <cell r="AN1008">
            <v>795</v>
          </cell>
          <cell r="AO1008">
            <v>0</v>
          </cell>
          <cell r="AP1008">
            <v>0</v>
          </cell>
          <cell r="AQ1008">
            <v>477049</v>
          </cell>
          <cell r="AR1008">
            <v>0</v>
          </cell>
          <cell r="AS1008">
            <v>0</v>
          </cell>
          <cell r="AT1008">
            <v>0</v>
          </cell>
          <cell r="AU1008">
            <v>0</v>
          </cell>
          <cell r="AV1008">
            <v>2385</v>
          </cell>
          <cell r="AW1008">
            <v>4055.1615000000002</v>
          </cell>
          <cell r="AX1008">
            <v>973.17989999999998</v>
          </cell>
        </row>
        <row r="1009">
          <cell r="D1009" t="str">
            <v>米田　裕之</v>
          </cell>
          <cell r="E1009">
            <v>1005</v>
          </cell>
          <cell r="F1009" t="str">
            <v>総務企画部</v>
          </cell>
          <cell r="G1009">
            <v>100502</v>
          </cell>
          <cell r="H1009" t="str">
            <v>総務Ｇ</v>
          </cell>
          <cell r="I1009">
            <v>1</v>
          </cell>
          <cell r="J1009" t="str">
            <v>部門1</v>
          </cell>
          <cell r="K1009">
            <v>1001</v>
          </cell>
          <cell r="L1009" t="str">
            <v>部門1-1</v>
          </cell>
          <cell r="M1009">
            <v>100102</v>
          </cell>
          <cell r="N1009" t="str">
            <v>一般職員</v>
          </cell>
          <cell r="O1009">
            <v>200</v>
          </cell>
          <cell r="P1009">
            <v>0</v>
          </cell>
          <cell r="Q1009">
            <v>600000</v>
          </cell>
          <cell r="R1009">
            <v>0</v>
          </cell>
          <cell r="S1009">
            <v>0</v>
          </cell>
          <cell r="T1009">
            <v>0</v>
          </cell>
          <cell r="U1009">
            <v>0</v>
          </cell>
          <cell r="V1009">
            <v>0</v>
          </cell>
          <cell r="W1009">
            <v>0</v>
          </cell>
          <cell r="X1009">
            <v>0</v>
          </cell>
          <cell r="Y1009">
            <v>0</v>
          </cell>
          <cell r="Z1009">
            <v>600000</v>
          </cell>
          <cell r="AA1009">
            <v>0</v>
          </cell>
          <cell r="AB1009">
            <v>0</v>
          </cell>
          <cell r="AC1009">
            <v>0</v>
          </cell>
          <cell r="AD1009">
            <v>0</v>
          </cell>
          <cell r="AE1009">
            <v>0</v>
          </cell>
          <cell r="AF1009">
            <v>0</v>
          </cell>
          <cell r="AG1009">
            <v>0</v>
          </cell>
          <cell r="AH1009">
            <v>0</v>
          </cell>
          <cell r="AI1009">
            <v>0</v>
          </cell>
          <cell r="AJ1009">
            <v>0</v>
          </cell>
          <cell r="AK1009">
            <v>32702</v>
          </cell>
          <cell r="AL1009">
            <v>4565</v>
          </cell>
          <cell r="AM1009">
            <v>54169.8</v>
          </cell>
          <cell r="AN1009">
            <v>930</v>
          </cell>
          <cell r="AO1009">
            <v>0</v>
          </cell>
          <cell r="AP1009">
            <v>0</v>
          </cell>
          <cell r="AQ1009">
            <v>600000</v>
          </cell>
          <cell r="AR1009">
            <v>0</v>
          </cell>
          <cell r="AS1009">
            <v>0</v>
          </cell>
          <cell r="AT1009">
            <v>0</v>
          </cell>
          <cell r="AU1009">
            <v>0</v>
          </cell>
          <cell r="AV1009">
            <v>0</v>
          </cell>
          <cell r="AW1009">
            <v>0</v>
          </cell>
          <cell r="AX1009">
            <v>0</v>
          </cell>
        </row>
        <row r="1010">
          <cell r="D1010" t="str">
            <v>山崎　正弘</v>
          </cell>
          <cell r="E1010">
            <v>1003</v>
          </cell>
          <cell r="F1010" t="str">
            <v>研修業務部</v>
          </cell>
          <cell r="G1010">
            <v>100303</v>
          </cell>
          <cell r="H1010" t="str">
            <v>招聘業務Ｇ</v>
          </cell>
          <cell r="I1010">
            <v>1</v>
          </cell>
          <cell r="J1010" t="str">
            <v>部門1</v>
          </cell>
          <cell r="K1010">
            <v>1001</v>
          </cell>
          <cell r="L1010" t="str">
            <v>部門1-1</v>
          </cell>
          <cell r="M1010">
            <v>100102</v>
          </cell>
          <cell r="N1010" t="str">
            <v>一般職員</v>
          </cell>
          <cell r="O1010">
            <v>500</v>
          </cell>
          <cell r="P1010">
            <v>392600</v>
          </cell>
          <cell r="Q1010">
            <v>392600</v>
          </cell>
          <cell r="R1010">
            <v>0</v>
          </cell>
          <cell r="S1010">
            <v>0</v>
          </cell>
          <cell r="T1010">
            <v>0</v>
          </cell>
          <cell r="U1010">
            <v>0</v>
          </cell>
          <cell r="V1010">
            <v>0</v>
          </cell>
          <cell r="W1010">
            <v>0</v>
          </cell>
          <cell r="X1010">
            <v>0</v>
          </cell>
          <cell r="Y1010">
            <v>0</v>
          </cell>
          <cell r="Z1010">
            <v>392600</v>
          </cell>
          <cell r="AA1010">
            <v>0</v>
          </cell>
          <cell r="AB1010">
            <v>47112</v>
          </cell>
          <cell r="AC1010">
            <v>0</v>
          </cell>
          <cell r="AD1010">
            <v>21800</v>
          </cell>
          <cell r="AE1010">
            <v>0</v>
          </cell>
          <cell r="AF1010">
            <v>17978</v>
          </cell>
          <cell r="AG1010">
            <v>0</v>
          </cell>
          <cell r="AH1010">
            <v>9828</v>
          </cell>
          <cell r="AI1010">
            <v>54439</v>
          </cell>
          <cell r="AJ1010">
            <v>0</v>
          </cell>
          <cell r="AK1010">
            <v>22064</v>
          </cell>
          <cell r="AL1010">
            <v>3080</v>
          </cell>
          <cell r="AM1010">
            <v>48927.4</v>
          </cell>
          <cell r="AN1010">
            <v>840</v>
          </cell>
          <cell r="AO1010">
            <v>0</v>
          </cell>
          <cell r="AP1010">
            <v>0</v>
          </cell>
          <cell r="AQ1010">
            <v>543757</v>
          </cell>
          <cell r="AR1010">
            <v>0</v>
          </cell>
          <cell r="AS1010">
            <v>0</v>
          </cell>
          <cell r="AT1010">
            <v>0</v>
          </cell>
          <cell r="AU1010">
            <v>0</v>
          </cell>
          <cell r="AV1010">
            <v>2718</v>
          </cell>
          <cell r="AW1010">
            <v>4622.7195000000002</v>
          </cell>
          <cell r="AX1010">
            <v>1109.2642000000001</v>
          </cell>
        </row>
        <row r="1011">
          <cell r="D1011" t="str">
            <v>大塚　光義</v>
          </cell>
          <cell r="E1011">
            <v>1006</v>
          </cell>
          <cell r="F1011" t="str">
            <v>東京研修センター</v>
          </cell>
          <cell r="G1011">
            <v>100601</v>
          </cell>
          <cell r="H1011" t="str">
            <v>ＴＫＣＧ</v>
          </cell>
          <cell r="I1011">
            <v>1</v>
          </cell>
          <cell r="J1011" t="str">
            <v>部門1</v>
          </cell>
          <cell r="K1011">
            <v>1001</v>
          </cell>
          <cell r="L1011" t="str">
            <v>部門1-1</v>
          </cell>
          <cell r="M1011">
            <v>100102</v>
          </cell>
          <cell r="N1011" t="str">
            <v>一般職員</v>
          </cell>
          <cell r="O1011">
            <v>500</v>
          </cell>
          <cell r="P1011">
            <v>401800</v>
          </cell>
          <cell r="Q1011">
            <v>401800</v>
          </cell>
          <cell r="R1011">
            <v>0</v>
          </cell>
          <cell r="S1011">
            <v>0</v>
          </cell>
          <cell r="T1011">
            <v>0</v>
          </cell>
          <cell r="U1011">
            <v>0</v>
          </cell>
          <cell r="V1011">
            <v>0</v>
          </cell>
          <cell r="W1011">
            <v>0</v>
          </cell>
          <cell r="X1011">
            <v>0</v>
          </cell>
          <cell r="Y1011">
            <v>0</v>
          </cell>
          <cell r="Z1011">
            <v>401800</v>
          </cell>
          <cell r="AA1011">
            <v>0</v>
          </cell>
          <cell r="AB1011">
            <v>49776</v>
          </cell>
          <cell r="AC1011">
            <v>13000</v>
          </cell>
          <cell r="AD1011">
            <v>27000</v>
          </cell>
          <cell r="AE1011">
            <v>35000</v>
          </cell>
          <cell r="AF1011">
            <v>6840</v>
          </cell>
          <cell r="AG1011">
            <v>0</v>
          </cell>
          <cell r="AH1011">
            <v>15200</v>
          </cell>
          <cell r="AI1011">
            <v>178452</v>
          </cell>
          <cell r="AJ1011">
            <v>-22410</v>
          </cell>
          <cell r="AK1011">
            <v>27974</v>
          </cell>
          <cell r="AL1011">
            <v>3905</v>
          </cell>
          <cell r="AM1011">
            <v>54169.8</v>
          </cell>
          <cell r="AN1011">
            <v>930</v>
          </cell>
          <cell r="AO1011">
            <v>0</v>
          </cell>
          <cell r="AP1011">
            <v>0</v>
          </cell>
          <cell r="AQ1011">
            <v>704658</v>
          </cell>
          <cell r="AR1011">
            <v>6013</v>
          </cell>
          <cell r="AS1011">
            <v>0</v>
          </cell>
          <cell r="AT1011">
            <v>0</v>
          </cell>
          <cell r="AU1011">
            <v>5858</v>
          </cell>
          <cell r="AV1011">
            <v>3523</v>
          </cell>
          <cell r="AW1011">
            <v>5989.8829999999998</v>
          </cell>
          <cell r="AX1011">
            <v>1437.5023000000001</v>
          </cell>
        </row>
        <row r="1012">
          <cell r="D1012" t="str">
            <v>三輪　直</v>
          </cell>
          <cell r="E1012">
            <v>1006</v>
          </cell>
          <cell r="F1012" t="str">
            <v>東京研修センター</v>
          </cell>
          <cell r="G1012">
            <v>100601</v>
          </cell>
          <cell r="H1012" t="str">
            <v>ＴＫＣＧ</v>
          </cell>
          <cell r="I1012">
            <v>1</v>
          </cell>
          <cell r="J1012" t="str">
            <v>部門1</v>
          </cell>
          <cell r="K1012">
            <v>1001</v>
          </cell>
          <cell r="L1012" t="str">
            <v>部門1-1</v>
          </cell>
          <cell r="M1012">
            <v>100102</v>
          </cell>
          <cell r="N1012" t="str">
            <v>一般職員</v>
          </cell>
          <cell r="O1012">
            <v>300</v>
          </cell>
          <cell r="P1012">
            <v>464100</v>
          </cell>
          <cell r="Q1012">
            <v>464100</v>
          </cell>
          <cell r="R1012">
            <v>0</v>
          </cell>
          <cell r="S1012">
            <v>0</v>
          </cell>
          <cell r="T1012">
            <v>0</v>
          </cell>
          <cell r="U1012">
            <v>0</v>
          </cell>
          <cell r="V1012">
            <v>0</v>
          </cell>
          <cell r="W1012">
            <v>0</v>
          </cell>
          <cell r="X1012">
            <v>0</v>
          </cell>
          <cell r="Y1012">
            <v>0</v>
          </cell>
          <cell r="Z1012">
            <v>464100</v>
          </cell>
          <cell r="AA1012">
            <v>95000</v>
          </cell>
          <cell r="AB1012">
            <v>70032</v>
          </cell>
          <cell r="AC1012">
            <v>24500</v>
          </cell>
          <cell r="AD1012">
            <v>27000</v>
          </cell>
          <cell r="AE1012">
            <v>35000</v>
          </cell>
          <cell r="AF1012">
            <v>13060</v>
          </cell>
          <cell r="AG1012">
            <v>0</v>
          </cell>
          <cell r="AH1012">
            <v>20050</v>
          </cell>
          <cell r="AI1012">
            <v>0</v>
          </cell>
          <cell r="AJ1012">
            <v>0</v>
          </cell>
          <cell r="AK1012">
            <v>29550</v>
          </cell>
          <cell r="AL1012">
            <v>4125</v>
          </cell>
          <cell r="AM1012">
            <v>54169.8</v>
          </cell>
          <cell r="AN1012">
            <v>930</v>
          </cell>
          <cell r="AO1012">
            <v>0</v>
          </cell>
          <cell r="AP1012">
            <v>0</v>
          </cell>
          <cell r="AQ1012">
            <v>748742</v>
          </cell>
          <cell r="AR1012">
            <v>0</v>
          </cell>
          <cell r="AS1012">
            <v>0</v>
          </cell>
          <cell r="AT1012">
            <v>0</v>
          </cell>
          <cell r="AU1012">
            <v>0</v>
          </cell>
          <cell r="AV1012">
            <v>3743</v>
          </cell>
          <cell r="AW1012">
            <v>6365.0169999999998</v>
          </cell>
          <cell r="AX1012">
            <v>1527.4336000000001</v>
          </cell>
        </row>
        <row r="1013">
          <cell r="D1013" t="str">
            <v>井上　優</v>
          </cell>
          <cell r="E1013">
            <v>1001</v>
          </cell>
          <cell r="F1013" t="str">
            <v>産業推進部</v>
          </cell>
          <cell r="G1013">
            <v>100101</v>
          </cell>
          <cell r="H1013" t="str">
            <v>産業国際化・インフラＧ</v>
          </cell>
          <cell r="I1013">
            <v>1</v>
          </cell>
          <cell r="J1013" t="str">
            <v>部門1</v>
          </cell>
          <cell r="K1013">
            <v>1001</v>
          </cell>
          <cell r="L1013" t="str">
            <v>部門1-1</v>
          </cell>
          <cell r="M1013">
            <v>100102</v>
          </cell>
          <cell r="N1013" t="str">
            <v>一般職員</v>
          </cell>
          <cell r="O1013">
            <v>500</v>
          </cell>
          <cell r="P1013">
            <v>392600</v>
          </cell>
          <cell r="Q1013">
            <v>392600</v>
          </cell>
          <cell r="R1013">
            <v>0</v>
          </cell>
          <cell r="S1013">
            <v>0</v>
          </cell>
          <cell r="T1013">
            <v>0</v>
          </cell>
          <cell r="U1013">
            <v>0</v>
          </cell>
          <cell r="V1013">
            <v>0</v>
          </cell>
          <cell r="W1013">
            <v>0</v>
          </cell>
          <cell r="X1013">
            <v>0</v>
          </cell>
          <cell r="Y1013">
            <v>0</v>
          </cell>
          <cell r="Z1013">
            <v>392600</v>
          </cell>
          <cell r="AA1013">
            <v>0</v>
          </cell>
          <cell r="AB1013">
            <v>50052</v>
          </cell>
          <cell r="AC1013">
            <v>24500</v>
          </cell>
          <cell r="AD1013">
            <v>0</v>
          </cell>
          <cell r="AE1013">
            <v>0</v>
          </cell>
          <cell r="AF1013">
            <v>23321</v>
          </cell>
          <cell r="AG1013">
            <v>0</v>
          </cell>
          <cell r="AH1013">
            <v>18778</v>
          </cell>
          <cell r="AI1013">
            <v>47142</v>
          </cell>
          <cell r="AJ1013">
            <v>0</v>
          </cell>
          <cell r="AK1013">
            <v>20882</v>
          </cell>
          <cell r="AL1013">
            <v>2915</v>
          </cell>
          <cell r="AM1013">
            <v>46306.2</v>
          </cell>
          <cell r="AN1013">
            <v>795</v>
          </cell>
          <cell r="AO1013">
            <v>0</v>
          </cell>
          <cell r="AP1013">
            <v>0</v>
          </cell>
          <cell r="AQ1013">
            <v>556393</v>
          </cell>
          <cell r="AR1013">
            <v>0</v>
          </cell>
          <cell r="AS1013">
            <v>0</v>
          </cell>
          <cell r="AT1013">
            <v>0</v>
          </cell>
          <cell r="AU1013">
            <v>0</v>
          </cell>
          <cell r="AV1013">
            <v>2781</v>
          </cell>
          <cell r="AW1013">
            <v>4730.3055000000004</v>
          </cell>
          <cell r="AX1013">
            <v>1135.0417</v>
          </cell>
        </row>
        <row r="1014">
          <cell r="D1014" t="str">
            <v>田中　宏幸</v>
          </cell>
          <cell r="E1014">
            <v>1003</v>
          </cell>
          <cell r="F1014" t="str">
            <v>研修業務部</v>
          </cell>
          <cell r="G1014">
            <v>100301</v>
          </cell>
          <cell r="H1014" t="str">
            <v>受入業務Ｇ</v>
          </cell>
          <cell r="I1014">
            <v>1</v>
          </cell>
          <cell r="J1014" t="str">
            <v>部門1</v>
          </cell>
          <cell r="K1014">
            <v>1001</v>
          </cell>
          <cell r="L1014" t="str">
            <v>部門1-1</v>
          </cell>
          <cell r="M1014">
            <v>100102</v>
          </cell>
          <cell r="N1014" t="str">
            <v>一般職員</v>
          </cell>
          <cell r="O1014">
            <v>300</v>
          </cell>
          <cell r="P1014">
            <v>463300</v>
          </cell>
          <cell r="Q1014">
            <v>463300</v>
          </cell>
          <cell r="R1014">
            <v>0</v>
          </cell>
          <cell r="S1014">
            <v>0</v>
          </cell>
          <cell r="T1014">
            <v>0</v>
          </cell>
          <cell r="U1014">
            <v>0</v>
          </cell>
          <cell r="V1014">
            <v>0</v>
          </cell>
          <cell r="W1014">
            <v>0</v>
          </cell>
          <cell r="X1014">
            <v>0</v>
          </cell>
          <cell r="Y1014">
            <v>0</v>
          </cell>
          <cell r="Z1014">
            <v>463300</v>
          </cell>
          <cell r="AA1014">
            <v>105000</v>
          </cell>
          <cell r="AB1014">
            <v>72096</v>
          </cell>
          <cell r="AC1014">
            <v>32500</v>
          </cell>
          <cell r="AD1014">
            <v>0</v>
          </cell>
          <cell r="AE1014">
            <v>0</v>
          </cell>
          <cell r="AF1014">
            <v>18853</v>
          </cell>
          <cell r="AG1014">
            <v>0</v>
          </cell>
          <cell r="AH1014">
            <v>16400</v>
          </cell>
          <cell r="AI1014">
            <v>0</v>
          </cell>
          <cell r="AJ1014">
            <v>0</v>
          </cell>
          <cell r="AK1014">
            <v>27974</v>
          </cell>
          <cell r="AL1014">
            <v>3905</v>
          </cell>
          <cell r="AM1014">
            <v>54169.8</v>
          </cell>
          <cell r="AN1014">
            <v>930</v>
          </cell>
          <cell r="AO1014">
            <v>0</v>
          </cell>
          <cell r="AP1014">
            <v>0</v>
          </cell>
          <cell r="AQ1014">
            <v>708149</v>
          </cell>
          <cell r="AR1014">
            <v>0</v>
          </cell>
          <cell r="AS1014">
            <v>0</v>
          </cell>
          <cell r="AT1014">
            <v>0</v>
          </cell>
          <cell r="AU1014">
            <v>0</v>
          </cell>
          <cell r="AV1014">
            <v>3540</v>
          </cell>
          <cell r="AW1014">
            <v>6020.0114999999996</v>
          </cell>
          <cell r="AX1014">
            <v>1444.6239</v>
          </cell>
        </row>
        <row r="1015">
          <cell r="D1015" t="str">
            <v>川上　哲司</v>
          </cell>
          <cell r="E1015">
            <v>1001</v>
          </cell>
          <cell r="F1015" t="str">
            <v>役員他</v>
          </cell>
          <cell r="G1015">
            <v>100101</v>
          </cell>
          <cell r="H1015" t="str">
            <v>役員</v>
          </cell>
          <cell r="I1015">
            <v>1</v>
          </cell>
          <cell r="J1015" t="str">
            <v>部門1</v>
          </cell>
          <cell r="K1015">
            <v>1001</v>
          </cell>
          <cell r="L1015" t="str">
            <v>部門1-1</v>
          </cell>
          <cell r="M1015">
            <v>100101</v>
          </cell>
          <cell r="N1015" t="str">
            <v>役員</v>
          </cell>
          <cell r="O1015">
            <v>100</v>
          </cell>
          <cell r="P1015">
            <v>0</v>
          </cell>
          <cell r="Q1015">
            <v>680000</v>
          </cell>
          <cell r="R1015">
            <v>0</v>
          </cell>
          <cell r="S1015">
            <v>0</v>
          </cell>
          <cell r="T1015">
            <v>0</v>
          </cell>
          <cell r="U1015">
            <v>0</v>
          </cell>
          <cell r="V1015">
            <v>0</v>
          </cell>
          <cell r="W1015">
            <v>0</v>
          </cell>
          <cell r="X1015">
            <v>0</v>
          </cell>
          <cell r="Y1015">
            <v>0</v>
          </cell>
          <cell r="Z1015">
            <v>680000</v>
          </cell>
          <cell r="AA1015">
            <v>0</v>
          </cell>
          <cell r="AB1015">
            <v>0</v>
          </cell>
          <cell r="AC1015">
            <v>0</v>
          </cell>
          <cell r="AD1015">
            <v>0</v>
          </cell>
          <cell r="AE1015">
            <v>0</v>
          </cell>
          <cell r="AF1015">
            <v>16153</v>
          </cell>
          <cell r="AG1015">
            <v>0</v>
          </cell>
          <cell r="AH1015">
            <v>0</v>
          </cell>
          <cell r="AI1015">
            <v>0</v>
          </cell>
          <cell r="AJ1015">
            <v>0</v>
          </cell>
          <cell r="AK1015">
            <v>26792</v>
          </cell>
          <cell r="AL1015">
            <v>3740</v>
          </cell>
          <cell r="AM1015">
            <v>54169.8</v>
          </cell>
          <cell r="AN1015">
            <v>930</v>
          </cell>
          <cell r="AO1015">
            <v>0</v>
          </cell>
          <cell r="AP1015">
            <v>0</v>
          </cell>
          <cell r="AQ1015">
            <v>818553</v>
          </cell>
          <cell r="AR1015">
            <v>0</v>
          </cell>
          <cell r="AS1015">
            <v>0</v>
          </cell>
          <cell r="AT1015">
            <v>0</v>
          </cell>
          <cell r="AU1015">
            <v>0</v>
          </cell>
          <cell r="AV1015">
            <v>0</v>
          </cell>
          <cell r="AW1015">
            <v>0</v>
          </cell>
          <cell r="AX1015">
            <v>0</v>
          </cell>
        </row>
        <row r="1016">
          <cell r="D1016" t="str">
            <v>丸山　紀子</v>
          </cell>
          <cell r="E1016">
            <v>1006</v>
          </cell>
          <cell r="F1016" t="str">
            <v>東京研修センター</v>
          </cell>
          <cell r="G1016">
            <v>100601</v>
          </cell>
          <cell r="H1016" t="str">
            <v>ＴＫＣＧ</v>
          </cell>
          <cell r="I1016">
            <v>1</v>
          </cell>
          <cell r="J1016" t="str">
            <v>部門1</v>
          </cell>
          <cell r="K1016">
            <v>1001</v>
          </cell>
          <cell r="L1016" t="str">
            <v>部門1-1</v>
          </cell>
          <cell r="M1016">
            <v>100102</v>
          </cell>
          <cell r="N1016" t="str">
            <v>一般職員</v>
          </cell>
          <cell r="O1016">
            <v>300</v>
          </cell>
          <cell r="P1016">
            <v>457400</v>
          </cell>
          <cell r="Q1016">
            <v>457400</v>
          </cell>
          <cell r="R1016">
            <v>0</v>
          </cell>
          <cell r="S1016">
            <v>0</v>
          </cell>
          <cell r="T1016">
            <v>0</v>
          </cell>
          <cell r="U1016">
            <v>0</v>
          </cell>
          <cell r="V1016">
            <v>0</v>
          </cell>
          <cell r="W1016">
            <v>0</v>
          </cell>
          <cell r="X1016">
            <v>0</v>
          </cell>
          <cell r="Y1016">
            <v>0</v>
          </cell>
          <cell r="Z1016">
            <v>457400</v>
          </cell>
          <cell r="AA1016">
            <v>105000</v>
          </cell>
          <cell r="AB1016">
            <v>67488</v>
          </cell>
          <cell r="AC1016">
            <v>0</v>
          </cell>
          <cell r="AD1016">
            <v>0</v>
          </cell>
          <cell r="AE1016">
            <v>0</v>
          </cell>
          <cell r="AF1016">
            <v>7911</v>
          </cell>
          <cell r="AG1016">
            <v>0</v>
          </cell>
          <cell r="AH1016">
            <v>9900</v>
          </cell>
          <cell r="AI1016">
            <v>0</v>
          </cell>
          <cell r="AJ1016">
            <v>0</v>
          </cell>
          <cell r="AK1016">
            <v>25610</v>
          </cell>
          <cell r="AL1016">
            <v>3575</v>
          </cell>
          <cell r="AM1016">
            <v>54169.8</v>
          </cell>
          <cell r="AN1016">
            <v>930</v>
          </cell>
          <cell r="AO1016">
            <v>0</v>
          </cell>
          <cell r="AP1016">
            <v>0</v>
          </cell>
          <cell r="AQ1016">
            <v>647699</v>
          </cell>
          <cell r="AR1016">
            <v>0</v>
          </cell>
          <cell r="AS1016">
            <v>0</v>
          </cell>
          <cell r="AT1016">
            <v>0</v>
          </cell>
          <cell r="AU1016">
            <v>0</v>
          </cell>
          <cell r="AV1016">
            <v>3238</v>
          </cell>
          <cell r="AW1016">
            <v>5505.9364999999998</v>
          </cell>
          <cell r="AX1016">
            <v>1321.3059000000001</v>
          </cell>
        </row>
        <row r="1017">
          <cell r="D1017" t="str">
            <v>下大澤　祐二</v>
          </cell>
          <cell r="E1017">
            <v>1001</v>
          </cell>
          <cell r="F1017" t="str">
            <v>役員他</v>
          </cell>
          <cell r="G1017">
            <v>100101</v>
          </cell>
          <cell r="H1017" t="str">
            <v>役員</v>
          </cell>
          <cell r="I1017">
            <v>1</v>
          </cell>
          <cell r="J1017" t="str">
            <v>部門1</v>
          </cell>
          <cell r="K1017">
            <v>1001</v>
          </cell>
          <cell r="L1017" t="str">
            <v>部門1-1</v>
          </cell>
          <cell r="M1017">
            <v>100101</v>
          </cell>
          <cell r="N1017" t="str">
            <v>役員</v>
          </cell>
          <cell r="O1017">
            <v>100</v>
          </cell>
          <cell r="P1017">
            <v>0</v>
          </cell>
          <cell r="Q1017">
            <v>680000</v>
          </cell>
          <cell r="R1017">
            <v>0</v>
          </cell>
          <cell r="S1017">
            <v>0</v>
          </cell>
          <cell r="T1017">
            <v>0</v>
          </cell>
          <cell r="U1017">
            <v>0</v>
          </cell>
          <cell r="V1017">
            <v>0</v>
          </cell>
          <cell r="W1017">
            <v>0</v>
          </cell>
          <cell r="X1017">
            <v>0</v>
          </cell>
          <cell r="Y1017">
            <v>0</v>
          </cell>
          <cell r="Z1017">
            <v>680000</v>
          </cell>
          <cell r="AA1017">
            <v>0</v>
          </cell>
          <cell r="AB1017">
            <v>0</v>
          </cell>
          <cell r="AC1017">
            <v>0</v>
          </cell>
          <cell r="AD1017">
            <v>0</v>
          </cell>
          <cell r="AE1017">
            <v>0</v>
          </cell>
          <cell r="AF1017">
            <v>11116</v>
          </cell>
          <cell r="AG1017">
            <v>0</v>
          </cell>
          <cell r="AH1017">
            <v>0</v>
          </cell>
          <cell r="AI1017">
            <v>0</v>
          </cell>
          <cell r="AJ1017">
            <v>0</v>
          </cell>
          <cell r="AK1017">
            <v>32702</v>
          </cell>
          <cell r="AL1017">
            <v>4565</v>
          </cell>
          <cell r="AM1017">
            <v>54169.8</v>
          </cell>
          <cell r="AN1017">
            <v>930</v>
          </cell>
          <cell r="AO1017">
            <v>0</v>
          </cell>
          <cell r="AP1017">
            <v>0</v>
          </cell>
          <cell r="AQ1017">
            <v>813516</v>
          </cell>
          <cell r="AR1017">
            <v>0</v>
          </cell>
          <cell r="AS1017">
            <v>0</v>
          </cell>
          <cell r="AT1017">
            <v>0</v>
          </cell>
          <cell r="AU1017">
            <v>0</v>
          </cell>
          <cell r="AV1017">
            <v>0</v>
          </cell>
          <cell r="AW1017">
            <v>0</v>
          </cell>
          <cell r="AX1017">
            <v>0</v>
          </cell>
        </row>
        <row r="1018">
          <cell r="D1018" t="str">
            <v>田中　秀穂</v>
          </cell>
          <cell r="E1018">
            <v>1001</v>
          </cell>
          <cell r="F1018" t="str">
            <v>産業推進部</v>
          </cell>
          <cell r="G1018">
            <v>100101</v>
          </cell>
          <cell r="H1018" t="str">
            <v>産業国際化・インフラＧ</v>
          </cell>
          <cell r="I1018">
            <v>1</v>
          </cell>
          <cell r="J1018" t="str">
            <v>部門1</v>
          </cell>
          <cell r="K1018">
            <v>1001</v>
          </cell>
          <cell r="L1018" t="str">
            <v>部門1-1</v>
          </cell>
          <cell r="M1018">
            <v>100102</v>
          </cell>
          <cell r="N1018" t="str">
            <v>一般職員</v>
          </cell>
          <cell r="O1018">
            <v>300</v>
          </cell>
          <cell r="P1018">
            <v>461300</v>
          </cell>
          <cell r="Q1018">
            <v>461300</v>
          </cell>
          <cell r="R1018">
            <v>0</v>
          </cell>
          <cell r="S1018">
            <v>0</v>
          </cell>
          <cell r="T1018">
            <v>0</v>
          </cell>
          <cell r="U1018">
            <v>0</v>
          </cell>
          <cell r="V1018">
            <v>0</v>
          </cell>
          <cell r="W1018">
            <v>0</v>
          </cell>
          <cell r="X1018">
            <v>0</v>
          </cell>
          <cell r="Y1018">
            <v>0</v>
          </cell>
          <cell r="Z1018">
            <v>461300</v>
          </cell>
          <cell r="AA1018">
            <v>105000</v>
          </cell>
          <cell r="AB1018">
            <v>70296</v>
          </cell>
          <cell r="AC1018">
            <v>19500</v>
          </cell>
          <cell r="AD1018">
            <v>27000</v>
          </cell>
          <cell r="AE1018">
            <v>0</v>
          </cell>
          <cell r="AF1018">
            <v>10265</v>
          </cell>
          <cell r="AG1018">
            <v>0</v>
          </cell>
          <cell r="AH1018">
            <v>5000</v>
          </cell>
          <cell r="AI1018">
            <v>0</v>
          </cell>
          <cell r="AJ1018">
            <v>0</v>
          </cell>
          <cell r="AK1018">
            <v>26792</v>
          </cell>
          <cell r="AL1018">
            <v>3740</v>
          </cell>
          <cell r="AM1018">
            <v>54169.8</v>
          </cell>
          <cell r="AN1018">
            <v>930</v>
          </cell>
          <cell r="AO1018">
            <v>0</v>
          </cell>
          <cell r="AP1018">
            <v>0</v>
          </cell>
          <cell r="AQ1018">
            <v>698361</v>
          </cell>
          <cell r="AR1018">
            <v>0</v>
          </cell>
          <cell r="AS1018">
            <v>0</v>
          </cell>
          <cell r="AT1018">
            <v>0</v>
          </cell>
          <cell r="AU1018">
            <v>0</v>
          </cell>
          <cell r="AV1018">
            <v>3491</v>
          </cell>
          <cell r="AW1018">
            <v>5936.8734999999997</v>
          </cell>
          <cell r="AX1018">
            <v>1424.6564000000001</v>
          </cell>
        </row>
        <row r="1019">
          <cell r="D1019" t="str">
            <v>高橋　千賀子</v>
          </cell>
          <cell r="E1019">
            <v>1003</v>
          </cell>
          <cell r="F1019" t="str">
            <v>研修業務部</v>
          </cell>
          <cell r="G1019">
            <v>100304</v>
          </cell>
          <cell r="H1019" t="str">
            <v>受入経理Ｇ</v>
          </cell>
          <cell r="I1019">
            <v>1</v>
          </cell>
          <cell r="J1019" t="str">
            <v>部門1</v>
          </cell>
          <cell r="K1019">
            <v>1001</v>
          </cell>
          <cell r="L1019" t="str">
            <v>部門1-1</v>
          </cell>
          <cell r="M1019">
            <v>100102</v>
          </cell>
          <cell r="N1019" t="str">
            <v>一般職員</v>
          </cell>
          <cell r="O1019">
            <v>300</v>
          </cell>
          <cell r="P1019">
            <v>397100</v>
          </cell>
          <cell r="Q1019">
            <v>397100</v>
          </cell>
          <cell r="R1019">
            <v>0</v>
          </cell>
          <cell r="S1019">
            <v>0</v>
          </cell>
          <cell r="T1019">
            <v>0</v>
          </cell>
          <cell r="U1019">
            <v>0</v>
          </cell>
          <cell r="V1019">
            <v>0</v>
          </cell>
          <cell r="W1019">
            <v>0</v>
          </cell>
          <cell r="X1019">
            <v>0</v>
          </cell>
          <cell r="Y1019">
            <v>0</v>
          </cell>
          <cell r="Z1019">
            <v>397100</v>
          </cell>
          <cell r="AA1019">
            <v>45000</v>
          </cell>
          <cell r="AB1019">
            <v>55812</v>
          </cell>
          <cell r="AC1019">
            <v>23000</v>
          </cell>
          <cell r="AD1019">
            <v>0</v>
          </cell>
          <cell r="AE1019">
            <v>0</v>
          </cell>
          <cell r="AF1019">
            <v>14645</v>
          </cell>
          <cell r="AG1019">
            <v>0</v>
          </cell>
          <cell r="AH1019">
            <v>0</v>
          </cell>
          <cell r="AI1019">
            <v>0</v>
          </cell>
          <cell r="AJ1019">
            <v>0</v>
          </cell>
          <cell r="AK1019">
            <v>20882</v>
          </cell>
          <cell r="AL1019">
            <v>2915</v>
          </cell>
          <cell r="AM1019">
            <v>46306.2</v>
          </cell>
          <cell r="AN1019">
            <v>795</v>
          </cell>
          <cell r="AO1019">
            <v>0</v>
          </cell>
          <cell r="AP1019">
            <v>0</v>
          </cell>
          <cell r="AQ1019">
            <v>535557</v>
          </cell>
          <cell r="AR1019">
            <v>0</v>
          </cell>
          <cell r="AS1019">
            <v>0</v>
          </cell>
          <cell r="AT1019">
            <v>0</v>
          </cell>
          <cell r="AU1019">
            <v>0</v>
          </cell>
          <cell r="AV1019">
            <v>2677</v>
          </cell>
          <cell r="AW1019">
            <v>4553.0195000000003</v>
          </cell>
          <cell r="AX1019">
            <v>1092.5362</v>
          </cell>
        </row>
        <row r="1020">
          <cell r="D1020" t="str">
            <v>ウィヤカーン　真理</v>
          </cell>
          <cell r="E1020">
            <v>1006</v>
          </cell>
          <cell r="F1020" t="str">
            <v>東京研修センター</v>
          </cell>
          <cell r="G1020">
            <v>100601</v>
          </cell>
          <cell r="H1020" t="str">
            <v>ＴＫＣＧ</v>
          </cell>
          <cell r="I1020">
            <v>1</v>
          </cell>
          <cell r="J1020" t="str">
            <v>部門1</v>
          </cell>
          <cell r="K1020">
            <v>1001</v>
          </cell>
          <cell r="L1020" t="str">
            <v>部門1-1</v>
          </cell>
          <cell r="M1020">
            <v>100102</v>
          </cell>
          <cell r="N1020" t="str">
            <v>一般職員</v>
          </cell>
          <cell r="O1020">
            <v>500</v>
          </cell>
          <cell r="P1020">
            <v>399500</v>
          </cell>
          <cell r="Q1020">
            <v>399500</v>
          </cell>
          <cell r="R1020">
            <v>0</v>
          </cell>
          <cell r="S1020">
            <v>0</v>
          </cell>
          <cell r="T1020">
            <v>0</v>
          </cell>
          <cell r="U1020">
            <v>0</v>
          </cell>
          <cell r="V1020">
            <v>0</v>
          </cell>
          <cell r="W1020">
            <v>0</v>
          </cell>
          <cell r="X1020">
            <v>0</v>
          </cell>
          <cell r="Y1020">
            <v>0</v>
          </cell>
          <cell r="Z1020">
            <v>399500</v>
          </cell>
          <cell r="AA1020">
            <v>0</v>
          </cell>
          <cell r="AB1020">
            <v>49320</v>
          </cell>
          <cell r="AC1020">
            <v>11500</v>
          </cell>
          <cell r="AD1020">
            <v>0</v>
          </cell>
          <cell r="AE1020">
            <v>0</v>
          </cell>
          <cell r="AF1020">
            <v>22700</v>
          </cell>
          <cell r="AG1020">
            <v>0</v>
          </cell>
          <cell r="AH1020">
            <v>15952</v>
          </cell>
          <cell r="AI1020">
            <v>58492</v>
          </cell>
          <cell r="AJ1020">
            <v>0</v>
          </cell>
          <cell r="AK1020">
            <v>20882</v>
          </cell>
          <cell r="AL1020">
            <v>2915</v>
          </cell>
          <cell r="AM1020">
            <v>46306.2</v>
          </cell>
          <cell r="AN1020">
            <v>795</v>
          </cell>
          <cell r="AO1020">
            <v>0</v>
          </cell>
          <cell r="AP1020">
            <v>0</v>
          </cell>
          <cell r="AQ1020">
            <v>557464</v>
          </cell>
          <cell r="AR1020">
            <v>0</v>
          </cell>
          <cell r="AS1020">
            <v>0</v>
          </cell>
          <cell r="AT1020">
            <v>1201</v>
          </cell>
          <cell r="AU1020">
            <v>0</v>
          </cell>
          <cell r="AV1020">
            <v>2787</v>
          </cell>
          <cell r="AW1020">
            <v>4738.7640000000001</v>
          </cell>
          <cell r="AX1020">
            <v>1137.2265</v>
          </cell>
        </row>
        <row r="1021">
          <cell r="D1021" t="str">
            <v>山口　千恵子</v>
          </cell>
          <cell r="E1021">
            <v>1008</v>
          </cell>
          <cell r="F1021" t="str">
            <v>HIDA総合研究所</v>
          </cell>
          <cell r="G1021">
            <v>100801</v>
          </cell>
          <cell r="H1021" t="str">
            <v>調査企画Ｇ</v>
          </cell>
          <cell r="I1021">
            <v>1</v>
          </cell>
          <cell r="J1021" t="str">
            <v>部門1</v>
          </cell>
          <cell r="K1021">
            <v>1001</v>
          </cell>
          <cell r="L1021" t="str">
            <v>部門1-1</v>
          </cell>
          <cell r="M1021">
            <v>100102</v>
          </cell>
          <cell r="N1021" t="str">
            <v>一般職員</v>
          </cell>
          <cell r="O1021">
            <v>300</v>
          </cell>
          <cell r="P1021">
            <v>461300</v>
          </cell>
          <cell r="Q1021">
            <v>461300</v>
          </cell>
          <cell r="R1021">
            <v>0</v>
          </cell>
          <cell r="S1021">
            <v>0</v>
          </cell>
          <cell r="T1021">
            <v>0</v>
          </cell>
          <cell r="U1021">
            <v>0</v>
          </cell>
          <cell r="V1021">
            <v>0</v>
          </cell>
          <cell r="W1021">
            <v>0</v>
          </cell>
          <cell r="X1021">
            <v>0</v>
          </cell>
          <cell r="Y1021">
            <v>0</v>
          </cell>
          <cell r="Z1021">
            <v>461300</v>
          </cell>
          <cell r="AA1021">
            <v>105000</v>
          </cell>
          <cell r="AB1021">
            <v>67956</v>
          </cell>
          <cell r="AC1021">
            <v>0</v>
          </cell>
          <cell r="AD1021">
            <v>27000</v>
          </cell>
          <cell r="AE1021">
            <v>0</v>
          </cell>
          <cell r="AF1021">
            <v>13208</v>
          </cell>
          <cell r="AG1021">
            <v>0</v>
          </cell>
          <cell r="AH1021">
            <v>0</v>
          </cell>
          <cell r="AI1021">
            <v>0</v>
          </cell>
          <cell r="AJ1021">
            <v>0</v>
          </cell>
          <cell r="AK1021">
            <v>25610</v>
          </cell>
          <cell r="AL1021">
            <v>3575</v>
          </cell>
          <cell r="AM1021">
            <v>54169.8</v>
          </cell>
          <cell r="AN1021">
            <v>930</v>
          </cell>
          <cell r="AO1021">
            <v>0</v>
          </cell>
          <cell r="AP1021">
            <v>0</v>
          </cell>
          <cell r="AQ1021">
            <v>674464</v>
          </cell>
          <cell r="AR1021">
            <v>0</v>
          </cell>
          <cell r="AS1021">
            <v>0</v>
          </cell>
          <cell r="AT1021">
            <v>0</v>
          </cell>
          <cell r="AU1021">
            <v>0</v>
          </cell>
          <cell r="AV1021">
            <v>3372</v>
          </cell>
          <cell r="AW1021">
            <v>5733.2640000000001</v>
          </cell>
          <cell r="AX1021">
            <v>1375.9065000000001</v>
          </cell>
        </row>
        <row r="1022">
          <cell r="D1022" t="str">
            <v>名波　澄人</v>
          </cell>
          <cell r="E1022">
            <v>1007</v>
          </cell>
          <cell r="F1022" t="str">
            <v>関西研修センター</v>
          </cell>
          <cell r="G1022">
            <v>100701</v>
          </cell>
          <cell r="H1022" t="str">
            <v>ＫＫＣＧ</v>
          </cell>
          <cell r="I1022">
            <v>1</v>
          </cell>
          <cell r="J1022" t="str">
            <v>部門1</v>
          </cell>
          <cell r="K1022">
            <v>1001</v>
          </cell>
          <cell r="L1022" t="str">
            <v>部門1-1</v>
          </cell>
          <cell r="M1022">
            <v>100102</v>
          </cell>
          <cell r="N1022" t="str">
            <v>一般職員</v>
          </cell>
          <cell r="O1022">
            <v>500</v>
          </cell>
          <cell r="P1022">
            <v>392600</v>
          </cell>
          <cell r="Q1022">
            <v>392600</v>
          </cell>
          <cell r="R1022">
            <v>0</v>
          </cell>
          <cell r="S1022">
            <v>0</v>
          </cell>
          <cell r="T1022">
            <v>0</v>
          </cell>
          <cell r="U1022">
            <v>0</v>
          </cell>
          <cell r="V1022">
            <v>0</v>
          </cell>
          <cell r="W1022">
            <v>0</v>
          </cell>
          <cell r="X1022">
            <v>0</v>
          </cell>
          <cell r="Y1022">
            <v>0</v>
          </cell>
          <cell r="Z1022">
            <v>392600</v>
          </cell>
          <cell r="AA1022">
            <v>0</v>
          </cell>
          <cell r="AB1022">
            <v>48672</v>
          </cell>
          <cell r="AC1022">
            <v>13000</v>
          </cell>
          <cell r="AD1022">
            <v>27000</v>
          </cell>
          <cell r="AE1022">
            <v>0</v>
          </cell>
          <cell r="AF1022">
            <v>8388</v>
          </cell>
          <cell r="AG1022">
            <v>0</v>
          </cell>
          <cell r="AH1022">
            <v>10507</v>
          </cell>
          <cell r="AI1022">
            <v>97251</v>
          </cell>
          <cell r="AJ1022">
            <v>0</v>
          </cell>
          <cell r="AK1022">
            <v>22064</v>
          </cell>
          <cell r="AL1022">
            <v>3080</v>
          </cell>
          <cell r="AM1022">
            <v>48927.4</v>
          </cell>
          <cell r="AN1022">
            <v>840</v>
          </cell>
          <cell r="AO1022">
            <v>0</v>
          </cell>
          <cell r="AP1022">
            <v>0</v>
          </cell>
          <cell r="AQ1022">
            <v>597418</v>
          </cell>
          <cell r="AR1022">
            <v>0</v>
          </cell>
          <cell r="AS1022">
            <v>0</v>
          </cell>
          <cell r="AT1022">
            <v>0</v>
          </cell>
          <cell r="AU1022">
            <v>0</v>
          </cell>
          <cell r="AV1022">
            <v>2987</v>
          </cell>
          <cell r="AW1022">
            <v>5078.143</v>
          </cell>
          <cell r="AX1022">
            <v>1218.7327</v>
          </cell>
        </row>
        <row r="1023">
          <cell r="D1023" t="str">
            <v>宮本　真一</v>
          </cell>
          <cell r="E1023">
            <v>1007</v>
          </cell>
          <cell r="F1023" t="str">
            <v>関西研修センター</v>
          </cell>
          <cell r="G1023">
            <v>100701</v>
          </cell>
          <cell r="H1023" t="str">
            <v>ＫＫＣＧ</v>
          </cell>
          <cell r="I1023">
            <v>1</v>
          </cell>
          <cell r="J1023" t="str">
            <v>部門1</v>
          </cell>
          <cell r="K1023">
            <v>1001</v>
          </cell>
          <cell r="L1023" t="str">
            <v>部門1-1</v>
          </cell>
          <cell r="M1023">
            <v>100102</v>
          </cell>
          <cell r="N1023" t="str">
            <v>一般職員</v>
          </cell>
          <cell r="O1023">
            <v>300</v>
          </cell>
          <cell r="P1023">
            <v>457400</v>
          </cell>
          <cell r="Q1023">
            <v>457400</v>
          </cell>
          <cell r="R1023">
            <v>0</v>
          </cell>
          <cell r="S1023">
            <v>0</v>
          </cell>
          <cell r="T1023">
            <v>0</v>
          </cell>
          <cell r="U1023">
            <v>0</v>
          </cell>
          <cell r="V1023">
            <v>0</v>
          </cell>
          <cell r="W1023">
            <v>0</v>
          </cell>
          <cell r="X1023">
            <v>0</v>
          </cell>
          <cell r="Y1023">
            <v>0</v>
          </cell>
          <cell r="Z1023">
            <v>457400</v>
          </cell>
          <cell r="AA1023">
            <v>105000</v>
          </cell>
          <cell r="AB1023">
            <v>71388</v>
          </cell>
          <cell r="AC1023">
            <v>32500</v>
          </cell>
          <cell r="AD1023">
            <v>27000</v>
          </cell>
          <cell r="AE1023">
            <v>41000</v>
          </cell>
          <cell r="AF1023">
            <v>8388</v>
          </cell>
          <cell r="AG1023">
            <v>0</v>
          </cell>
          <cell r="AH1023">
            <v>17900</v>
          </cell>
          <cell r="AI1023">
            <v>0</v>
          </cell>
          <cell r="AJ1023">
            <v>0</v>
          </cell>
          <cell r="AK1023">
            <v>29550</v>
          </cell>
          <cell r="AL1023">
            <v>4125</v>
          </cell>
          <cell r="AM1023">
            <v>54169.8</v>
          </cell>
          <cell r="AN1023">
            <v>930</v>
          </cell>
          <cell r="AO1023">
            <v>0</v>
          </cell>
          <cell r="AP1023">
            <v>0</v>
          </cell>
          <cell r="AQ1023">
            <v>760576</v>
          </cell>
          <cell r="AR1023">
            <v>0</v>
          </cell>
          <cell r="AS1023">
            <v>0</v>
          </cell>
          <cell r="AT1023">
            <v>0</v>
          </cell>
          <cell r="AU1023">
            <v>0</v>
          </cell>
          <cell r="AV1023">
            <v>3802</v>
          </cell>
          <cell r="AW1023">
            <v>6465.7759999999998</v>
          </cell>
          <cell r="AX1023">
            <v>1551.575</v>
          </cell>
        </row>
        <row r="1024">
          <cell r="D1024" t="str">
            <v>木戸　孝之</v>
          </cell>
          <cell r="E1024">
            <v>1002</v>
          </cell>
          <cell r="F1024" t="str">
            <v>派遣業務部</v>
          </cell>
          <cell r="G1024">
            <v>100202</v>
          </cell>
          <cell r="H1024" t="str">
            <v>庶務経理Ｇ</v>
          </cell>
          <cell r="I1024">
            <v>1</v>
          </cell>
          <cell r="J1024" t="str">
            <v>部門1</v>
          </cell>
          <cell r="K1024">
            <v>1001</v>
          </cell>
          <cell r="L1024" t="str">
            <v>部門1-1</v>
          </cell>
          <cell r="M1024">
            <v>100102</v>
          </cell>
          <cell r="N1024" t="str">
            <v>一般職員</v>
          </cell>
          <cell r="O1024">
            <v>300</v>
          </cell>
          <cell r="P1024">
            <v>427800</v>
          </cell>
          <cell r="Q1024">
            <v>427800</v>
          </cell>
          <cell r="R1024">
            <v>0</v>
          </cell>
          <cell r="S1024">
            <v>0</v>
          </cell>
          <cell r="T1024">
            <v>0</v>
          </cell>
          <cell r="U1024">
            <v>0</v>
          </cell>
          <cell r="V1024">
            <v>0</v>
          </cell>
          <cell r="W1024">
            <v>0</v>
          </cell>
          <cell r="X1024">
            <v>0</v>
          </cell>
          <cell r="Y1024">
            <v>0</v>
          </cell>
          <cell r="Z1024">
            <v>427800</v>
          </cell>
          <cell r="AA1024">
            <v>75000</v>
          </cell>
          <cell r="AB1024">
            <v>60336</v>
          </cell>
          <cell r="AC1024">
            <v>0</v>
          </cell>
          <cell r="AD1024">
            <v>0</v>
          </cell>
          <cell r="AE1024">
            <v>0</v>
          </cell>
          <cell r="AF1024">
            <v>15373</v>
          </cell>
          <cell r="AG1024">
            <v>0</v>
          </cell>
          <cell r="AH1024">
            <v>9900</v>
          </cell>
          <cell r="AI1024">
            <v>0</v>
          </cell>
          <cell r="AJ1024">
            <v>0</v>
          </cell>
          <cell r="AK1024">
            <v>23246</v>
          </cell>
          <cell r="AL1024">
            <v>3245</v>
          </cell>
          <cell r="AM1024">
            <v>51548.6</v>
          </cell>
          <cell r="AN1024">
            <v>885</v>
          </cell>
          <cell r="AO1024">
            <v>0</v>
          </cell>
          <cell r="AP1024">
            <v>0</v>
          </cell>
          <cell r="AQ1024">
            <v>588409</v>
          </cell>
          <cell r="AR1024">
            <v>0</v>
          </cell>
          <cell r="AS1024">
            <v>0</v>
          </cell>
          <cell r="AT1024">
            <v>0</v>
          </cell>
          <cell r="AU1024">
            <v>0</v>
          </cell>
          <cell r="AV1024">
            <v>2942</v>
          </cell>
          <cell r="AW1024">
            <v>5001.5214999999998</v>
          </cell>
          <cell r="AX1024">
            <v>1200.3543</v>
          </cell>
        </row>
        <row r="1025">
          <cell r="D1025" t="str">
            <v>鈴木　裕典</v>
          </cell>
          <cell r="E1025">
            <v>1004</v>
          </cell>
          <cell r="F1025" t="str">
            <v>事業統括部</v>
          </cell>
          <cell r="G1025">
            <v>100401</v>
          </cell>
          <cell r="H1025" t="str">
            <v>事業統括Ｇ</v>
          </cell>
          <cell r="I1025">
            <v>1</v>
          </cell>
          <cell r="J1025" t="str">
            <v>部門1</v>
          </cell>
          <cell r="K1025">
            <v>1001</v>
          </cell>
          <cell r="L1025" t="str">
            <v>部門1-1</v>
          </cell>
          <cell r="M1025">
            <v>100102</v>
          </cell>
          <cell r="N1025" t="str">
            <v>一般職員</v>
          </cell>
          <cell r="O1025">
            <v>500</v>
          </cell>
          <cell r="P1025">
            <v>377800</v>
          </cell>
          <cell r="Q1025">
            <v>377800</v>
          </cell>
          <cell r="R1025">
            <v>0</v>
          </cell>
          <cell r="S1025">
            <v>0</v>
          </cell>
          <cell r="T1025">
            <v>0</v>
          </cell>
          <cell r="U1025">
            <v>0</v>
          </cell>
          <cell r="V1025">
            <v>0</v>
          </cell>
          <cell r="W1025">
            <v>0</v>
          </cell>
          <cell r="X1025">
            <v>0</v>
          </cell>
          <cell r="Y1025">
            <v>0</v>
          </cell>
          <cell r="Z1025">
            <v>377800</v>
          </cell>
          <cell r="AA1025">
            <v>0</v>
          </cell>
          <cell r="AB1025">
            <v>47436</v>
          </cell>
          <cell r="AC1025">
            <v>17500</v>
          </cell>
          <cell r="AD1025">
            <v>0</v>
          </cell>
          <cell r="AE1025">
            <v>0</v>
          </cell>
          <cell r="AF1025">
            <v>27752</v>
          </cell>
          <cell r="AG1025">
            <v>0</v>
          </cell>
          <cell r="AH1025">
            <v>7564</v>
          </cell>
          <cell r="AI1025">
            <v>73174</v>
          </cell>
          <cell r="AJ1025">
            <v>0</v>
          </cell>
          <cell r="AK1025">
            <v>19700</v>
          </cell>
          <cell r="AL1025">
            <v>2750</v>
          </cell>
          <cell r="AM1025">
            <v>43685</v>
          </cell>
          <cell r="AN1025">
            <v>750</v>
          </cell>
          <cell r="AO1025">
            <v>0</v>
          </cell>
          <cell r="AP1025">
            <v>0</v>
          </cell>
          <cell r="AQ1025">
            <v>551226</v>
          </cell>
          <cell r="AR1025">
            <v>0</v>
          </cell>
          <cell r="AS1025">
            <v>0</v>
          </cell>
          <cell r="AT1025">
            <v>0</v>
          </cell>
          <cell r="AU1025">
            <v>0</v>
          </cell>
          <cell r="AV1025">
            <v>2756</v>
          </cell>
          <cell r="AW1025">
            <v>4685.5510000000004</v>
          </cell>
          <cell r="AX1025">
            <v>1124.501</v>
          </cell>
        </row>
        <row r="1026">
          <cell r="D1026" t="str">
            <v>市川　健史</v>
          </cell>
          <cell r="E1026">
            <v>1005</v>
          </cell>
          <cell r="F1026" t="str">
            <v>総務企画部</v>
          </cell>
          <cell r="G1026">
            <v>100502</v>
          </cell>
          <cell r="H1026" t="str">
            <v>総務Ｇ</v>
          </cell>
          <cell r="I1026">
            <v>1</v>
          </cell>
          <cell r="J1026" t="str">
            <v>部門1</v>
          </cell>
          <cell r="K1026">
            <v>1001</v>
          </cell>
          <cell r="L1026" t="str">
            <v>部門1-1</v>
          </cell>
          <cell r="M1026">
            <v>100102</v>
          </cell>
          <cell r="N1026" t="str">
            <v>一般職員</v>
          </cell>
          <cell r="O1026">
            <v>300</v>
          </cell>
          <cell r="P1026">
            <v>457400</v>
          </cell>
          <cell r="Q1026">
            <v>457400</v>
          </cell>
          <cell r="R1026">
            <v>0</v>
          </cell>
          <cell r="S1026">
            <v>0</v>
          </cell>
          <cell r="T1026">
            <v>0</v>
          </cell>
          <cell r="U1026">
            <v>0</v>
          </cell>
          <cell r="V1026">
            <v>0</v>
          </cell>
          <cell r="W1026">
            <v>0</v>
          </cell>
          <cell r="X1026">
            <v>0</v>
          </cell>
          <cell r="Y1026">
            <v>0</v>
          </cell>
          <cell r="Z1026">
            <v>457400</v>
          </cell>
          <cell r="AA1026">
            <v>105000</v>
          </cell>
          <cell r="AB1026">
            <v>72588</v>
          </cell>
          <cell r="AC1026">
            <v>42500</v>
          </cell>
          <cell r="AD1026">
            <v>0</v>
          </cell>
          <cell r="AE1026">
            <v>0</v>
          </cell>
          <cell r="AF1026">
            <v>9126</v>
          </cell>
          <cell r="AG1026">
            <v>0</v>
          </cell>
          <cell r="AH1026">
            <v>7200</v>
          </cell>
          <cell r="AI1026">
            <v>0</v>
          </cell>
          <cell r="AJ1026">
            <v>0</v>
          </cell>
          <cell r="AK1026">
            <v>27974</v>
          </cell>
          <cell r="AL1026">
            <v>3905</v>
          </cell>
          <cell r="AM1026">
            <v>54169.8</v>
          </cell>
          <cell r="AN1026">
            <v>930</v>
          </cell>
          <cell r="AO1026">
            <v>0</v>
          </cell>
          <cell r="AP1026">
            <v>0</v>
          </cell>
          <cell r="AQ1026">
            <v>693814</v>
          </cell>
          <cell r="AR1026">
            <v>0</v>
          </cell>
          <cell r="AS1026">
            <v>0</v>
          </cell>
          <cell r="AT1026">
            <v>0</v>
          </cell>
          <cell r="AU1026">
            <v>0</v>
          </cell>
          <cell r="AV1026">
            <v>3469</v>
          </cell>
          <cell r="AW1026">
            <v>5897.4889999999996</v>
          </cell>
          <cell r="AX1026">
            <v>1415.3805</v>
          </cell>
        </row>
        <row r="1027">
          <cell r="D1027" t="str">
            <v>平野　貴昭</v>
          </cell>
          <cell r="E1027">
            <v>1005</v>
          </cell>
          <cell r="F1027" t="str">
            <v>総務企画部</v>
          </cell>
          <cell r="G1027">
            <v>100502</v>
          </cell>
          <cell r="H1027" t="str">
            <v>総務Ｇ</v>
          </cell>
          <cell r="I1027">
            <v>1</v>
          </cell>
          <cell r="J1027" t="str">
            <v>部門1</v>
          </cell>
          <cell r="K1027">
            <v>1001</v>
          </cell>
          <cell r="L1027" t="str">
            <v>部門1-1</v>
          </cell>
          <cell r="M1027">
            <v>100102</v>
          </cell>
          <cell r="N1027" t="str">
            <v>一般職員</v>
          </cell>
          <cell r="O1027">
            <v>300</v>
          </cell>
          <cell r="P1027">
            <v>464100</v>
          </cell>
          <cell r="Q1027">
            <v>464100</v>
          </cell>
          <cell r="R1027">
            <v>0</v>
          </cell>
          <cell r="S1027">
            <v>0</v>
          </cell>
          <cell r="T1027">
            <v>0</v>
          </cell>
          <cell r="U1027">
            <v>0</v>
          </cell>
          <cell r="V1027">
            <v>0</v>
          </cell>
          <cell r="W1027">
            <v>0</v>
          </cell>
          <cell r="X1027">
            <v>0</v>
          </cell>
          <cell r="Y1027">
            <v>0</v>
          </cell>
          <cell r="Z1027">
            <v>464100</v>
          </cell>
          <cell r="AA1027">
            <v>105000</v>
          </cell>
          <cell r="AB1027">
            <v>69852</v>
          </cell>
          <cell r="AC1027">
            <v>13000</v>
          </cell>
          <cell r="AD1027">
            <v>27000</v>
          </cell>
          <cell r="AE1027">
            <v>0</v>
          </cell>
          <cell r="AF1027">
            <v>0</v>
          </cell>
          <cell r="AG1027">
            <v>0</v>
          </cell>
          <cell r="AH1027">
            <v>3500</v>
          </cell>
          <cell r="AI1027">
            <v>0</v>
          </cell>
          <cell r="AJ1027">
            <v>0</v>
          </cell>
          <cell r="AK1027">
            <v>26792</v>
          </cell>
          <cell r="AL1027">
            <v>3740</v>
          </cell>
          <cell r="AM1027">
            <v>54169.8</v>
          </cell>
          <cell r="AN1027">
            <v>930</v>
          </cell>
          <cell r="AO1027">
            <v>0</v>
          </cell>
          <cell r="AP1027">
            <v>0</v>
          </cell>
          <cell r="AQ1027">
            <v>682452</v>
          </cell>
          <cell r="AR1027">
            <v>0</v>
          </cell>
          <cell r="AS1027">
            <v>0</v>
          </cell>
          <cell r="AT1027">
            <v>0</v>
          </cell>
          <cell r="AU1027">
            <v>0</v>
          </cell>
          <cell r="AV1027">
            <v>3412</v>
          </cell>
          <cell r="AW1027">
            <v>5801.1019999999999</v>
          </cell>
          <cell r="AX1027">
            <v>1392.202</v>
          </cell>
        </row>
        <row r="1028">
          <cell r="D1028" t="str">
            <v>近藤　斉</v>
          </cell>
          <cell r="E1028">
            <v>1004</v>
          </cell>
          <cell r="F1028" t="str">
            <v>事業統括部</v>
          </cell>
          <cell r="G1028">
            <v>100403</v>
          </cell>
          <cell r="H1028" t="str">
            <v>管理システムＧ</v>
          </cell>
          <cell r="I1028">
            <v>1</v>
          </cell>
          <cell r="J1028" t="str">
            <v>部門1</v>
          </cell>
          <cell r="K1028">
            <v>1001</v>
          </cell>
          <cell r="L1028" t="str">
            <v>部門1-1</v>
          </cell>
          <cell r="M1028">
            <v>100102</v>
          </cell>
          <cell r="N1028" t="str">
            <v>一般職員</v>
          </cell>
          <cell r="O1028">
            <v>300</v>
          </cell>
          <cell r="P1028">
            <v>400500</v>
          </cell>
          <cell r="Q1028">
            <v>400500</v>
          </cell>
          <cell r="R1028">
            <v>0</v>
          </cell>
          <cell r="S1028">
            <v>0</v>
          </cell>
          <cell r="T1028">
            <v>0</v>
          </cell>
          <cell r="U1028">
            <v>0</v>
          </cell>
          <cell r="V1028">
            <v>0</v>
          </cell>
          <cell r="W1028">
            <v>0</v>
          </cell>
          <cell r="X1028">
            <v>0</v>
          </cell>
          <cell r="Y1028">
            <v>0</v>
          </cell>
          <cell r="Z1028">
            <v>400500</v>
          </cell>
          <cell r="AA1028">
            <v>75000</v>
          </cell>
          <cell r="AB1028">
            <v>62940</v>
          </cell>
          <cell r="AC1028">
            <v>49000</v>
          </cell>
          <cell r="AD1028">
            <v>0</v>
          </cell>
          <cell r="AE1028">
            <v>0</v>
          </cell>
          <cell r="AF1028">
            <v>23820</v>
          </cell>
          <cell r="AG1028">
            <v>0</v>
          </cell>
          <cell r="AH1028">
            <v>4500</v>
          </cell>
          <cell r="AI1028">
            <v>0</v>
          </cell>
          <cell r="AJ1028">
            <v>0</v>
          </cell>
          <cell r="AK1028">
            <v>24428</v>
          </cell>
          <cell r="AL1028">
            <v>3410</v>
          </cell>
          <cell r="AM1028">
            <v>54169.8</v>
          </cell>
          <cell r="AN1028">
            <v>930</v>
          </cell>
          <cell r="AO1028">
            <v>0</v>
          </cell>
          <cell r="AP1028">
            <v>0</v>
          </cell>
          <cell r="AQ1028">
            <v>615760</v>
          </cell>
          <cell r="AR1028">
            <v>0</v>
          </cell>
          <cell r="AS1028">
            <v>0</v>
          </cell>
          <cell r="AT1028">
            <v>0</v>
          </cell>
          <cell r="AU1028">
            <v>0</v>
          </cell>
          <cell r="AV1028">
            <v>3078</v>
          </cell>
          <cell r="AW1028">
            <v>5234.76</v>
          </cell>
          <cell r="AX1028">
            <v>1256.1504</v>
          </cell>
        </row>
        <row r="1029">
          <cell r="D1029" t="str">
            <v>森下　秀重</v>
          </cell>
          <cell r="E1029">
            <v>1002</v>
          </cell>
          <cell r="F1029" t="str">
            <v>派遣業務部</v>
          </cell>
          <cell r="G1029">
            <v>100201</v>
          </cell>
          <cell r="H1029" t="str">
            <v>派遣業務Ｇ</v>
          </cell>
          <cell r="I1029">
            <v>1</v>
          </cell>
          <cell r="J1029" t="str">
            <v>部門1</v>
          </cell>
          <cell r="K1029">
            <v>1001</v>
          </cell>
          <cell r="L1029" t="str">
            <v>部門1-1</v>
          </cell>
          <cell r="M1029">
            <v>100102</v>
          </cell>
          <cell r="N1029" t="str">
            <v>一般職員</v>
          </cell>
          <cell r="O1029">
            <v>500</v>
          </cell>
          <cell r="P1029">
            <v>390200</v>
          </cell>
          <cell r="Q1029">
            <v>390200</v>
          </cell>
          <cell r="R1029">
            <v>0</v>
          </cell>
          <cell r="S1029">
            <v>0</v>
          </cell>
          <cell r="T1029">
            <v>0</v>
          </cell>
          <cell r="U1029">
            <v>0</v>
          </cell>
          <cell r="V1029">
            <v>0</v>
          </cell>
          <cell r="W1029">
            <v>0</v>
          </cell>
          <cell r="X1029">
            <v>0</v>
          </cell>
          <cell r="Y1029">
            <v>0</v>
          </cell>
          <cell r="Z1029">
            <v>390200</v>
          </cell>
          <cell r="AA1029">
            <v>0</v>
          </cell>
          <cell r="AB1029">
            <v>49944</v>
          </cell>
          <cell r="AC1029">
            <v>26000</v>
          </cell>
          <cell r="AD1029">
            <v>0</v>
          </cell>
          <cell r="AE1029">
            <v>0</v>
          </cell>
          <cell r="AF1029">
            <v>12816</v>
          </cell>
          <cell r="AG1029">
            <v>0</v>
          </cell>
          <cell r="AH1029">
            <v>13785</v>
          </cell>
          <cell r="AI1029">
            <v>13200</v>
          </cell>
          <cell r="AJ1029">
            <v>0</v>
          </cell>
          <cell r="AK1029">
            <v>22064</v>
          </cell>
          <cell r="AL1029">
            <v>3080</v>
          </cell>
          <cell r="AM1029">
            <v>48927.4</v>
          </cell>
          <cell r="AN1029">
            <v>840</v>
          </cell>
          <cell r="AO1029">
            <v>0</v>
          </cell>
          <cell r="AP1029">
            <v>0</v>
          </cell>
          <cell r="AQ1029">
            <v>505945</v>
          </cell>
          <cell r="AR1029">
            <v>0</v>
          </cell>
          <cell r="AS1029">
            <v>0</v>
          </cell>
          <cell r="AT1029">
            <v>0</v>
          </cell>
          <cell r="AU1029">
            <v>0</v>
          </cell>
          <cell r="AV1029">
            <v>2529</v>
          </cell>
          <cell r="AW1029">
            <v>4301.2574999999997</v>
          </cell>
          <cell r="AX1029">
            <v>1032.1278</v>
          </cell>
        </row>
        <row r="1030">
          <cell r="D1030" t="str">
            <v>阿達　清</v>
          </cell>
          <cell r="E1030">
            <v>1002</v>
          </cell>
          <cell r="F1030" t="str">
            <v>政策推進部</v>
          </cell>
          <cell r="G1030">
            <v>100202</v>
          </cell>
          <cell r="H1030" t="str">
            <v>政策受託Ｇ</v>
          </cell>
          <cell r="I1030">
            <v>1</v>
          </cell>
          <cell r="J1030" t="str">
            <v>部門1</v>
          </cell>
          <cell r="K1030">
            <v>1001</v>
          </cell>
          <cell r="L1030" t="str">
            <v>部門1-1</v>
          </cell>
          <cell r="M1030">
            <v>100102</v>
          </cell>
          <cell r="N1030" t="str">
            <v>一般職員</v>
          </cell>
          <cell r="O1030">
            <v>500</v>
          </cell>
          <cell r="P1030">
            <v>401800</v>
          </cell>
          <cell r="Q1030">
            <v>401800</v>
          </cell>
          <cell r="R1030">
            <v>0</v>
          </cell>
          <cell r="S1030">
            <v>0</v>
          </cell>
          <cell r="T1030">
            <v>0</v>
          </cell>
          <cell r="U1030">
            <v>0</v>
          </cell>
          <cell r="V1030">
            <v>0</v>
          </cell>
          <cell r="W1030">
            <v>0</v>
          </cell>
          <cell r="X1030">
            <v>0</v>
          </cell>
          <cell r="Y1030">
            <v>0</v>
          </cell>
          <cell r="Z1030">
            <v>401800</v>
          </cell>
          <cell r="AA1030">
            <v>0</v>
          </cell>
          <cell r="AB1030">
            <v>48216</v>
          </cell>
          <cell r="AC1030">
            <v>0</v>
          </cell>
          <cell r="AD1030">
            <v>27000</v>
          </cell>
          <cell r="AE1030">
            <v>0</v>
          </cell>
          <cell r="AF1030">
            <v>5170</v>
          </cell>
          <cell r="AG1030">
            <v>0</v>
          </cell>
          <cell r="AH1030">
            <v>8600</v>
          </cell>
          <cell r="AI1030">
            <v>0</v>
          </cell>
          <cell r="AJ1030">
            <v>0</v>
          </cell>
          <cell r="AK1030">
            <v>19700</v>
          </cell>
          <cell r="AL1030">
            <v>2750</v>
          </cell>
          <cell r="AM1030">
            <v>43685</v>
          </cell>
          <cell r="AN1030">
            <v>750</v>
          </cell>
          <cell r="AO1030">
            <v>0</v>
          </cell>
          <cell r="AP1030">
            <v>0</v>
          </cell>
          <cell r="AQ1030">
            <v>490786</v>
          </cell>
          <cell r="AR1030">
            <v>0</v>
          </cell>
          <cell r="AS1030">
            <v>0</v>
          </cell>
          <cell r="AT1030">
            <v>0</v>
          </cell>
          <cell r="AU1030">
            <v>0</v>
          </cell>
          <cell r="AV1030">
            <v>2453</v>
          </cell>
          <cell r="AW1030">
            <v>4172.6109999999999</v>
          </cell>
          <cell r="AX1030">
            <v>1001.2034</v>
          </cell>
        </row>
        <row r="1031">
          <cell r="D1031" t="str">
            <v>金沢　功</v>
          </cell>
          <cell r="E1031">
            <v>1006</v>
          </cell>
          <cell r="F1031" t="str">
            <v>東京研修センター</v>
          </cell>
          <cell r="G1031">
            <v>100601</v>
          </cell>
          <cell r="H1031" t="str">
            <v>ＴＫＣＧ</v>
          </cell>
          <cell r="I1031">
            <v>1</v>
          </cell>
          <cell r="J1031" t="str">
            <v>部門1</v>
          </cell>
          <cell r="K1031">
            <v>1001</v>
          </cell>
          <cell r="L1031" t="str">
            <v>部門1-1</v>
          </cell>
          <cell r="M1031">
            <v>100102</v>
          </cell>
          <cell r="N1031" t="str">
            <v>一般職員</v>
          </cell>
          <cell r="O1031">
            <v>300</v>
          </cell>
          <cell r="P1031">
            <v>385300</v>
          </cell>
          <cell r="Q1031">
            <v>385300</v>
          </cell>
          <cell r="R1031">
            <v>0</v>
          </cell>
          <cell r="S1031">
            <v>0</v>
          </cell>
          <cell r="T1031">
            <v>0</v>
          </cell>
          <cell r="U1031">
            <v>0</v>
          </cell>
          <cell r="V1031">
            <v>0</v>
          </cell>
          <cell r="W1031">
            <v>0</v>
          </cell>
          <cell r="X1031">
            <v>0</v>
          </cell>
          <cell r="Y1031">
            <v>0</v>
          </cell>
          <cell r="Z1031">
            <v>385300</v>
          </cell>
          <cell r="AA1031">
            <v>45000</v>
          </cell>
          <cell r="AB1031">
            <v>51636</v>
          </cell>
          <cell r="AC1031">
            <v>0</v>
          </cell>
          <cell r="AD1031">
            <v>27000</v>
          </cell>
          <cell r="AE1031">
            <v>0</v>
          </cell>
          <cell r="AF1031">
            <v>7830</v>
          </cell>
          <cell r="AG1031">
            <v>0</v>
          </cell>
          <cell r="AH1031">
            <v>1500</v>
          </cell>
          <cell r="AI1031">
            <v>0</v>
          </cell>
          <cell r="AJ1031">
            <v>0</v>
          </cell>
          <cell r="AK1031">
            <v>19700</v>
          </cell>
          <cell r="AL1031">
            <v>2750</v>
          </cell>
          <cell r="AM1031">
            <v>43685</v>
          </cell>
          <cell r="AN1031">
            <v>750</v>
          </cell>
          <cell r="AO1031">
            <v>0</v>
          </cell>
          <cell r="AP1031">
            <v>0</v>
          </cell>
          <cell r="AQ1031">
            <v>518266</v>
          </cell>
          <cell r="AR1031">
            <v>0</v>
          </cell>
          <cell r="AS1031">
            <v>0</v>
          </cell>
          <cell r="AT1031">
            <v>0</v>
          </cell>
          <cell r="AU1031">
            <v>0</v>
          </cell>
          <cell r="AV1031">
            <v>2591</v>
          </cell>
          <cell r="AW1031">
            <v>4405.5910000000003</v>
          </cell>
          <cell r="AX1031">
            <v>1057.2626</v>
          </cell>
        </row>
        <row r="1032">
          <cell r="D1032" t="str">
            <v>矢島　康江</v>
          </cell>
          <cell r="E1032">
            <v>1007</v>
          </cell>
          <cell r="F1032" t="str">
            <v>関西研修センター</v>
          </cell>
          <cell r="G1032">
            <v>100701</v>
          </cell>
          <cell r="H1032" t="str">
            <v>ＫＫＣＧ</v>
          </cell>
          <cell r="I1032">
            <v>1</v>
          </cell>
          <cell r="J1032" t="str">
            <v>部門1</v>
          </cell>
          <cell r="K1032">
            <v>1001</v>
          </cell>
          <cell r="L1032" t="str">
            <v>部門1-1</v>
          </cell>
          <cell r="M1032">
            <v>100102</v>
          </cell>
          <cell r="N1032" t="str">
            <v>一般職員</v>
          </cell>
          <cell r="O1032">
            <v>300</v>
          </cell>
          <cell r="P1032">
            <v>385300</v>
          </cell>
          <cell r="Q1032">
            <v>385300</v>
          </cell>
          <cell r="R1032">
            <v>0</v>
          </cell>
          <cell r="S1032">
            <v>0</v>
          </cell>
          <cell r="T1032">
            <v>0</v>
          </cell>
          <cell r="U1032">
            <v>0</v>
          </cell>
          <cell r="V1032">
            <v>0</v>
          </cell>
          <cell r="W1032">
            <v>0</v>
          </cell>
          <cell r="X1032">
            <v>0</v>
          </cell>
          <cell r="Y1032">
            <v>0</v>
          </cell>
          <cell r="Z1032">
            <v>385300</v>
          </cell>
          <cell r="AA1032">
            <v>45000</v>
          </cell>
          <cell r="AB1032">
            <v>51636</v>
          </cell>
          <cell r="AC1032">
            <v>0</v>
          </cell>
          <cell r="AD1032">
            <v>27000</v>
          </cell>
          <cell r="AE1032">
            <v>0</v>
          </cell>
          <cell r="AF1032">
            <v>0</v>
          </cell>
          <cell r="AG1032">
            <v>0</v>
          </cell>
          <cell r="AH1032">
            <v>7500</v>
          </cell>
          <cell r="AI1032">
            <v>0</v>
          </cell>
          <cell r="AJ1032">
            <v>0</v>
          </cell>
          <cell r="AK1032">
            <v>20882</v>
          </cell>
          <cell r="AL1032">
            <v>2915</v>
          </cell>
          <cell r="AM1032">
            <v>46306.2</v>
          </cell>
          <cell r="AN1032">
            <v>795</v>
          </cell>
          <cell r="AO1032">
            <v>0</v>
          </cell>
          <cell r="AP1032">
            <v>0</v>
          </cell>
          <cell r="AQ1032">
            <v>516436</v>
          </cell>
          <cell r="AR1032">
            <v>0</v>
          </cell>
          <cell r="AS1032">
            <v>0</v>
          </cell>
          <cell r="AT1032">
            <v>0</v>
          </cell>
          <cell r="AU1032">
            <v>0</v>
          </cell>
          <cell r="AV1032">
            <v>2582</v>
          </cell>
          <cell r="AW1032">
            <v>4389.8860000000004</v>
          </cell>
          <cell r="AX1032">
            <v>1053.5293999999999</v>
          </cell>
        </row>
        <row r="1033">
          <cell r="D1033" t="str">
            <v>多賀　寿江</v>
          </cell>
          <cell r="E1033">
            <v>1004</v>
          </cell>
          <cell r="F1033" t="str">
            <v>事業統括部</v>
          </cell>
          <cell r="G1033">
            <v>100401</v>
          </cell>
          <cell r="H1033" t="str">
            <v>事業統括Ｇ</v>
          </cell>
          <cell r="I1033">
            <v>1</v>
          </cell>
          <cell r="J1033" t="str">
            <v>部門1</v>
          </cell>
          <cell r="K1033">
            <v>1001</v>
          </cell>
          <cell r="L1033" t="str">
            <v>部門1-1</v>
          </cell>
          <cell r="M1033">
            <v>100102</v>
          </cell>
          <cell r="N1033" t="str">
            <v>一般職員</v>
          </cell>
          <cell r="O1033">
            <v>300</v>
          </cell>
          <cell r="P1033">
            <v>457400</v>
          </cell>
          <cell r="Q1033">
            <v>457400</v>
          </cell>
          <cell r="R1033">
            <v>0</v>
          </cell>
          <cell r="S1033">
            <v>0</v>
          </cell>
          <cell r="T1033">
            <v>0</v>
          </cell>
          <cell r="U1033">
            <v>0</v>
          </cell>
          <cell r="V1033">
            <v>0</v>
          </cell>
          <cell r="W1033">
            <v>0</v>
          </cell>
          <cell r="X1033">
            <v>0</v>
          </cell>
          <cell r="Y1033">
            <v>0</v>
          </cell>
          <cell r="Z1033">
            <v>457400</v>
          </cell>
          <cell r="AA1033">
            <v>105000</v>
          </cell>
          <cell r="AB1033">
            <v>67488</v>
          </cell>
          <cell r="AC1033">
            <v>0</v>
          </cell>
          <cell r="AD1033">
            <v>27000</v>
          </cell>
          <cell r="AE1033">
            <v>0</v>
          </cell>
          <cell r="AF1033">
            <v>4135</v>
          </cell>
          <cell r="AG1033">
            <v>0</v>
          </cell>
          <cell r="AH1033">
            <v>0</v>
          </cell>
          <cell r="AI1033">
            <v>0</v>
          </cell>
          <cell r="AJ1033">
            <v>0</v>
          </cell>
          <cell r="AK1033">
            <v>22064</v>
          </cell>
          <cell r="AL1033">
            <v>3080</v>
          </cell>
          <cell r="AM1033">
            <v>48927.4</v>
          </cell>
          <cell r="AN1033">
            <v>840</v>
          </cell>
          <cell r="AO1033">
            <v>0</v>
          </cell>
          <cell r="AP1033">
            <v>0</v>
          </cell>
          <cell r="AQ1033">
            <v>661023</v>
          </cell>
          <cell r="AR1033">
            <v>0</v>
          </cell>
          <cell r="AS1033">
            <v>0</v>
          </cell>
          <cell r="AT1033">
            <v>0</v>
          </cell>
          <cell r="AU1033">
            <v>0</v>
          </cell>
          <cell r="AV1033">
            <v>3305</v>
          </cell>
          <cell r="AW1033">
            <v>5618.8104999999996</v>
          </cell>
          <cell r="AX1033">
            <v>1348.4869000000001</v>
          </cell>
        </row>
        <row r="1034">
          <cell r="D1034" t="str">
            <v>武村　ゆみ</v>
          </cell>
          <cell r="E1034">
            <v>1006</v>
          </cell>
          <cell r="F1034" t="str">
            <v>東京研修センター</v>
          </cell>
          <cell r="G1034">
            <v>100601</v>
          </cell>
          <cell r="H1034" t="str">
            <v>ＴＫＣＧ</v>
          </cell>
          <cell r="I1034">
            <v>1</v>
          </cell>
          <cell r="J1034" t="str">
            <v>部門1</v>
          </cell>
          <cell r="K1034">
            <v>1001</v>
          </cell>
          <cell r="L1034" t="str">
            <v>部門1-1</v>
          </cell>
          <cell r="M1034">
            <v>100102</v>
          </cell>
          <cell r="N1034" t="str">
            <v>一般職員</v>
          </cell>
          <cell r="O1034">
            <v>500</v>
          </cell>
          <cell r="P1034">
            <v>359800</v>
          </cell>
          <cell r="Q1034">
            <v>359800</v>
          </cell>
          <cell r="R1034">
            <v>0</v>
          </cell>
          <cell r="S1034">
            <v>0</v>
          </cell>
          <cell r="T1034">
            <v>0</v>
          </cell>
          <cell r="U1034">
            <v>0</v>
          </cell>
          <cell r="V1034">
            <v>0</v>
          </cell>
          <cell r="W1034">
            <v>0</v>
          </cell>
          <cell r="X1034">
            <v>0</v>
          </cell>
          <cell r="Y1034">
            <v>0</v>
          </cell>
          <cell r="Z1034">
            <v>359800</v>
          </cell>
          <cell r="AA1034">
            <v>0</v>
          </cell>
          <cell r="AB1034">
            <v>43176</v>
          </cell>
          <cell r="AC1034">
            <v>0</v>
          </cell>
          <cell r="AD1034">
            <v>0</v>
          </cell>
          <cell r="AE1034">
            <v>0</v>
          </cell>
          <cell r="AF1034">
            <v>20650</v>
          </cell>
          <cell r="AG1034">
            <v>0</v>
          </cell>
          <cell r="AH1034">
            <v>6359</v>
          </cell>
          <cell r="AI1034">
            <v>218953</v>
          </cell>
          <cell r="AJ1034">
            <v>0</v>
          </cell>
          <cell r="AK1034">
            <v>18518</v>
          </cell>
          <cell r="AL1034">
            <v>2585</v>
          </cell>
          <cell r="AM1034">
            <v>41064.800000000003</v>
          </cell>
          <cell r="AN1034">
            <v>705</v>
          </cell>
          <cell r="AO1034">
            <v>0</v>
          </cell>
          <cell r="AP1034">
            <v>0</v>
          </cell>
          <cell r="AQ1034">
            <v>648938</v>
          </cell>
          <cell r="AR1034">
            <v>17160</v>
          </cell>
          <cell r="AS1034">
            <v>0</v>
          </cell>
          <cell r="AT1034">
            <v>0</v>
          </cell>
          <cell r="AU1034">
            <v>10530</v>
          </cell>
          <cell r="AV1034">
            <v>3244</v>
          </cell>
          <cell r="AW1034">
            <v>5516.6629999999996</v>
          </cell>
          <cell r="AX1034">
            <v>1323.8335</v>
          </cell>
        </row>
        <row r="1035">
          <cell r="D1035" t="str">
            <v>鈴木　保巳</v>
          </cell>
          <cell r="E1035">
            <v>1002</v>
          </cell>
          <cell r="F1035" t="str">
            <v>派遣業務部</v>
          </cell>
          <cell r="G1035">
            <v>100201</v>
          </cell>
          <cell r="H1035" t="str">
            <v>派遣業務Ｇ</v>
          </cell>
          <cell r="I1035">
            <v>1</v>
          </cell>
          <cell r="J1035" t="str">
            <v>部門1</v>
          </cell>
          <cell r="K1035">
            <v>1001</v>
          </cell>
          <cell r="L1035" t="str">
            <v>部門1-1</v>
          </cell>
          <cell r="M1035">
            <v>100102</v>
          </cell>
          <cell r="N1035" t="str">
            <v>一般職員</v>
          </cell>
          <cell r="O1035">
            <v>300</v>
          </cell>
          <cell r="P1035">
            <v>457400</v>
          </cell>
          <cell r="Q1035">
            <v>457400</v>
          </cell>
          <cell r="R1035">
            <v>0</v>
          </cell>
          <cell r="S1035">
            <v>0</v>
          </cell>
          <cell r="T1035">
            <v>0</v>
          </cell>
          <cell r="U1035">
            <v>0</v>
          </cell>
          <cell r="V1035">
            <v>0</v>
          </cell>
          <cell r="W1035">
            <v>0</v>
          </cell>
          <cell r="X1035">
            <v>0</v>
          </cell>
          <cell r="Y1035">
            <v>0</v>
          </cell>
          <cell r="Z1035">
            <v>457400</v>
          </cell>
          <cell r="AA1035">
            <v>105000</v>
          </cell>
          <cell r="AB1035">
            <v>71988</v>
          </cell>
          <cell r="AC1035">
            <v>37500</v>
          </cell>
          <cell r="AD1035">
            <v>0</v>
          </cell>
          <cell r="AE1035">
            <v>0</v>
          </cell>
          <cell r="AF1035">
            <v>17938</v>
          </cell>
          <cell r="AG1035">
            <v>0</v>
          </cell>
          <cell r="AH1035">
            <v>4950</v>
          </cell>
          <cell r="AI1035">
            <v>0</v>
          </cell>
          <cell r="AJ1035">
            <v>0</v>
          </cell>
          <cell r="AK1035">
            <v>23246</v>
          </cell>
          <cell r="AL1035">
            <v>3245</v>
          </cell>
          <cell r="AM1035">
            <v>51548.6</v>
          </cell>
          <cell r="AN1035">
            <v>885</v>
          </cell>
          <cell r="AO1035">
            <v>0</v>
          </cell>
          <cell r="AP1035">
            <v>0</v>
          </cell>
          <cell r="AQ1035">
            <v>694776</v>
          </cell>
          <cell r="AR1035">
            <v>0</v>
          </cell>
          <cell r="AS1035">
            <v>0</v>
          </cell>
          <cell r="AT1035">
            <v>0</v>
          </cell>
          <cell r="AU1035">
            <v>0</v>
          </cell>
          <cell r="AV1035">
            <v>3473</v>
          </cell>
          <cell r="AW1035">
            <v>5906.4759999999997</v>
          </cell>
          <cell r="AX1035">
            <v>1417.3430000000001</v>
          </cell>
        </row>
        <row r="1036">
          <cell r="D1036" t="str">
            <v>大野　達也</v>
          </cell>
          <cell r="E1036">
            <v>1007</v>
          </cell>
          <cell r="F1036" t="str">
            <v>関西研修センター</v>
          </cell>
          <cell r="G1036">
            <v>100701</v>
          </cell>
          <cell r="H1036" t="str">
            <v>ＫＫＣＧ</v>
          </cell>
          <cell r="I1036">
            <v>1</v>
          </cell>
          <cell r="J1036" t="str">
            <v>部門1</v>
          </cell>
          <cell r="K1036">
            <v>1001</v>
          </cell>
          <cell r="L1036" t="str">
            <v>部門1-1</v>
          </cell>
          <cell r="M1036">
            <v>100102</v>
          </cell>
          <cell r="N1036" t="str">
            <v>一般職員</v>
          </cell>
          <cell r="O1036">
            <v>500</v>
          </cell>
          <cell r="P1036">
            <v>380300</v>
          </cell>
          <cell r="Q1036">
            <v>380300</v>
          </cell>
          <cell r="R1036">
            <v>0</v>
          </cell>
          <cell r="S1036">
            <v>0</v>
          </cell>
          <cell r="T1036">
            <v>0</v>
          </cell>
          <cell r="U1036">
            <v>0</v>
          </cell>
          <cell r="V1036">
            <v>0</v>
          </cell>
          <cell r="W1036">
            <v>0</v>
          </cell>
          <cell r="X1036">
            <v>0</v>
          </cell>
          <cell r="Y1036">
            <v>0</v>
          </cell>
          <cell r="Z1036">
            <v>380300</v>
          </cell>
          <cell r="AA1036">
            <v>0</v>
          </cell>
          <cell r="AB1036">
            <v>45636</v>
          </cell>
          <cell r="AC1036">
            <v>0</v>
          </cell>
          <cell r="AD1036">
            <v>0</v>
          </cell>
          <cell r="AE1036">
            <v>0</v>
          </cell>
          <cell r="AF1036">
            <v>21520</v>
          </cell>
          <cell r="AG1036">
            <v>0</v>
          </cell>
          <cell r="AH1036">
            <v>6865</v>
          </cell>
          <cell r="AI1036">
            <v>64727</v>
          </cell>
          <cell r="AJ1036">
            <v>-21210</v>
          </cell>
          <cell r="AK1036">
            <v>20882</v>
          </cell>
          <cell r="AL1036">
            <v>2915</v>
          </cell>
          <cell r="AM1036">
            <v>46306.2</v>
          </cell>
          <cell r="AN1036">
            <v>795</v>
          </cell>
          <cell r="AO1036">
            <v>0</v>
          </cell>
          <cell r="AP1036">
            <v>0</v>
          </cell>
          <cell r="AQ1036">
            <v>497838</v>
          </cell>
          <cell r="AR1036">
            <v>0</v>
          </cell>
          <cell r="AS1036">
            <v>0</v>
          </cell>
          <cell r="AT1036">
            <v>0</v>
          </cell>
          <cell r="AU1036">
            <v>3218</v>
          </cell>
          <cell r="AV1036">
            <v>2489</v>
          </cell>
          <cell r="AW1036">
            <v>4231.8130000000001</v>
          </cell>
          <cell r="AX1036">
            <v>1015.5895</v>
          </cell>
        </row>
        <row r="1037">
          <cell r="D1037" t="str">
            <v>黒澤　陽一</v>
          </cell>
          <cell r="E1037">
            <v>1009</v>
          </cell>
          <cell r="F1037" t="str">
            <v>監査室</v>
          </cell>
          <cell r="G1037">
            <v>100101</v>
          </cell>
          <cell r="H1037" t="str">
            <v>　　</v>
          </cell>
          <cell r="I1037">
            <v>1</v>
          </cell>
          <cell r="J1037" t="str">
            <v>部門1</v>
          </cell>
          <cell r="K1037">
            <v>1001</v>
          </cell>
          <cell r="L1037" t="str">
            <v>部門1-1</v>
          </cell>
          <cell r="M1037">
            <v>100102</v>
          </cell>
          <cell r="N1037" t="str">
            <v>一般職員</v>
          </cell>
          <cell r="O1037">
            <v>500</v>
          </cell>
          <cell r="P1037">
            <v>380300</v>
          </cell>
          <cell r="Q1037">
            <v>380300</v>
          </cell>
          <cell r="R1037">
            <v>0</v>
          </cell>
          <cell r="S1037">
            <v>0</v>
          </cell>
          <cell r="T1037">
            <v>0</v>
          </cell>
          <cell r="U1037">
            <v>0</v>
          </cell>
          <cell r="V1037">
            <v>0</v>
          </cell>
          <cell r="W1037">
            <v>0</v>
          </cell>
          <cell r="X1037">
            <v>0</v>
          </cell>
          <cell r="Y1037">
            <v>0</v>
          </cell>
          <cell r="Z1037">
            <v>380300</v>
          </cell>
          <cell r="AA1037">
            <v>0</v>
          </cell>
          <cell r="AB1037">
            <v>49956</v>
          </cell>
          <cell r="AC1037">
            <v>36000</v>
          </cell>
          <cell r="AD1037">
            <v>0</v>
          </cell>
          <cell r="AE1037">
            <v>0</v>
          </cell>
          <cell r="AF1037">
            <v>17742</v>
          </cell>
          <cell r="AG1037">
            <v>0</v>
          </cell>
          <cell r="AH1037">
            <v>7100</v>
          </cell>
          <cell r="AI1037">
            <v>25923</v>
          </cell>
          <cell r="AJ1037">
            <v>0</v>
          </cell>
          <cell r="AK1037">
            <v>19700</v>
          </cell>
          <cell r="AL1037">
            <v>2750</v>
          </cell>
          <cell r="AM1037">
            <v>43685</v>
          </cell>
          <cell r="AN1037">
            <v>750</v>
          </cell>
          <cell r="AO1037">
            <v>0</v>
          </cell>
          <cell r="AP1037">
            <v>0</v>
          </cell>
          <cell r="AQ1037">
            <v>517021</v>
          </cell>
          <cell r="AR1037">
            <v>0</v>
          </cell>
          <cell r="AS1037">
            <v>0</v>
          </cell>
          <cell r="AT1037">
            <v>0</v>
          </cell>
          <cell r="AU1037">
            <v>0</v>
          </cell>
          <cell r="AV1037">
            <v>2585</v>
          </cell>
          <cell r="AW1037">
            <v>4394.7834999999995</v>
          </cell>
          <cell r="AX1037">
            <v>1054.7228</v>
          </cell>
        </row>
        <row r="1038">
          <cell r="D1038" t="str">
            <v>名嘉　孝男</v>
          </cell>
          <cell r="E1038">
            <v>1007</v>
          </cell>
          <cell r="F1038" t="str">
            <v>関西研修センター</v>
          </cell>
          <cell r="G1038">
            <v>100701</v>
          </cell>
          <cell r="H1038" t="str">
            <v>ＫＫＣＧ</v>
          </cell>
          <cell r="I1038">
            <v>1</v>
          </cell>
          <cell r="J1038" t="str">
            <v>部門1</v>
          </cell>
          <cell r="K1038">
            <v>1001</v>
          </cell>
          <cell r="L1038" t="str">
            <v>部門1-1</v>
          </cell>
          <cell r="M1038">
            <v>100102</v>
          </cell>
          <cell r="N1038" t="str">
            <v>一般職員</v>
          </cell>
          <cell r="O1038">
            <v>500</v>
          </cell>
          <cell r="P1038">
            <v>390200</v>
          </cell>
          <cell r="Q1038">
            <v>390200</v>
          </cell>
          <cell r="R1038">
            <v>0</v>
          </cell>
          <cell r="S1038">
            <v>0</v>
          </cell>
          <cell r="T1038">
            <v>0</v>
          </cell>
          <cell r="U1038">
            <v>0</v>
          </cell>
          <cell r="V1038">
            <v>0</v>
          </cell>
          <cell r="W1038">
            <v>0</v>
          </cell>
          <cell r="X1038">
            <v>0</v>
          </cell>
          <cell r="Y1038">
            <v>0</v>
          </cell>
          <cell r="Z1038">
            <v>390200</v>
          </cell>
          <cell r="AA1038">
            <v>0</v>
          </cell>
          <cell r="AB1038">
            <v>49764</v>
          </cell>
          <cell r="AC1038">
            <v>24500</v>
          </cell>
          <cell r="AD1038">
            <v>0</v>
          </cell>
          <cell r="AE1038">
            <v>0</v>
          </cell>
          <cell r="AF1038">
            <v>14645</v>
          </cell>
          <cell r="AG1038">
            <v>0</v>
          </cell>
          <cell r="AH1038">
            <v>13752</v>
          </cell>
          <cell r="AI1038">
            <v>96023</v>
          </cell>
          <cell r="AJ1038">
            <v>-21758</v>
          </cell>
          <cell r="AK1038">
            <v>20882</v>
          </cell>
          <cell r="AL1038">
            <v>2915</v>
          </cell>
          <cell r="AM1038">
            <v>46306.2</v>
          </cell>
          <cell r="AN1038">
            <v>795</v>
          </cell>
          <cell r="AO1038">
            <v>0</v>
          </cell>
          <cell r="AP1038">
            <v>0</v>
          </cell>
          <cell r="AQ1038">
            <v>567126</v>
          </cell>
          <cell r="AR1038">
            <v>0</v>
          </cell>
          <cell r="AS1038">
            <v>0</v>
          </cell>
          <cell r="AT1038">
            <v>0</v>
          </cell>
          <cell r="AU1038">
            <v>0</v>
          </cell>
          <cell r="AV1038">
            <v>2835</v>
          </cell>
          <cell r="AW1038">
            <v>4821.201</v>
          </cell>
          <cell r="AX1038">
            <v>1156.9369999999999</v>
          </cell>
        </row>
        <row r="1039">
          <cell r="D1039" t="str">
            <v>前田　陽子</v>
          </cell>
          <cell r="E1039">
            <v>1005</v>
          </cell>
          <cell r="F1039" t="str">
            <v>総務企画部</v>
          </cell>
          <cell r="G1039">
            <v>100502</v>
          </cell>
          <cell r="H1039" t="str">
            <v>総務Ｇ</v>
          </cell>
          <cell r="I1039">
            <v>1</v>
          </cell>
          <cell r="J1039" t="str">
            <v>部門1</v>
          </cell>
          <cell r="K1039">
            <v>1001</v>
          </cell>
          <cell r="L1039" t="str">
            <v>部門1-1</v>
          </cell>
          <cell r="M1039">
            <v>100102</v>
          </cell>
          <cell r="N1039" t="str">
            <v>一般職員</v>
          </cell>
          <cell r="O1039">
            <v>300</v>
          </cell>
          <cell r="P1039">
            <v>372800</v>
          </cell>
          <cell r="Q1039">
            <v>372800</v>
          </cell>
          <cell r="R1039">
            <v>0</v>
          </cell>
          <cell r="S1039">
            <v>0</v>
          </cell>
          <cell r="T1039">
            <v>0</v>
          </cell>
          <cell r="U1039">
            <v>0</v>
          </cell>
          <cell r="V1039">
            <v>0</v>
          </cell>
          <cell r="W1039">
            <v>0</v>
          </cell>
          <cell r="X1039">
            <v>0</v>
          </cell>
          <cell r="Y1039">
            <v>0</v>
          </cell>
          <cell r="Z1039">
            <v>372800</v>
          </cell>
          <cell r="AA1039">
            <v>45000</v>
          </cell>
          <cell r="AB1039">
            <v>50136</v>
          </cell>
          <cell r="AC1039">
            <v>0</v>
          </cell>
          <cell r="AD1039">
            <v>27000</v>
          </cell>
          <cell r="AE1039">
            <v>0</v>
          </cell>
          <cell r="AF1039">
            <v>6840</v>
          </cell>
          <cell r="AG1039">
            <v>0</v>
          </cell>
          <cell r="AH1039">
            <v>7500</v>
          </cell>
          <cell r="AI1039">
            <v>0</v>
          </cell>
          <cell r="AJ1039">
            <v>0</v>
          </cell>
          <cell r="AK1039">
            <v>20882</v>
          </cell>
          <cell r="AL1039">
            <v>2915</v>
          </cell>
          <cell r="AM1039">
            <v>46306.2</v>
          </cell>
          <cell r="AN1039">
            <v>795</v>
          </cell>
          <cell r="AO1039">
            <v>0</v>
          </cell>
          <cell r="AP1039">
            <v>0</v>
          </cell>
          <cell r="AQ1039">
            <v>509276</v>
          </cell>
          <cell r="AR1039">
            <v>0</v>
          </cell>
          <cell r="AS1039">
            <v>0</v>
          </cell>
          <cell r="AT1039">
            <v>0</v>
          </cell>
          <cell r="AU1039">
            <v>0</v>
          </cell>
          <cell r="AV1039">
            <v>2546</v>
          </cell>
          <cell r="AW1039">
            <v>4329.2259999999997</v>
          </cell>
          <cell r="AX1039">
            <v>1038.923</v>
          </cell>
        </row>
        <row r="1040">
          <cell r="D1040" t="str">
            <v>多田　正視</v>
          </cell>
          <cell r="E1040">
            <v>1008</v>
          </cell>
          <cell r="F1040" t="str">
            <v>HIDA総合研究所</v>
          </cell>
          <cell r="G1040">
            <v>100802</v>
          </cell>
          <cell r="H1040" t="str">
            <v>海外戦略Ｇ</v>
          </cell>
          <cell r="I1040">
            <v>1</v>
          </cell>
          <cell r="J1040" t="str">
            <v>部門1</v>
          </cell>
          <cell r="K1040">
            <v>1001</v>
          </cell>
          <cell r="L1040" t="str">
            <v>部門1-1</v>
          </cell>
          <cell r="M1040">
            <v>100102</v>
          </cell>
          <cell r="N1040" t="str">
            <v>一般職員</v>
          </cell>
          <cell r="O1040">
            <v>500</v>
          </cell>
          <cell r="P1040">
            <v>372800</v>
          </cell>
          <cell r="Q1040">
            <v>372800</v>
          </cell>
          <cell r="R1040">
            <v>0</v>
          </cell>
          <cell r="S1040">
            <v>0</v>
          </cell>
          <cell r="T1040">
            <v>0</v>
          </cell>
          <cell r="U1040">
            <v>0</v>
          </cell>
          <cell r="V1040">
            <v>0</v>
          </cell>
          <cell r="W1040">
            <v>0</v>
          </cell>
          <cell r="X1040">
            <v>0</v>
          </cell>
          <cell r="Y1040">
            <v>0</v>
          </cell>
          <cell r="Z1040">
            <v>372800</v>
          </cell>
          <cell r="AA1040">
            <v>0</v>
          </cell>
          <cell r="AB1040">
            <v>44736</v>
          </cell>
          <cell r="AC1040">
            <v>0</v>
          </cell>
          <cell r="AD1040">
            <v>27000</v>
          </cell>
          <cell r="AE1040">
            <v>0</v>
          </cell>
          <cell r="AF1040">
            <v>6500</v>
          </cell>
          <cell r="AG1040">
            <v>0</v>
          </cell>
          <cell r="AH1040">
            <v>6516</v>
          </cell>
          <cell r="AI1040">
            <v>92734</v>
          </cell>
          <cell r="AJ1040">
            <v>0</v>
          </cell>
          <cell r="AK1040">
            <v>19700</v>
          </cell>
          <cell r="AL1040">
            <v>2750</v>
          </cell>
          <cell r="AM1040">
            <v>43685</v>
          </cell>
          <cell r="AN1040">
            <v>750</v>
          </cell>
          <cell r="AO1040">
            <v>0</v>
          </cell>
          <cell r="AP1040">
            <v>0</v>
          </cell>
          <cell r="AQ1040">
            <v>550286</v>
          </cell>
          <cell r="AR1040">
            <v>0</v>
          </cell>
          <cell r="AS1040">
            <v>0</v>
          </cell>
          <cell r="AT1040">
            <v>0</v>
          </cell>
          <cell r="AU1040">
            <v>2829</v>
          </cell>
          <cell r="AV1040">
            <v>2751</v>
          </cell>
          <cell r="AW1040">
            <v>4677.8609999999999</v>
          </cell>
          <cell r="AX1040">
            <v>1122.5834</v>
          </cell>
        </row>
        <row r="1041">
          <cell r="D1041" t="str">
            <v>川辺　宏美</v>
          </cell>
          <cell r="E1041">
            <v>1004</v>
          </cell>
          <cell r="F1041" t="str">
            <v>事業統括部</v>
          </cell>
          <cell r="G1041">
            <v>100403</v>
          </cell>
          <cell r="H1041" t="str">
            <v>管理システムＧ</v>
          </cell>
          <cell r="I1041">
            <v>1</v>
          </cell>
          <cell r="J1041" t="str">
            <v>部門1</v>
          </cell>
          <cell r="K1041">
            <v>1001</v>
          </cell>
          <cell r="L1041" t="str">
            <v>部門1-1</v>
          </cell>
          <cell r="M1041">
            <v>100102</v>
          </cell>
          <cell r="N1041" t="str">
            <v>一般職員</v>
          </cell>
          <cell r="O1041">
            <v>500</v>
          </cell>
          <cell r="P1041">
            <v>370300</v>
          </cell>
          <cell r="Q1041">
            <v>370300</v>
          </cell>
          <cell r="R1041">
            <v>0</v>
          </cell>
          <cell r="S1041">
            <v>0</v>
          </cell>
          <cell r="T1041">
            <v>0</v>
          </cell>
          <cell r="U1041">
            <v>0</v>
          </cell>
          <cell r="V1041">
            <v>0</v>
          </cell>
          <cell r="W1041">
            <v>0</v>
          </cell>
          <cell r="X1041">
            <v>0</v>
          </cell>
          <cell r="Y1041">
            <v>0</v>
          </cell>
          <cell r="Z1041">
            <v>370300</v>
          </cell>
          <cell r="AA1041">
            <v>0</v>
          </cell>
          <cell r="AB1041">
            <v>45216</v>
          </cell>
          <cell r="AC1041">
            <v>6500</v>
          </cell>
          <cell r="AD1041">
            <v>0</v>
          </cell>
          <cell r="AE1041">
            <v>0</v>
          </cell>
          <cell r="AF1041">
            <v>6003</v>
          </cell>
          <cell r="AG1041">
            <v>0</v>
          </cell>
          <cell r="AH1041">
            <v>17865</v>
          </cell>
          <cell r="AI1041">
            <v>30054</v>
          </cell>
          <cell r="AJ1041">
            <v>0</v>
          </cell>
          <cell r="AK1041">
            <v>20882</v>
          </cell>
          <cell r="AL1041">
            <v>2915</v>
          </cell>
          <cell r="AM1041">
            <v>46306.2</v>
          </cell>
          <cell r="AN1041">
            <v>795</v>
          </cell>
          <cell r="AO1041">
            <v>0</v>
          </cell>
          <cell r="AP1041">
            <v>0</v>
          </cell>
          <cell r="AQ1041">
            <v>475938</v>
          </cell>
          <cell r="AR1041">
            <v>0</v>
          </cell>
          <cell r="AS1041">
            <v>0</v>
          </cell>
          <cell r="AT1041">
            <v>0</v>
          </cell>
          <cell r="AU1041">
            <v>0</v>
          </cell>
          <cell r="AV1041">
            <v>2379</v>
          </cell>
          <cell r="AW1041">
            <v>4046.163</v>
          </cell>
          <cell r="AX1041">
            <v>970.9135</v>
          </cell>
        </row>
        <row r="1042">
          <cell r="D1042" t="str">
            <v>近藤　智恵</v>
          </cell>
          <cell r="E1042">
            <v>1003</v>
          </cell>
          <cell r="F1042" t="str">
            <v>研修業務部</v>
          </cell>
          <cell r="G1042">
            <v>100302</v>
          </cell>
          <cell r="H1042" t="str">
            <v>低炭素化支援Ｇ</v>
          </cell>
          <cell r="I1042">
            <v>1</v>
          </cell>
          <cell r="J1042" t="str">
            <v>部門1</v>
          </cell>
          <cell r="K1042">
            <v>1001</v>
          </cell>
          <cell r="L1042" t="str">
            <v>部門1-1</v>
          </cell>
          <cell r="M1042">
            <v>100102</v>
          </cell>
          <cell r="N1042" t="str">
            <v>一般職員</v>
          </cell>
          <cell r="O1042">
            <v>300</v>
          </cell>
          <cell r="P1042">
            <v>354400</v>
          </cell>
          <cell r="Q1042">
            <v>354400</v>
          </cell>
          <cell r="R1042">
            <v>0</v>
          </cell>
          <cell r="S1042">
            <v>0</v>
          </cell>
          <cell r="T1042">
            <v>0</v>
          </cell>
          <cell r="U1042">
            <v>0</v>
          </cell>
          <cell r="V1042">
            <v>0</v>
          </cell>
          <cell r="W1042">
            <v>0</v>
          </cell>
          <cell r="X1042">
            <v>0</v>
          </cell>
          <cell r="Y1042">
            <v>0</v>
          </cell>
          <cell r="Z1042">
            <v>354400</v>
          </cell>
          <cell r="AA1042">
            <v>45000</v>
          </cell>
          <cell r="AB1042">
            <v>47928</v>
          </cell>
          <cell r="AC1042">
            <v>0</v>
          </cell>
          <cell r="AD1042">
            <v>0</v>
          </cell>
          <cell r="AE1042">
            <v>0</v>
          </cell>
          <cell r="AF1042">
            <v>17276</v>
          </cell>
          <cell r="AG1042">
            <v>0</v>
          </cell>
          <cell r="AH1042">
            <v>4200</v>
          </cell>
          <cell r="AI1042">
            <v>0</v>
          </cell>
          <cell r="AJ1042">
            <v>0</v>
          </cell>
          <cell r="AK1042">
            <v>18518</v>
          </cell>
          <cell r="AL1042">
            <v>2585</v>
          </cell>
          <cell r="AM1042">
            <v>41064.800000000003</v>
          </cell>
          <cell r="AN1042">
            <v>705</v>
          </cell>
          <cell r="AO1042">
            <v>0</v>
          </cell>
          <cell r="AP1042">
            <v>0</v>
          </cell>
          <cell r="AQ1042">
            <v>468804</v>
          </cell>
          <cell r="AR1042">
            <v>0</v>
          </cell>
          <cell r="AS1042">
            <v>0</v>
          </cell>
          <cell r="AT1042">
            <v>0</v>
          </cell>
          <cell r="AU1042">
            <v>0</v>
          </cell>
          <cell r="AV1042">
            <v>2344</v>
          </cell>
          <cell r="AW1042">
            <v>3984.8539999999998</v>
          </cell>
          <cell r="AX1042">
            <v>956.36009999999999</v>
          </cell>
        </row>
        <row r="1043">
          <cell r="D1043" t="str">
            <v>西山　毅</v>
          </cell>
          <cell r="E1043">
            <v>1004</v>
          </cell>
          <cell r="F1043" t="str">
            <v>事業統括部</v>
          </cell>
          <cell r="G1043">
            <v>100401</v>
          </cell>
          <cell r="H1043" t="str">
            <v>事業統括Ｇ</v>
          </cell>
          <cell r="I1043">
            <v>1</v>
          </cell>
          <cell r="J1043" t="str">
            <v>部門1</v>
          </cell>
          <cell r="K1043">
            <v>1001</v>
          </cell>
          <cell r="L1043" t="str">
            <v>部門1-1</v>
          </cell>
          <cell r="M1043">
            <v>100102</v>
          </cell>
          <cell r="N1043" t="str">
            <v>一般職員</v>
          </cell>
          <cell r="O1043">
            <v>500</v>
          </cell>
          <cell r="P1043">
            <v>395000</v>
          </cell>
          <cell r="Q1043">
            <v>395000</v>
          </cell>
          <cell r="R1043">
            <v>0</v>
          </cell>
          <cell r="S1043">
            <v>0</v>
          </cell>
          <cell r="T1043">
            <v>0</v>
          </cell>
          <cell r="U1043">
            <v>0</v>
          </cell>
          <cell r="V1043">
            <v>0</v>
          </cell>
          <cell r="W1043">
            <v>0</v>
          </cell>
          <cell r="X1043">
            <v>0</v>
          </cell>
          <cell r="Y1043">
            <v>0</v>
          </cell>
          <cell r="Z1043">
            <v>395000</v>
          </cell>
          <cell r="AA1043">
            <v>0</v>
          </cell>
          <cell r="AB1043">
            <v>48780</v>
          </cell>
          <cell r="AC1043">
            <v>11500</v>
          </cell>
          <cell r="AD1043">
            <v>27000</v>
          </cell>
          <cell r="AE1043">
            <v>0</v>
          </cell>
          <cell r="AF1043">
            <v>9306</v>
          </cell>
          <cell r="AG1043">
            <v>0</v>
          </cell>
          <cell r="AH1043">
            <v>6959</v>
          </cell>
          <cell r="AI1043">
            <v>57614</v>
          </cell>
          <cell r="AJ1043">
            <v>0</v>
          </cell>
          <cell r="AK1043">
            <v>24428</v>
          </cell>
          <cell r="AL1043">
            <v>3410</v>
          </cell>
          <cell r="AM1043">
            <v>54169.8</v>
          </cell>
          <cell r="AN1043">
            <v>930</v>
          </cell>
          <cell r="AO1043">
            <v>0</v>
          </cell>
          <cell r="AP1043">
            <v>0</v>
          </cell>
          <cell r="AQ1043">
            <v>556159</v>
          </cell>
          <cell r="AR1043">
            <v>0</v>
          </cell>
          <cell r="AS1043">
            <v>0</v>
          </cell>
          <cell r="AT1043">
            <v>0</v>
          </cell>
          <cell r="AU1043">
            <v>0</v>
          </cell>
          <cell r="AV1043">
            <v>2780</v>
          </cell>
          <cell r="AW1043">
            <v>4728.1464999999998</v>
          </cell>
          <cell r="AX1043">
            <v>1134.5643</v>
          </cell>
        </row>
        <row r="1044">
          <cell r="D1044" t="str">
            <v>吉岡　治</v>
          </cell>
          <cell r="E1044">
            <v>1002</v>
          </cell>
          <cell r="F1044" t="str">
            <v>政策推進部</v>
          </cell>
          <cell r="G1044">
            <v>100201</v>
          </cell>
          <cell r="H1044" t="str">
            <v>国際人材Ｇ</v>
          </cell>
          <cell r="I1044">
            <v>1</v>
          </cell>
          <cell r="J1044" t="str">
            <v>部門1</v>
          </cell>
          <cell r="K1044">
            <v>1001</v>
          </cell>
          <cell r="L1044" t="str">
            <v>部門1-1</v>
          </cell>
          <cell r="M1044">
            <v>100102</v>
          </cell>
          <cell r="N1044" t="str">
            <v>一般職員</v>
          </cell>
          <cell r="O1044">
            <v>300</v>
          </cell>
          <cell r="P1044">
            <v>457400</v>
          </cell>
          <cell r="Q1044">
            <v>457400</v>
          </cell>
          <cell r="R1044">
            <v>0</v>
          </cell>
          <cell r="S1044">
            <v>0</v>
          </cell>
          <cell r="T1044">
            <v>0</v>
          </cell>
          <cell r="U1044">
            <v>0</v>
          </cell>
          <cell r="V1044">
            <v>0</v>
          </cell>
          <cell r="W1044">
            <v>0</v>
          </cell>
          <cell r="X1044">
            <v>0</v>
          </cell>
          <cell r="Y1044">
            <v>0</v>
          </cell>
          <cell r="Z1044">
            <v>457400</v>
          </cell>
          <cell r="AA1044">
            <v>105000</v>
          </cell>
          <cell r="AB1044">
            <v>69828</v>
          </cell>
          <cell r="AC1044">
            <v>19500</v>
          </cell>
          <cell r="AD1044">
            <v>0</v>
          </cell>
          <cell r="AE1044">
            <v>0</v>
          </cell>
          <cell r="AF1044">
            <v>7866</v>
          </cell>
          <cell r="AG1044">
            <v>0</v>
          </cell>
          <cell r="AH1044">
            <v>9200</v>
          </cell>
          <cell r="AI1044">
            <v>0</v>
          </cell>
          <cell r="AJ1044">
            <v>0</v>
          </cell>
          <cell r="AK1044">
            <v>25610</v>
          </cell>
          <cell r="AL1044">
            <v>3575</v>
          </cell>
          <cell r="AM1044">
            <v>54169.8</v>
          </cell>
          <cell r="AN1044">
            <v>930</v>
          </cell>
          <cell r="AO1044">
            <v>0</v>
          </cell>
          <cell r="AP1044">
            <v>0</v>
          </cell>
          <cell r="AQ1044">
            <v>668794</v>
          </cell>
          <cell r="AR1044">
            <v>0</v>
          </cell>
          <cell r="AS1044">
            <v>0</v>
          </cell>
          <cell r="AT1044">
            <v>0</v>
          </cell>
          <cell r="AU1044">
            <v>0</v>
          </cell>
          <cell r="AV1044">
            <v>3343</v>
          </cell>
          <cell r="AW1044">
            <v>5685.7190000000001</v>
          </cell>
          <cell r="AX1044">
            <v>1364.3397</v>
          </cell>
        </row>
        <row r="1045">
          <cell r="D1045" t="str">
            <v>西古　雅彦</v>
          </cell>
          <cell r="E1045">
            <v>1001</v>
          </cell>
          <cell r="F1045" t="str">
            <v>産業推進部</v>
          </cell>
          <cell r="G1045">
            <v>100101</v>
          </cell>
          <cell r="H1045" t="str">
            <v>産業国際化・インフラＧ</v>
          </cell>
          <cell r="I1045">
            <v>1</v>
          </cell>
          <cell r="J1045" t="str">
            <v>部門1</v>
          </cell>
          <cell r="K1045">
            <v>1001</v>
          </cell>
          <cell r="L1045" t="str">
            <v>部門1-1</v>
          </cell>
          <cell r="M1045">
            <v>100102</v>
          </cell>
          <cell r="N1045" t="str">
            <v>一般職員</v>
          </cell>
          <cell r="O1045">
            <v>500</v>
          </cell>
          <cell r="P1045">
            <v>399500</v>
          </cell>
          <cell r="Q1045">
            <v>399500</v>
          </cell>
          <cell r="R1045">
            <v>0</v>
          </cell>
          <cell r="S1045">
            <v>0</v>
          </cell>
          <cell r="T1045">
            <v>0</v>
          </cell>
          <cell r="U1045">
            <v>0</v>
          </cell>
          <cell r="V1045">
            <v>0</v>
          </cell>
          <cell r="W1045">
            <v>0</v>
          </cell>
          <cell r="X1045">
            <v>0</v>
          </cell>
          <cell r="Y1045">
            <v>0</v>
          </cell>
          <cell r="Z1045">
            <v>399500</v>
          </cell>
          <cell r="AA1045">
            <v>0</v>
          </cell>
          <cell r="AB1045">
            <v>50640</v>
          </cell>
          <cell r="AC1045">
            <v>22500</v>
          </cell>
          <cell r="AD1045">
            <v>0</v>
          </cell>
          <cell r="AE1045">
            <v>0</v>
          </cell>
          <cell r="AF1045">
            <v>12065</v>
          </cell>
          <cell r="AG1045">
            <v>0</v>
          </cell>
          <cell r="AH1045">
            <v>10452</v>
          </cell>
          <cell r="AI1045">
            <v>79078</v>
          </cell>
          <cell r="AJ1045">
            <v>0</v>
          </cell>
          <cell r="AK1045">
            <v>22064</v>
          </cell>
          <cell r="AL1045">
            <v>3080</v>
          </cell>
          <cell r="AM1045">
            <v>48927.4</v>
          </cell>
          <cell r="AN1045">
            <v>840</v>
          </cell>
          <cell r="AO1045">
            <v>0</v>
          </cell>
          <cell r="AP1045">
            <v>0</v>
          </cell>
          <cell r="AQ1045">
            <v>574235</v>
          </cell>
          <cell r="AR1045">
            <v>0</v>
          </cell>
          <cell r="AS1045">
            <v>0</v>
          </cell>
          <cell r="AT1045">
            <v>0</v>
          </cell>
          <cell r="AU1045">
            <v>0</v>
          </cell>
          <cell r="AV1045">
            <v>2871</v>
          </cell>
          <cell r="AW1045">
            <v>4881.1724999999997</v>
          </cell>
          <cell r="AX1045">
            <v>1171.4394</v>
          </cell>
        </row>
        <row r="1046">
          <cell r="D1046" t="str">
            <v>大滝　明泰</v>
          </cell>
          <cell r="E1046">
            <v>1006</v>
          </cell>
          <cell r="F1046" t="str">
            <v>東京研修センター</v>
          </cell>
          <cell r="G1046">
            <v>100601</v>
          </cell>
          <cell r="H1046" t="str">
            <v>ＴＫＣＧ</v>
          </cell>
          <cell r="I1046">
            <v>1</v>
          </cell>
          <cell r="J1046" t="str">
            <v>部門1</v>
          </cell>
          <cell r="K1046">
            <v>1001</v>
          </cell>
          <cell r="L1046" t="str">
            <v>部門1-1</v>
          </cell>
          <cell r="M1046">
            <v>100102</v>
          </cell>
          <cell r="N1046" t="str">
            <v>一般職員</v>
          </cell>
          <cell r="O1046">
            <v>500</v>
          </cell>
          <cell r="P1046">
            <v>365100</v>
          </cell>
          <cell r="Q1046">
            <v>365100</v>
          </cell>
          <cell r="R1046">
            <v>0</v>
          </cell>
          <cell r="S1046">
            <v>0</v>
          </cell>
          <cell r="T1046">
            <v>0</v>
          </cell>
          <cell r="U1046">
            <v>0</v>
          </cell>
          <cell r="V1046">
            <v>0</v>
          </cell>
          <cell r="W1046">
            <v>0</v>
          </cell>
          <cell r="X1046">
            <v>0</v>
          </cell>
          <cell r="Y1046">
            <v>0</v>
          </cell>
          <cell r="Z1046">
            <v>365100</v>
          </cell>
          <cell r="AA1046">
            <v>0</v>
          </cell>
          <cell r="AB1046">
            <v>46152</v>
          </cell>
          <cell r="AC1046">
            <v>19500</v>
          </cell>
          <cell r="AD1046">
            <v>0</v>
          </cell>
          <cell r="AE1046">
            <v>0</v>
          </cell>
          <cell r="AF1046">
            <v>27361</v>
          </cell>
          <cell r="AG1046">
            <v>0</v>
          </cell>
          <cell r="AH1046">
            <v>21259</v>
          </cell>
          <cell r="AI1046">
            <v>163174</v>
          </cell>
          <cell r="AJ1046">
            <v>0</v>
          </cell>
          <cell r="AK1046">
            <v>25610</v>
          </cell>
          <cell r="AL1046">
            <v>3575</v>
          </cell>
          <cell r="AM1046">
            <v>54169.8</v>
          </cell>
          <cell r="AN1046">
            <v>930</v>
          </cell>
          <cell r="AO1046">
            <v>0</v>
          </cell>
          <cell r="AP1046">
            <v>0</v>
          </cell>
          <cell r="AQ1046">
            <v>642546</v>
          </cell>
          <cell r="AR1046">
            <v>5704</v>
          </cell>
          <cell r="AS1046">
            <v>0</v>
          </cell>
          <cell r="AT1046">
            <v>0</v>
          </cell>
          <cell r="AU1046">
            <v>0</v>
          </cell>
          <cell r="AV1046">
            <v>3212</v>
          </cell>
          <cell r="AW1046">
            <v>5462.3710000000001</v>
          </cell>
          <cell r="AX1046">
            <v>1310.7937999999999</v>
          </cell>
        </row>
        <row r="1047">
          <cell r="D1047" t="str">
            <v>小川　和久</v>
          </cell>
          <cell r="E1047">
            <v>1008</v>
          </cell>
          <cell r="F1047" t="str">
            <v>HIDA総合研究所</v>
          </cell>
          <cell r="G1047">
            <v>100802</v>
          </cell>
          <cell r="H1047" t="str">
            <v>海外戦略Ｇ</v>
          </cell>
          <cell r="I1047">
            <v>1</v>
          </cell>
          <cell r="J1047" t="str">
            <v>部門1</v>
          </cell>
          <cell r="K1047">
            <v>1001</v>
          </cell>
          <cell r="L1047" t="str">
            <v>部門1-1</v>
          </cell>
          <cell r="M1047">
            <v>100102</v>
          </cell>
          <cell r="N1047" t="str">
            <v>一般職員</v>
          </cell>
          <cell r="O1047">
            <v>300</v>
          </cell>
          <cell r="P1047">
            <v>438200</v>
          </cell>
          <cell r="Q1047">
            <v>438200</v>
          </cell>
          <cell r="R1047">
            <v>0</v>
          </cell>
          <cell r="S1047">
            <v>0</v>
          </cell>
          <cell r="T1047">
            <v>0</v>
          </cell>
          <cell r="U1047">
            <v>0</v>
          </cell>
          <cell r="V1047">
            <v>0</v>
          </cell>
          <cell r="W1047">
            <v>0</v>
          </cell>
          <cell r="X1047">
            <v>0</v>
          </cell>
          <cell r="Y1047">
            <v>0</v>
          </cell>
          <cell r="Z1047">
            <v>438200</v>
          </cell>
          <cell r="AA1047">
            <v>75000</v>
          </cell>
          <cell r="AB1047">
            <v>64524</v>
          </cell>
          <cell r="AC1047">
            <v>24500</v>
          </cell>
          <cell r="AD1047">
            <v>27000</v>
          </cell>
          <cell r="AE1047">
            <v>0</v>
          </cell>
          <cell r="AF1047">
            <v>34656</v>
          </cell>
          <cell r="AG1047">
            <v>0</v>
          </cell>
          <cell r="AH1047">
            <v>10000</v>
          </cell>
          <cell r="AI1047">
            <v>0</v>
          </cell>
          <cell r="AJ1047">
            <v>0</v>
          </cell>
          <cell r="AK1047">
            <v>26792</v>
          </cell>
          <cell r="AL1047">
            <v>3740</v>
          </cell>
          <cell r="AM1047">
            <v>54169.8</v>
          </cell>
          <cell r="AN1047">
            <v>930</v>
          </cell>
          <cell r="AO1047">
            <v>0</v>
          </cell>
          <cell r="AP1047">
            <v>0</v>
          </cell>
          <cell r="AQ1047">
            <v>673880</v>
          </cell>
          <cell r="AR1047">
            <v>0</v>
          </cell>
          <cell r="AS1047">
            <v>0</v>
          </cell>
          <cell r="AT1047">
            <v>0</v>
          </cell>
          <cell r="AU1047">
            <v>0</v>
          </cell>
          <cell r="AV1047">
            <v>3369</v>
          </cell>
          <cell r="AW1047">
            <v>5728.38</v>
          </cell>
          <cell r="AX1047">
            <v>1374.7152000000001</v>
          </cell>
        </row>
        <row r="1048">
          <cell r="D1048" t="str">
            <v>名越　吉太郎</v>
          </cell>
          <cell r="E1048">
            <v>1004</v>
          </cell>
          <cell r="F1048" t="str">
            <v>事業統括部</v>
          </cell>
          <cell r="G1048">
            <v>100404</v>
          </cell>
          <cell r="H1048" t="str">
            <v>バンコク事務所</v>
          </cell>
          <cell r="I1048">
            <v>1</v>
          </cell>
          <cell r="J1048" t="str">
            <v>部門1</v>
          </cell>
          <cell r="K1048">
            <v>1001</v>
          </cell>
          <cell r="L1048" t="str">
            <v>部門1-1</v>
          </cell>
          <cell r="M1048">
            <v>100102</v>
          </cell>
          <cell r="N1048" t="str">
            <v>一般職員</v>
          </cell>
          <cell r="O1048">
            <v>400</v>
          </cell>
          <cell r="P1048">
            <v>370640</v>
          </cell>
          <cell r="Q1048">
            <v>370640</v>
          </cell>
          <cell r="R1048">
            <v>0</v>
          </cell>
          <cell r="S1048">
            <v>0</v>
          </cell>
          <cell r="T1048">
            <v>0</v>
          </cell>
          <cell r="U1048">
            <v>0</v>
          </cell>
          <cell r="V1048">
            <v>0</v>
          </cell>
          <cell r="W1048">
            <v>0</v>
          </cell>
          <cell r="X1048">
            <v>0</v>
          </cell>
          <cell r="Y1048">
            <v>0</v>
          </cell>
          <cell r="Z1048">
            <v>370640</v>
          </cell>
          <cell r="AA1048">
            <v>0</v>
          </cell>
          <cell r="AB1048">
            <v>0</v>
          </cell>
          <cell r="AC1048">
            <v>13000</v>
          </cell>
          <cell r="AD1048">
            <v>0</v>
          </cell>
          <cell r="AE1048">
            <v>0</v>
          </cell>
          <cell r="AF1048">
            <v>0</v>
          </cell>
          <cell r="AG1048">
            <v>0</v>
          </cell>
          <cell r="AH1048">
            <v>4200</v>
          </cell>
          <cell r="AI1048">
            <v>0</v>
          </cell>
          <cell r="AJ1048">
            <v>0</v>
          </cell>
          <cell r="AK1048">
            <v>25610</v>
          </cell>
          <cell r="AL1048">
            <v>0</v>
          </cell>
          <cell r="AM1048">
            <v>54169.8</v>
          </cell>
          <cell r="AN1048">
            <v>930</v>
          </cell>
          <cell r="AO1048">
            <v>0</v>
          </cell>
          <cell r="AP1048">
            <v>0</v>
          </cell>
          <cell r="AQ1048">
            <v>387840</v>
          </cell>
          <cell r="AR1048">
            <v>0</v>
          </cell>
          <cell r="AS1048">
            <v>0</v>
          </cell>
          <cell r="AT1048">
            <v>0</v>
          </cell>
          <cell r="AU1048">
            <v>0</v>
          </cell>
          <cell r="AV1048">
            <v>1939</v>
          </cell>
          <cell r="AW1048">
            <v>3296.84</v>
          </cell>
          <cell r="AX1048">
            <v>0</v>
          </cell>
        </row>
        <row r="1049">
          <cell r="D1049" t="str">
            <v>土屋　麻里子</v>
          </cell>
          <cell r="E1049">
            <v>1002</v>
          </cell>
          <cell r="F1049" t="str">
            <v>派遣業務部</v>
          </cell>
          <cell r="G1049">
            <v>100201</v>
          </cell>
          <cell r="H1049" t="str">
            <v>派遣業務Ｇ</v>
          </cell>
          <cell r="I1049">
            <v>1</v>
          </cell>
          <cell r="J1049" t="str">
            <v>部門1</v>
          </cell>
          <cell r="K1049">
            <v>1001</v>
          </cell>
          <cell r="L1049" t="str">
            <v>部門1-1</v>
          </cell>
          <cell r="M1049">
            <v>100102</v>
          </cell>
          <cell r="N1049" t="str">
            <v>一般職員</v>
          </cell>
          <cell r="O1049">
            <v>500</v>
          </cell>
          <cell r="P1049">
            <v>351700</v>
          </cell>
          <cell r="Q1049">
            <v>351700</v>
          </cell>
          <cell r="R1049">
            <v>0</v>
          </cell>
          <cell r="S1049">
            <v>0</v>
          </cell>
          <cell r="T1049">
            <v>0</v>
          </cell>
          <cell r="U1049">
            <v>0</v>
          </cell>
          <cell r="V1049">
            <v>0</v>
          </cell>
          <cell r="W1049">
            <v>0</v>
          </cell>
          <cell r="X1049">
            <v>0</v>
          </cell>
          <cell r="Y1049">
            <v>0</v>
          </cell>
          <cell r="Z1049">
            <v>351700</v>
          </cell>
          <cell r="AA1049">
            <v>0</v>
          </cell>
          <cell r="AB1049">
            <v>43764</v>
          </cell>
          <cell r="AC1049">
            <v>13000</v>
          </cell>
          <cell r="AD1049">
            <v>0</v>
          </cell>
          <cell r="AE1049">
            <v>0</v>
          </cell>
          <cell r="AF1049">
            <v>17681</v>
          </cell>
          <cell r="AG1049">
            <v>0</v>
          </cell>
          <cell r="AH1049">
            <v>6103</v>
          </cell>
          <cell r="AI1049">
            <v>14862</v>
          </cell>
          <cell r="AJ1049">
            <v>0</v>
          </cell>
          <cell r="AK1049">
            <v>16154</v>
          </cell>
          <cell r="AL1049">
            <v>2255</v>
          </cell>
          <cell r="AM1049">
            <v>35822.400000000001</v>
          </cell>
          <cell r="AN1049">
            <v>615</v>
          </cell>
          <cell r="AO1049">
            <v>0</v>
          </cell>
          <cell r="AP1049">
            <v>0</v>
          </cell>
          <cell r="AQ1049">
            <v>447110</v>
          </cell>
          <cell r="AR1049">
            <v>0</v>
          </cell>
          <cell r="AS1049">
            <v>0</v>
          </cell>
          <cell r="AT1049">
            <v>0</v>
          </cell>
          <cell r="AU1049">
            <v>0</v>
          </cell>
          <cell r="AV1049">
            <v>2235</v>
          </cell>
          <cell r="AW1049">
            <v>3800.9850000000001</v>
          </cell>
          <cell r="AX1049">
            <v>912.10440000000006</v>
          </cell>
        </row>
        <row r="1050">
          <cell r="D1050" t="str">
            <v>山下　夏子</v>
          </cell>
          <cell r="E1050">
            <v>1001</v>
          </cell>
          <cell r="F1050" t="str">
            <v>産業推進部</v>
          </cell>
          <cell r="G1050">
            <v>100102</v>
          </cell>
          <cell r="H1050" t="str">
            <v>ＥＰＡＧ</v>
          </cell>
          <cell r="I1050">
            <v>1</v>
          </cell>
          <cell r="J1050" t="str">
            <v>部門1</v>
          </cell>
          <cell r="K1050">
            <v>1001</v>
          </cell>
          <cell r="L1050" t="str">
            <v>部門1-1</v>
          </cell>
          <cell r="M1050">
            <v>100102</v>
          </cell>
          <cell r="N1050" t="str">
            <v>一般職員</v>
          </cell>
          <cell r="O1050">
            <v>500</v>
          </cell>
          <cell r="P1050">
            <v>315600</v>
          </cell>
          <cell r="Q1050">
            <v>315600</v>
          </cell>
          <cell r="R1050">
            <v>0</v>
          </cell>
          <cell r="S1050">
            <v>0</v>
          </cell>
          <cell r="T1050">
            <v>0</v>
          </cell>
          <cell r="U1050">
            <v>0</v>
          </cell>
          <cell r="V1050">
            <v>0</v>
          </cell>
          <cell r="W1050">
            <v>0</v>
          </cell>
          <cell r="X1050">
            <v>0</v>
          </cell>
          <cell r="Y1050">
            <v>0</v>
          </cell>
          <cell r="Z1050">
            <v>315600</v>
          </cell>
          <cell r="AA1050">
            <v>0</v>
          </cell>
          <cell r="AB1050">
            <v>37872</v>
          </cell>
          <cell r="AC1050">
            <v>0</v>
          </cell>
          <cell r="AD1050">
            <v>0</v>
          </cell>
          <cell r="AE1050">
            <v>0</v>
          </cell>
          <cell r="AF1050">
            <v>8900</v>
          </cell>
          <cell r="AG1050">
            <v>0</v>
          </cell>
          <cell r="AH1050">
            <v>0</v>
          </cell>
          <cell r="AI1050">
            <v>39821</v>
          </cell>
          <cell r="AJ1050">
            <v>-17603</v>
          </cell>
          <cell r="AK1050">
            <v>14184</v>
          </cell>
          <cell r="AL1050">
            <v>1980</v>
          </cell>
          <cell r="AM1050">
            <v>31453.4</v>
          </cell>
          <cell r="AN1050">
            <v>540</v>
          </cell>
          <cell r="AO1050">
            <v>0</v>
          </cell>
          <cell r="AP1050">
            <v>0</v>
          </cell>
          <cell r="AQ1050">
            <v>384590</v>
          </cell>
          <cell r="AR1050">
            <v>0</v>
          </cell>
          <cell r="AS1050">
            <v>0</v>
          </cell>
          <cell r="AT1050">
            <v>0</v>
          </cell>
          <cell r="AU1050">
            <v>0</v>
          </cell>
          <cell r="AV1050">
            <v>1922</v>
          </cell>
          <cell r="AW1050">
            <v>3269.9650000000001</v>
          </cell>
          <cell r="AX1050">
            <v>784.56359999999995</v>
          </cell>
        </row>
        <row r="1051">
          <cell r="D1051" t="str">
            <v>小柴　基弘</v>
          </cell>
          <cell r="E1051">
            <v>1007</v>
          </cell>
          <cell r="F1051" t="str">
            <v>関西研修センター</v>
          </cell>
          <cell r="G1051">
            <v>100701</v>
          </cell>
          <cell r="H1051" t="str">
            <v>ＫＫＣＧ</v>
          </cell>
          <cell r="I1051">
            <v>1</v>
          </cell>
          <cell r="J1051" t="str">
            <v>部門1</v>
          </cell>
          <cell r="K1051">
            <v>1001</v>
          </cell>
          <cell r="L1051" t="str">
            <v>部門1-1</v>
          </cell>
          <cell r="M1051">
            <v>100102</v>
          </cell>
          <cell r="N1051" t="str">
            <v>一般職員</v>
          </cell>
          <cell r="O1051">
            <v>300</v>
          </cell>
          <cell r="P1051">
            <v>413300</v>
          </cell>
          <cell r="Q1051">
            <v>413300</v>
          </cell>
          <cell r="R1051">
            <v>0</v>
          </cell>
          <cell r="S1051">
            <v>0</v>
          </cell>
          <cell r="T1051">
            <v>0</v>
          </cell>
          <cell r="U1051">
            <v>0</v>
          </cell>
          <cell r="V1051">
            <v>0</v>
          </cell>
          <cell r="W1051">
            <v>0</v>
          </cell>
          <cell r="X1051">
            <v>0</v>
          </cell>
          <cell r="Y1051">
            <v>0</v>
          </cell>
          <cell r="Z1051">
            <v>413300</v>
          </cell>
          <cell r="AA1051">
            <v>75000</v>
          </cell>
          <cell r="AB1051">
            <v>62316</v>
          </cell>
          <cell r="AC1051">
            <v>31000</v>
          </cell>
          <cell r="AD1051">
            <v>27000</v>
          </cell>
          <cell r="AE1051">
            <v>0</v>
          </cell>
          <cell r="AF1051">
            <v>15383</v>
          </cell>
          <cell r="AG1051">
            <v>0</v>
          </cell>
          <cell r="AH1051">
            <v>4000</v>
          </cell>
          <cell r="AI1051">
            <v>0</v>
          </cell>
          <cell r="AJ1051">
            <v>0</v>
          </cell>
          <cell r="AK1051">
            <v>24428</v>
          </cell>
          <cell r="AL1051">
            <v>3410</v>
          </cell>
          <cell r="AM1051">
            <v>54169.8</v>
          </cell>
          <cell r="AN1051">
            <v>930</v>
          </cell>
          <cell r="AO1051">
            <v>0</v>
          </cell>
          <cell r="AP1051">
            <v>0</v>
          </cell>
          <cell r="AQ1051">
            <v>627999</v>
          </cell>
          <cell r="AR1051">
            <v>0</v>
          </cell>
          <cell r="AS1051">
            <v>0</v>
          </cell>
          <cell r="AT1051">
            <v>0</v>
          </cell>
          <cell r="AU1051">
            <v>0</v>
          </cell>
          <cell r="AV1051">
            <v>3139</v>
          </cell>
          <cell r="AW1051">
            <v>5338.9865</v>
          </cell>
          <cell r="AX1051">
            <v>1281.1179</v>
          </cell>
        </row>
        <row r="1052">
          <cell r="D1052" t="str">
            <v>南谷　剛</v>
          </cell>
          <cell r="E1052">
            <v>1002</v>
          </cell>
          <cell r="F1052" t="str">
            <v>政策推進部</v>
          </cell>
          <cell r="G1052">
            <v>100202</v>
          </cell>
          <cell r="H1052" t="str">
            <v>政策受託Ｇ</v>
          </cell>
          <cell r="I1052">
            <v>1</v>
          </cell>
          <cell r="J1052" t="str">
            <v>部門1</v>
          </cell>
          <cell r="K1052">
            <v>1001</v>
          </cell>
          <cell r="L1052" t="str">
            <v>部門1-1</v>
          </cell>
          <cell r="M1052">
            <v>100102</v>
          </cell>
          <cell r="N1052" t="str">
            <v>一般職員</v>
          </cell>
          <cell r="O1052">
            <v>500</v>
          </cell>
          <cell r="P1052">
            <v>349000</v>
          </cell>
          <cell r="Q1052">
            <v>349000</v>
          </cell>
          <cell r="R1052">
            <v>0</v>
          </cell>
          <cell r="S1052">
            <v>0</v>
          </cell>
          <cell r="T1052">
            <v>0</v>
          </cell>
          <cell r="U1052">
            <v>0</v>
          </cell>
          <cell r="V1052">
            <v>0</v>
          </cell>
          <cell r="W1052">
            <v>0</v>
          </cell>
          <cell r="X1052">
            <v>0</v>
          </cell>
          <cell r="Y1052">
            <v>0</v>
          </cell>
          <cell r="Z1052">
            <v>349000</v>
          </cell>
          <cell r="AA1052">
            <v>0</v>
          </cell>
          <cell r="AB1052">
            <v>45000</v>
          </cell>
          <cell r="AC1052">
            <v>26000</v>
          </cell>
          <cell r="AD1052">
            <v>0</v>
          </cell>
          <cell r="AE1052">
            <v>0</v>
          </cell>
          <cell r="AF1052">
            <v>13663</v>
          </cell>
          <cell r="AG1052">
            <v>0</v>
          </cell>
          <cell r="AH1052">
            <v>11050</v>
          </cell>
          <cell r="AI1052">
            <v>48138</v>
          </cell>
          <cell r="AJ1052">
            <v>0</v>
          </cell>
          <cell r="AK1052">
            <v>18518</v>
          </cell>
          <cell r="AL1052">
            <v>2585</v>
          </cell>
          <cell r="AM1052">
            <v>41064.800000000003</v>
          </cell>
          <cell r="AN1052">
            <v>705</v>
          </cell>
          <cell r="AO1052">
            <v>0</v>
          </cell>
          <cell r="AP1052">
            <v>0</v>
          </cell>
          <cell r="AQ1052">
            <v>492851</v>
          </cell>
          <cell r="AR1052">
            <v>0</v>
          </cell>
          <cell r="AS1052">
            <v>0</v>
          </cell>
          <cell r="AT1052">
            <v>822</v>
          </cell>
          <cell r="AU1052">
            <v>0</v>
          </cell>
          <cell r="AV1052">
            <v>2464</v>
          </cell>
          <cell r="AW1052">
            <v>4189.4885000000004</v>
          </cell>
          <cell r="AX1052">
            <v>1005.4160000000001</v>
          </cell>
        </row>
        <row r="1053">
          <cell r="D1053" t="str">
            <v>栗山　明</v>
          </cell>
          <cell r="E1053">
            <v>1004</v>
          </cell>
          <cell r="F1053" t="str">
            <v>事業統括部</v>
          </cell>
          <cell r="G1053">
            <v>100406</v>
          </cell>
          <cell r="H1053" t="str">
            <v>ニューデリー事務所</v>
          </cell>
          <cell r="I1053">
            <v>1</v>
          </cell>
          <cell r="J1053" t="str">
            <v>部門1</v>
          </cell>
          <cell r="K1053">
            <v>1001</v>
          </cell>
          <cell r="L1053" t="str">
            <v>部門1-1</v>
          </cell>
          <cell r="M1053">
            <v>100102</v>
          </cell>
          <cell r="N1053" t="str">
            <v>一般職員</v>
          </cell>
          <cell r="O1053">
            <v>400</v>
          </cell>
          <cell r="P1053">
            <v>292080</v>
          </cell>
          <cell r="Q1053">
            <v>292080</v>
          </cell>
          <cell r="R1053">
            <v>0</v>
          </cell>
          <cell r="S1053">
            <v>0</v>
          </cell>
          <cell r="T1053">
            <v>0</v>
          </cell>
          <cell r="U1053">
            <v>0</v>
          </cell>
          <cell r="V1053">
            <v>0</v>
          </cell>
          <cell r="W1053">
            <v>0</v>
          </cell>
          <cell r="X1053">
            <v>0</v>
          </cell>
          <cell r="Y1053">
            <v>0</v>
          </cell>
          <cell r="Z1053">
            <v>292080</v>
          </cell>
          <cell r="AA1053">
            <v>0</v>
          </cell>
          <cell r="AB1053">
            <v>0</v>
          </cell>
          <cell r="AC1053">
            <v>26000</v>
          </cell>
          <cell r="AD1053">
            <v>0</v>
          </cell>
          <cell r="AE1053">
            <v>0</v>
          </cell>
          <cell r="AF1053">
            <v>0</v>
          </cell>
          <cell r="AG1053">
            <v>0</v>
          </cell>
          <cell r="AH1053">
            <v>16400</v>
          </cell>
          <cell r="AI1053">
            <v>0</v>
          </cell>
          <cell r="AJ1053">
            <v>0</v>
          </cell>
          <cell r="AK1053">
            <v>22064</v>
          </cell>
          <cell r="AL1053">
            <v>0</v>
          </cell>
          <cell r="AM1053">
            <v>48927.4</v>
          </cell>
          <cell r="AN1053">
            <v>840</v>
          </cell>
          <cell r="AO1053">
            <v>0</v>
          </cell>
          <cell r="AP1053">
            <v>0</v>
          </cell>
          <cell r="AQ1053">
            <v>334480</v>
          </cell>
          <cell r="AR1053">
            <v>0</v>
          </cell>
          <cell r="AS1053">
            <v>0</v>
          </cell>
          <cell r="AT1053">
            <v>0</v>
          </cell>
          <cell r="AU1053">
            <v>0</v>
          </cell>
          <cell r="AV1053">
            <v>1672</v>
          </cell>
          <cell r="AW1053">
            <v>2843.48</v>
          </cell>
          <cell r="AX1053">
            <v>0</v>
          </cell>
        </row>
        <row r="1054">
          <cell r="D1054" t="str">
            <v>戸田　英信</v>
          </cell>
          <cell r="E1054">
            <v>1005</v>
          </cell>
          <cell r="F1054" t="str">
            <v>総務企画部</v>
          </cell>
          <cell r="G1054">
            <v>100504</v>
          </cell>
          <cell r="H1054" t="str">
            <v>会計Ｇ</v>
          </cell>
          <cell r="I1054">
            <v>1</v>
          </cell>
          <cell r="J1054" t="str">
            <v>部門1</v>
          </cell>
          <cell r="K1054">
            <v>1001</v>
          </cell>
          <cell r="L1054" t="str">
            <v>部門1-1</v>
          </cell>
          <cell r="M1054">
            <v>100102</v>
          </cell>
          <cell r="N1054" t="str">
            <v>一般職員</v>
          </cell>
          <cell r="O1054">
            <v>300</v>
          </cell>
          <cell r="P1054">
            <v>376500</v>
          </cell>
          <cell r="Q1054">
            <v>376500</v>
          </cell>
          <cell r="R1054">
            <v>0</v>
          </cell>
          <cell r="S1054">
            <v>0</v>
          </cell>
          <cell r="T1054">
            <v>0</v>
          </cell>
          <cell r="U1054">
            <v>0</v>
          </cell>
          <cell r="V1054">
            <v>0</v>
          </cell>
          <cell r="W1054">
            <v>0</v>
          </cell>
          <cell r="X1054">
            <v>0</v>
          </cell>
          <cell r="Y1054">
            <v>0</v>
          </cell>
          <cell r="Z1054">
            <v>376500</v>
          </cell>
          <cell r="AA1054">
            <v>75000</v>
          </cell>
          <cell r="AB1054">
            <v>54180</v>
          </cell>
          <cell r="AC1054">
            <v>0</v>
          </cell>
          <cell r="AD1054">
            <v>27000</v>
          </cell>
          <cell r="AE1054">
            <v>0</v>
          </cell>
          <cell r="AF1054">
            <v>7983</v>
          </cell>
          <cell r="AG1054">
            <v>0</v>
          </cell>
          <cell r="AH1054">
            <v>1500</v>
          </cell>
          <cell r="AI1054">
            <v>0</v>
          </cell>
          <cell r="AJ1054">
            <v>0</v>
          </cell>
          <cell r="AK1054">
            <v>20882</v>
          </cell>
          <cell r="AL1054">
            <v>2915</v>
          </cell>
          <cell r="AM1054">
            <v>46306.2</v>
          </cell>
          <cell r="AN1054">
            <v>795</v>
          </cell>
          <cell r="AO1054">
            <v>0</v>
          </cell>
          <cell r="AP1054">
            <v>0</v>
          </cell>
          <cell r="AQ1054">
            <v>542163</v>
          </cell>
          <cell r="AR1054">
            <v>0</v>
          </cell>
          <cell r="AS1054">
            <v>0</v>
          </cell>
          <cell r="AT1054">
            <v>0</v>
          </cell>
          <cell r="AU1054">
            <v>0</v>
          </cell>
          <cell r="AV1054">
            <v>2710</v>
          </cell>
          <cell r="AW1054">
            <v>4609.2004999999999</v>
          </cell>
          <cell r="AX1054">
            <v>1106.0125</v>
          </cell>
        </row>
        <row r="1055">
          <cell r="D1055" t="str">
            <v>山辺　孝</v>
          </cell>
          <cell r="E1055">
            <v>1005</v>
          </cell>
          <cell r="F1055" t="str">
            <v>総務企画部</v>
          </cell>
          <cell r="G1055">
            <v>100501</v>
          </cell>
          <cell r="H1055" t="str">
            <v>経営戦略Ｇ</v>
          </cell>
          <cell r="I1055">
            <v>1</v>
          </cell>
          <cell r="J1055" t="str">
            <v>部門1</v>
          </cell>
          <cell r="K1055">
            <v>1001</v>
          </cell>
          <cell r="L1055" t="str">
            <v>部門1-1</v>
          </cell>
          <cell r="M1055">
            <v>100102</v>
          </cell>
          <cell r="N1055" t="str">
            <v>一般職員</v>
          </cell>
          <cell r="O1055">
            <v>300</v>
          </cell>
          <cell r="P1055">
            <v>381300</v>
          </cell>
          <cell r="Q1055">
            <v>381300</v>
          </cell>
          <cell r="R1055">
            <v>0</v>
          </cell>
          <cell r="S1055">
            <v>0</v>
          </cell>
          <cell r="T1055">
            <v>0</v>
          </cell>
          <cell r="U1055">
            <v>0</v>
          </cell>
          <cell r="V1055">
            <v>0</v>
          </cell>
          <cell r="W1055">
            <v>0</v>
          </cell>
          <cell r="X1055">
            <v>0</v>
          </cell>
          <cell r="Y1055">
            <v>0</v>
          </cell>
          <cell r="Z1055">
            <v>381300</v>
          </cell>
          <cell r="AA1055">
            <v>85000</v>
          </cell>
          <cell r="AB1055">
            <v>57516</v>
          </cell>
          <cell r="AC1055">
            <v>13000</v>
          </cell>
          <cell r="AD1055">
            <v>27000</v>
          </cell>
          <cell r="AE1055">
            <v>0</v>
          </cell>
          <cell r="AF1055">
            <v>0</v>
          </cell>
          <cell r="AG1055">
            <v>0</v>
          </cell>
          <cell r="AH1055">
            <v>7500</v>
          </cell>
          <cell r="AI1055">
            <v>0</v>
          </cell>
          <cell r="AJ1055">
            <v>0</v>
          </cell>
          <cell r="AK1055">
            <v>22064</v>
          </cell>
          <cell r="AL1055">
            <v>3080</v>
          </cell>
          <cell r="AM1055">
            <v>48927.4</v>
          </cell>
          <cell r="AN1055">
            <v>840</v>
          </cell>
          <cell r="AO1055">
            <v>0</v>
          </cell>
          <cell r="AP1055">
            <v>0</v>
          </cell>
          <cell r="AQ1055">
            <v>571316</v>
          </cell>
          <cell r="AR1055">
            <v>0</v>
          </cell>
          <cell r="AS1055">
            <v>0</v>
          </cell>
          <cell r="AT1055">
            <v>0</v>
          </cell>
          <cell r="AU1055">
            <v>0</v>
          </cell>
          <cell r="AV1055">
            <v>2856</v>
          </cell>
          <cell r="AW1055">
            <v>4856.7659999999996</v>
          </cell>
          <cell r="AX1055">
            <v>1165.4846</v>
          </cell>
        </row>
        <row r="1056">
          <cell r="D1056" t="str">
            <v>蔵口　葉子</v>
          </cell>
          <cell r="E1056">
            <v>1004</v>
          </cell>
          <cell r="F1056" t="str">
            <v>事業統括部</v>
          </cell>
          <cell r="G1056">
            <v>100401</v>
          </cell>
          <cell r="H1056" t="str">
            <v>事業統括Ｇ</v>
          </cell>
          <cell r="I1056">
            <v>1</v>
          </cell>
          <cell r="J1056" t="str">
            <v>部門1</v>
          </cell>
          <cell r="K1056">
            <v>1001</v>
          </cell>
          <cell r="L1056" t="str">
            <v>部門1-1</v>
          </cell>
          <cell r="M1056">
            <v>100102</v>
          </cell>
          <cell r="N1056" t="str">
            <v>一般職員</v>
          </cell>
          <cell r="O1056">
            <v>500</v>
          </cell>
          <cell r="P1056">
            <v>318500</v>
          </cell>
          <cell r="Q1056">
            <v>318500</v>
          </cell>
          <cell r="R1056">
            <v>0</v>
          </cell>
          <cell r="S1056">
            <v>0</v>
          </cell>
          <cell r="T1056">
            <v>0</v>
          </cell>
          <cell r="U1056">
            <v>0</v>
          </cell>
          <cell r="V1056">
            <v>0</v>
          </cell>
          <cell r="W1056">
            <v>0</v>
          </cell>
          <cell r="X1056">
            <v>0</v>
          </cell>
          <cell r="Y1056">
            <v>0</v>
          </cell>
          <cell r="Z1056">
            <v>318500</v>
          </cell>
          <cell r="AA1056">
            <v>0</v>
          </cell>
          <cell r="AB1056">
            <v>38220</v>
          </cell>
          <cell r="AC1056">
            <v>0</v>
          </cell>
          <cell r="AD1056">
            <v>0</v>
          </cell>
          <cell r="AE1056">
            <v>0</v>
          </cell>
          <cell r="AF1056">
            <v>5050</v>
          </cell>
          <cell r="AG1056">
            <v>0</v>
          </cell>
          <cell r="AH1056">
            <v>5501</v>
          </cell>
          <cell r="AI1056">
            <v>15084</v>
          </cell>
          <cell r="AJ1056">
            <v>0</v>
          </cell>
          <cell r="AK1056">
            <v>14972</v>
          </cell>
          <cell r="AL1056">
            <v>2090</v>
          </cell>
          <cell r="AM1056">
            <v>33201.199999999997</v>
          </cell>
          <cell r="AN1056">
            <v>570</v>
          </cell>
          <cell r="AO1056">
            <v>0</v>
          </cell>
          <cell r="AP1056">
            <v>0</v>
          </cell>
          <cell r="AQ1056">
            <v>382355</v>
          </cell>
          <cell r="AR1056">
            <v>0</v>
          </cell>
          <cell r="AS1056">
            <v>0</v>
          </cell>
          <cell r="AT1056">
            <v>0</v>
          </cell>
          <cell r="AU1056">
            <v>3205</v>
          </cell>
          <cell r="AV1056">
            <v>1911</v>
          </cell>
          <cell r="AW1056">
            <v>3250.7925</v>
          </cell>
          <cell r="AX1056">
            <v>780.00419999999997</v>
          </cell>
        </row>
        <row r="1057">
          <cell r="D1057" t="str">
            <v>濃野　承次</v>
          </cell>
          <cell r="E1057">
            <v>1003</v>
          </cell>
          <cell r="F1057" t="str">
            <v>新国際協力事業部</v>
          </cell>
          <cell r="G1057">
            <v>100301</v>
          </cell>
          <cell r="H1057" t="str">
            <v>新国際協力事業Ｇ</v>
          </cell>
          <cell r="I1057">
            <v>1</v>
          </cell>
          <cell r="J1057" t="str">
            <v>部門1</v>
          </cell>
          <cell r="K1057">
            <v>1001</v>
          </cell>
          <cell r="L1057" t="str">
            <v>部門1-1</v>
          </cell>
          <cell r="M1057">
            <v>100102</v>
          </cell>
          <cell r="N1057" t="str">
            <v>一般職員</v>
          </cell>
          <cell r="O1057">
            <v>300</v>
          </cell>
          <cell r="P1057">
            <v>376500</v>
          </cell>
          <cell r="Q1057">
            <v>376500</v>
          </cell>
          <cell r="R1057">
            <v>0</v>
          </cell>
          <cell r="S1057">
            <v>0</v>
          </cell>
          <cell r="T1057">
            <v>0</v>
          </cell>
          <cell r="U1057">
            <v>0</v>
          </cell>
          <cell r="V1057">
            <v>0</v>
          </cell>
          <cell r="W1057">
            <v>0</v>
          </cell>
          <cell r="X1057">
            <v>0</v>
          </cell>
          <cell r="Y1057">
            <v>0</v>
          </cell>
          <cell r="Z1057">
            <v>376500</v>
          </cell>
          <cell r="AA1057">
            <v>75000</v>
          </cell>
          <cell r="AB1057">
            <v>54180</v>
          </cell>
          <cell r="AC1057">
            <v>0</v>
          </cell>
          <cell r="AD1057">
            <v>27000</v>
          </cell>
          <cell r="AE1057">
            <v>0</v>
          </cell>
          <cell r="AF1057">
            <v>6958</v>
          </cell>
          <cell r="AG1057">
            <v>0</v>
          </cell>
          <cell r="AH1057">
            <v>0</v>
          </cell>
          <cell r="AI1057">
            <v>0</v>
          </cell>
          <cell r="AJ1057">
            <v>0</v>
          </cell>
          <cell r="AK1057">
            <v>20882</v>
          </cell>
          <cell r="AL1057">
            <v>2915</v>
          </cell>
          <cell r="AM1057">
            <v>46306.2</v>
          </cell>
          <cell r="AN1057">
            <v>795</v>
          </cell>
          <cell r="AO1057">
            <v>0</v>
          </cell>
          <cell r="AP1057">
            <v>0</v>
          </cell>
          <cell r="AQ1057">
            <v>539638</v>
          </cell>
          <cell r="AR1057">
            <v>0</v>
          </cell>
          <cell r="AS1057">
            <v>0</v>
          </cell>
          <cell r="AT1057">
            <v>0</v>
          </cell>
          <cell r="AU1057">
            <v>0</v>
          </cell>
          <cell r="AV1057">
            <v>2698</v>
          </cell>
          <cell r="AW1057">
            <v>4587.1130000000003</v>
          </cell>
          <cell r="AX1057">
            <v>1100.8615</v>
          </cell>
        </row>
        <row r="1058">
          <cell r="D1058" t="str">
            <v>小平　真巳</v>
          </cell>
          <cell r="E1058">
            <v>1003</v>
          </cell>
          <cell r="F1058" t="str">
            <v>研修業務部</v>
          </cell>
          <cell r="G1058">
            <v>100303</v>
          </cell>
          <cell r="H1058" t="str">
            <v>招聘業務Ｇ</v>
          </cell>
          <cell r="I1058">
            <v>1</v>
          </cell>
          <cell r="J1058" t="str">
            <v>部門1</v>
          </cell>
          <cell r="K1058">
            <v>1001</v>
          </cell>
          <cell r="L1058" t="str">
            <v>部門1-1</v>
          </cell>
          <cell r="M1058">
            <v>100102</v>
          </cell>
          <cell r="N1058" t="str">
            <v>一般職員</v>
          </cell>
          <cell r="O1058">
            <v>300</v>
          </cell>
          <cell r="P1058">
            <v>369100</v>
          </cell>
          <cell r="Q1058">
            <v>369100</v>
          </cell>
          <cell r="R1058">
            <v>0</v>
          </cell>
          <cell r="S1058">
            <v>0</v>
          </cell>
          <cell r="T1058">
            <v>0</v>
          </cell>
          <cell r="U1058">
            <v>0</v>
          </cell>
          <cell r="V1058">
            <v>0</v>
          </cell>
          <cell r="W1058">
            <v>0</v>
          </cell>
          <cell r="X1058">
            <v>0</v>
          </cell>
          <cell r="Y1058">
            <v>0</v>
          </cell>
          <cell r="Z1058">
            <v>369100</v>
          </cell>
          <cell r="AA1058">
            <v>75000</v>
          </cell>
          <cell r="AB1058">
            <v>57012</v>
          </cell>
          <cell r="AC1058">
            <v>31000</v>
          </cell>
          <cell r="AD1058">
            <v>0</v>
          </cell>
          <cell r="AE1058">
            <v>0</v>
          </cell>
          <cell r="AF1058">
            <v>21178</v>
          </cell>
          <cell r="AG1058">
            <v>0</v>
          </cell>
          <cell r="AH1058">
            <v>13900</v>
          </cell>
          <cell r="AI1058">
            <v>0</v>
          </cell>
          <cell r="AJ1058">
            <v>0</v>
          </cell>
          <cell r="AK1058">
            <v>22064</v>
          </cell>
          <cell r="AL1058">
            <v>3080</v>
          </cell>
          <cell r="AM1058">
            <v>48927.4</v>
          </cell>
          <cell r="AN1058">
            <v>840</v>
          </cell>
          <cell r="AO1058">
            <v>0</v>
          </cell>
          <cell r="AP1058">
            <v>0</v>
          </cell>
          <cell r="AQ1058">
            <v>567190</v>
          </cell>
          <cell r="AR1058">
            <v>0</v>
          </cell>
          <cell r="AS1058">
            <v>0</v>
          </cell>
          <cell r="AT1058">
            <v>0</v>
          </cell>
          <cell r="AU1058">
            <v>0</v>
          </cell>
          <cell r="AV1058">
            <v>2835</v>
          </cell>
          <cell r="AW1058">
            <v>4822.0649999999996</v>
          </cell>
          <cell r="AX1058">
            <v>1157.0676000000001</v>
          </cell>
        </row>
        <row r="1059">
          <cell r="D1059" t="str">
            <v>佐藤　裕之</v>
          </cell>
          <cell r="E1059">
            <v>1005</v>
          </cell>
          <cell r="F1059" t="str">
            <v>総務企画部</v>
          </cell>
          <cell r="G1059">
            <v>100503</v>
          </cell>
          <cell r="H1059" t="str">
            <v>人事Ｇ</v>
          </cell>
          <cell r="I1059">
            <v>1</v>
          </cell>
          <cell r="J1059" t="str">
            <v>部門1</v>
          </cell>
          <cell r="K1059">
            <v>1001</v>
          </cell>
          <cell r="L1059" t="str">
            <v>部門1-1</v>
          </cell>
          <cell r="M1059">
            <v>100102</v>
          </cell>
          <cell r="N1059" t="str">
            <v>一般職員</v>
          </cell>
          <cell r="O1059">
            <v>300</v>
          </cell>
          <cell r="P1059">
            <v>374200</v>
          </cell>
          <cell r="Q1059">
            <v>374200</v>
          </cell>
          <cell r="R1059">
            <v>0</v>
          </cell>
          <cell r="S1059">
            <v>0</v>
          </cell>
          <cell r="T1059">
            <v>0</v>
          </cell>
          <cell r="U1059">
            <v>0</v>
          </cell>
          <cell r="V1059">
            <v>0</v>
          </cell>
          <cell r="W1059">
            <v>0</v>
          </cell>
          <cell r="X1059">
            <v>0</v>
          </cell>
          <cell r="Y1059">
            <v>0</v>
          </cell>
          <cell r="Z1059">
            <v>374200</v>
          </cell>
          <cell r="AA1059">
            <v>75000</v>
          </cell>
          <cell r="AB1059">
            <v>53904</v>
          </cell>
          <cell r="AC1059">
            <v>0</v>
          </cell>
          <cell r="AD1059">
            <v>0</v>
          </cell>
          <cell r="AE1059">
            <v>0</v>
          </cell>
          <cell r="AF1059">
            <v>18298</v>
          </cell>
          <cell r="AG1059">
            <v>0</v>
          </cell>
          <cell r="AH1059">
            <v>9900</v>
          </cell>
          <cell r="AI1059">
            <v>0</v>
          </cell>
          <cell r="AJ1059">
            <v>0</v>
          </cell>
          <cell r="AK1059">
            <v>20882</v>
          </cell>
          <cell r="AL1059">
            <v>2915</v>
          </cell>
          <cell r="AM1059">
            <v>46306.2</v>
          </cell>
          <cell r="AN1059">
            <v>795</v>
          </cell>
          <cell r="AO1059">
            <v>0</v>
          </cell>
          <cell r="AP1059">
            <v>0</v>
          </cell>
          <cell r="AQ1059">
            <v>531302</v>
          </cell>
          <cell r="AR1059">
            <v>0</v>
          </cell>
          <cell r="AS1059">
            <v>0</v>
          </cell>
          <cell r="AT1059">
            <v>0</v>
          </cell>
          <cell r="AU1059">
            <v>0</v>
          </cell>
          <cell r="AV1059">
            <v>2656</v>
          </cell>
          <cell r="AW1059">
            <v>4516.5770000000002</v>
          </cell>
          <cell r="AX1059">
            <v>1083.856</v>
          </cell>
        </row>
        <row r="1060">
          <cell r="D1060" t="str">
            <v>窪田　真也</v>
          </cell>
          <cell r="E1060">
            <v>1008</v>
          </cell>
          <cell r="F1060" t="str">
            <v>HIDA総合研究所</v>
          </cell>
          <cell r="G1060">
            <v>100801</v>
          </cell>
          <cell r="H1060" t="str">
            <v>調査企画Ｇ</v>
          </cell>
          <cell r="I1060">
            <v>1</v>
          </cell>
          <cell r="J1060" t="str">
            <v>部門1</v>
          </cell>
          <cell r="K1060">
            <v>1001</v>
          </cell>
          <cell r="L1060" t="str">
            <v>部門1-1</v>
          </cell>
          <cell r="M1060">
            <v>100102</v>
          </cell>
          <cell r="N1060" t="str">
            <v>一般職員</v>
          </cell>
          <cell r="O1060">
            <v>300</v>
          </cell>
          <cell r="P1060">
            <v>365100</v>
          </cell>
          <cell r="Q1060">
            <v>365100</v>
          </cell>
          <cell r="R1060">
            <v>0</v>
          </cell>
          <cell r="S1060">
            <v>0</v>
          </cell>
          <cell r="T1060">
            <v>0</v>
          </cell>
          <cell r="U1060">
            <v>0</v>
          </cell>
          <cell r="V1060">
            <v>0</v>
          </cell>
          <cell r="W1060">
            <v>0</v>
          </cell>
          <cell r="X1060">
            <v>0</v>
          </cell>
          <cell r="Y1060">
            <v>0</v>
          </cell>
          <cell r="Z1060">
            <v>365100</v>
          </cell>
          <cell r="AA1060">
            <v>75000</v>
          </cell>
          <cell r="AB1060">
            <v>54372</v>
          </cell>
          <cell r="AC1060">
            <v>13000</v>
          </cell>
          <cell r="AD1060">
            <v>27000</v>
          </cell>
          <cell r="AE1060">
            <v>0</v>
          </cell>
          <cell r="AF1060">
            <v>9980</v>
          </cell>
          <cell r="AG1060">
            <v>0</v>
          </cell>
          <cell r="AH1060">
            <v>0</v>
          </cell>
          <cell r="AI1060">
            <v>0</v>
          </cell>
          <cell r="AJ1060">
            <v>0</v>
          </cell>
          <cell r="AK1060">
            <v>25610</v>
          </cell>
          <cell r="AL1060">
            <v>3575</v>
          </cell>
          <cell r="AM1060">
            <v>54169.8</v>
          </cell>
          <cell r="AN1060">
            <v>930</v>
          </cell>
          <cell r="AO1060">
            <v>0</v>
          </cell>
          <cell r="AP1060">
            <v>0</v>
          </cell>
          <cell r="AQ1060">
            <v>544452</v>
          </cell>
          <cell r="AR1060">
            <v>0</v>
          </cell>
          <cell r="AS1060">
            <v>0</v>
          </cell>
          <cell r="AT1060">
            <v>0</v>
          </cell>
          <cell r="AU1060">
            <v>0</v>
          </cell>
          <cell r="AV1060">
            <v>2722</v>
          </cell>
          <cell r="AW1060">
            <v>4628.1019999999999</v>
          </cell>
          <cell r="AX1060">
            <v>1110.682</v>
          </cell>
        </row>
        <row r="1061">
          <cell r="D1061" t="str">
            <v>浜本　馨</v>
          </cell>
          <cell r="E1061">
            <v>1002</v>
          </cell>
          <cell r="F1061" t="str">
            <v>政策推進部</v>
          </cell>
          <cell r="G1061">
            <v>100202</v>
          </cell>
          <cell r="H1061" t="str">
            <v>政策受託Ｇ</v>
          </cell>
          <cell r="I1061">
            <v>1</v>
          </cell>
          <cell r="J1061" t="str">
            <v>部門1</v>
          </cell>
          <cell r="K1061">
            <v>1001</v>
          </cell>
          <cell r="L1061" t="str">
            <v>部門1-1</v>
          </cell>
          <cell r="M1061">
            <v>100102</v>
          </cell>
          <cell r="N1061" t="str">
            <v>一般職員</v>
          </cell>
          <cell r="O1061">
            <v>500</v>
          </cell>
          <cell r="P1061">
            <v>357100</v>
          </cell>
          <cell r="Q1061">
            <v>357100</v>
          </cell>
          <cell r="R1061">
            <v>0</v>
          </cell>
          <cell r="S1061">
            <v>0</v>
          </cell>
          <cell r="T1061">
            <v>0</v>
          </cell>
          <cell r="U1061">
            <v>0</v>
          </cell>
          <cell r="V1061">
            <v>0</v>
          </cell>
          <cell r="W1061">
            <v>0</v>
          </cell>
          <cell r="X1061">
            <v>0</v>
          </cell>
          <cell r="Y1061">
            <v>0</v>
          </cell>
          <cell r="Z1061">
            <v>357100</v>
          </cell>
          <cell r="AA1061">
            <v>0</v>
          </cell>
          <cell r="AB1061">
            <v>45192</v>
          </cell>
          <cell r="AC1061">
            <v>19500</v>
          </cell>
          <cell r="AD1061">
            <v>27000</v>
          </cell>
          <cell r="AE1061">
            <v>0</v>
          </cell>
          <cell r="AF1061">
            <v>10610</v>
          </cell>
          <cell r="AG1061">
            <v>0</v>
          </cell>
          <cell r="AH1061">
            <v>18811</v>
          </cell>
          <cell r="AI1061">
            <v>121330</v>
          </cell>
          <cell r="AJ1061">
            <v>0</v>
          </cell>
          <cell r="AK1061">
            <v>22064</v>
          </cell>
          <cell r="AL1061">
            <v>3080</v>
          </cell>
          <cell r="AM1061">
            <v>48927.4</v>
          </cell>
          <cell r="AN1061">
            <v>840</v>
          </cell>
          <cell r="AO1061">
            <v>0</v>
          </cell>
          <cell r="AP1061">
            <v>0</v>
          </cell>
          <cell r="AQ1061">
            <v>599543</v>
          </cell>
          <cell r="AR1061">
            <v>0</v>
          </cell>
          <cell r="AS1061">
            <v>0</v>
          </cell>
          <cell r="AT1061">
            <v>3575</v>
          </cell>
          <cell r="AU1061">
            <v>3546</v>
          </cell>
          <cell r="AV1061">
            <v>2997</v>
          </cell>
          <cell r="AW1061">
            <v>5096.8305</v>
          </cell>
          <cell r="AX1061">
            <v>1223.0677000000001</v>
          </cell>
        </row>
        <row r="1062">
          <cell r="D1062" t="str">
            <v>牧野　幾太郎</v>
          </cell>
          <cell r="E1062">
            <v>1006</v>
          </cell>
          <cell r="F1062" t="str">
            <v>東京研修センター</v>
          </cell>
          <cell r="G1062">
            <v>100601</v>
          </cell>
          <cell r="H1062" t="str">
            <v>ＴＫＣＧ</v>
          </cell>
          <cell r="I1062">
            <v>1</v>
          </cell>
          <cell r="J1062" t="str">
            <v>部門1</v>
          </cell>
          <cell r="K1062">
            <v>1001</v>
          </cell>
          <cell r="L1062" t="str">
            <v>部門1-1</v>
          </cell>
          <cell r="M1062">
            <v>100102</v>
          </cell>
          <cell r="N1062" t="str">
            <v>一般職員</v>
          </cell>
          <cell r="O1062">
            <v>300</v>
          </cell>
          <cell r="P1062">
            <v>374200</v>
          </cell>
          <cell r="Q1062">
            <v>374200</v>
          </cell>
          <cell r="R1062">
            <v>0</v>
          </cell>
          <cell r="S1062">
            <v>0</v>
          </cell>
          <cell r="T1062">
            <v>0</v>
          </cell>
          <cell r="U1062">
            <v>0</v>
          </cell>
          <cell r="V1062">
            <v>0</v>
          </cell>
          <cell r="W1062">
            <v>0</v>
          </cell>
          <cell r="X1062">
            <v>0</v>
          </cell>
          <cell r="Y1062">
            <v>0</v>
          </cell>
          <cell r="Z1062">
            <v>374200</v>
          </cell>
          <cell r="AA1062">
            <v>75000</v>
          </cell>
          <cell r="AB1062">
            <v>54684</v>
          </cell>
          <cell r="AC1062">
            <v>6500</v>
          </cell>
          <cell r="AD1062">
            <v>0</v>
          </cell>
          <cell r="AE1062">
            <v>0</v>
          </cell>
          <cell r="AF1062">
            <v>28101</v>
          </cell>
          <cell r="AG1062">
            <v>0</v>
          </cell>
          <cell r="AH1062">
            <v>11400</v>
          </cell>
          <cell r="AI1062">
            <v>0</v>
          </cell>
          <cell r="AJ1062">
            <v>0</v>
          </cell>
          <cell r="AK1062">
            <v>22064</v>
          </cell>
          <cell r="AL1062">
            <v>3080</v>
          </cell>
          <cell r="AM1062">
            <v>48927.4</v>
          </cell>
          <cell r="AN1062">
            <v>840</v>
          </cell>
          <cell r="AO1062">
            <v>0</v>
          </cell>
          <cell r="AP1062">
            <v>0</v>
          </cell>
          <cell r="AQ1062">
            <v>549885</v>
          </cell>
          <cell r="AR1062">
            <v>0</v>
          </cell>
          <cell r="AS1062">
            <v>0</v>
          </cell>
          <cell r="AT1062">
            <v>0</v>
          </cell>
          <cell r="AU1062">
            <v>0</v>
          </cell>
          <cell r="AV1062">
            <v>2749</v>
          </cell>
          <cell r="AW1062">
            <v>4674.4475000000002</v>
          </cell>
          <cell r="AX1062">
            <v>1121.7654</v>
          </cell>
        </row>
        <row r="1063">
          <cell r="D1063" t="str">
            <v>竹本　優子</v>
          </cell>
          <cell r="E1063">
            <v>1001</v>
          </cell>
          <cell r="F1063" t="str">
            <v>産業推進部</v>
          </cell>
          <cell r="G1063">
            <v>100102</v>
          </cell>
          <cell r="H1063" t="str">
            <v>ＥＰＡＧ</v>
          </cell>
          <cell r="I1063">
            <v>1</v>
          </cell>
          <cell r="J1063" t="str">
            <v>部門1</v>
          </cell>
          <cell r="K1063">
            <v>1001</v>
          </cell>
          <cell r="L1063" t="str">
            <v>部門1-1</v>
          </cell>
          <cell r="M1063">
            <v>100102</v>
          </cell>
          <cell r="N1063" t="str">
            <v>一般職員</v>
          </cell>
          <cell r="O1063">
            <v>300</v>
          </cell>
          <cell r="P1063">
            <v>343500</v>
          </cell>
          <cell r="Q1063">
            <v>343500</v>
          </cell>
          <cell r="R1063">
            <v>0</v>
          </cell>
          <cell r="S1063">
            <v>0</v>
          </cell>
          <cell r="T1063">
            <v>0</v>
          </cell>
          <cell r="U1063">
            <v>0</v>
          </cell>
          <cell r="V1063">
            <v>0</v>
          </cell>
          <cell r="W1063">
            <v>0</v>
          </cell>
          <cell r="X1063">
            <v>0</v>
          </cell>
          <cell r="Y1063">
            <v>0</v>
          </cell>
          <cell r="Z1063">
            <v>343500</v>
          </cell>
          <cell r="AA1063">
            <v>45000</v>
          </cell>
          <cell r="AB1063">
            <v>46620</v>
          </cell>
          <cell r="AC1063">
            <v>0</v>
          </cell>
          <cell r="AD1063">
            <v>27000</v>
          </cell>
          <cell r="AE1063">
            <v>0</v>
          </cell>
          <cell r="AF1063">
            <v>3876</v>
          </cell>
          <cell r="AG1063">
            <v>0</v>
          </cell>
          <cell r="AH1063">
            <v>1500</v>
          </cell>
          <cell r="AI1063">
            <v>0</v>
          </cell>
          <cell r="AJ1063">
            <v>0</v>
          </cell>
          <cell r="AK1063">
            <v>18518</v>
          </cell>
          <cell r="AL1063">
            <v>2585</v>
          </cell>
          <cell r="AM1063">
            <v>41064.800000000003</v>
          </cell>
          <cell r="AN1063">
            <v>705</v>
          </cell>
          <cell r="AO1063">
            <v>0</v>
          </cell>
          <cell r="AP1063">
            <v>0</v>
          </cell>
          <cell r="AQ1063">
            <v>467496</v>
          </cell>
          <cell r="AR1063">
            <v>0</v>
          </cell>
          <cell r="AS1063">
            <v>0</v>
          </cell>
          <cell r="AT1063">
            <v>0</v>
          </cell>
          <cell r="AU1063">
            <v>0</v>
          </cell>
          <cell r="AV1063">
            <v>2337</v>
          </cell>
          <cell r="AW1063">
            <v>3974.1959999999999</v>
          </cell>
          <cell r="AX1063">
            <v>953.69179999999994</v>
          </cell>
        </row>
        <row r="1064">
          <cell r="D1064" t="str">
            <v>木村　奈苗</v>
          </cell>
          <cell r="E1064">
            <v>1003</v>
          </cell>
          <cell r="F1064" t="str">
            <v>研修業務部</v>
          </cell>
          <cell r="G1064">
            <v>100301</v>
          </cell>
          <cell r="H1064" t="str">
            <v>受入業務Ｇ</v>
          </cell>
          <cell r="I1064">
            <v>1</v>
          </cell>
          <cell r="J1064" t="str">
            <v>部門1</v>
          </cell>
          <cell r="K1064">
            <v>1001</v>
          </cell>
          <cell r="L1064" t="str">
            <v>部門1-1</v>
          </cell>
          <cell r="M1064">
            <v>100102</v>
          </cell>
          <cell r="N1064" t="str">
            <v>一般職員</v>
          </cell>
          <cell r="O1064">
            <v>500</v>
          </cell>
          <cell r="P1064">
            <v>351700</v>
          </cell>
          <cell r="Q1064">
            <v>351700</v>
          </cell>
          <cell r="R1064">
            <v>0</v>
          </cell>
          <cell r="S1064">
            <v>0</v>
          </cell>
          <cell r="T1064">
            <v>0</v>
          </cell>
          <cell r="U1064">
            <v>0</v>
          </cell>
          <cell r="V1064">
            <v>0</v>
          </cell>
          <cell r="W1064">
            <v>0</v>
          </cell>
          <cell r="X1064">
            <v>0</v>
          </cell>
          <cell r="Y1064">
            <v>0</v>
          </cell>
          <cell r="Z1064">
            <v>351700</v>
          </cell>
          <cell r="AA1064">
            <v>0</v>
          </cell>
          <cell r="AB1064">
            <v>42204</v>
          </cell>
          <cell r="AC1064">
            <v>0</v>
          </cell>
          <cell r="AD1064">
            <v>0</v>
          </cell>
          <cell r="AE1064">
            <v>0</v>
          </cell>
          <cell r="AF1064">
            <v>12835</v>
          </cell>
          <cell r="AG1064">
            <v>0</v>
          </cell>
          <cell r="AH1064">
            <v>6103</v>
          </cell>
          <cell r="AI1064">
            <v>0</v>
          </cell>
          <cell r="AJ1064">
            <v>0</v>
          </cell>
          <cell r="AK1064">
            <v>16154</v>
          </cell>
          <cell r="AL1064">
            <v>2255</v>
          </cell>
          <cell r="AM1064">
            <v>35822.400000000001</v>
          </cell>
          <cell r="AN1064">
            <v>615</v>
          </cell>
          <cell r="AO1064">
            <v>0</v>
          </cell>
          <cell r="AP1064">
            <v>0</v>
          </cell>
          <cell r="AQ1064">
            <v>412842</v>
          </cell>
          <cell r="AR1064">
            <v>0</v>
          </cell>
          <cell r="AS1064">
            <v>0</v>
          </cell>
          <cell r="AT1064">
            <v>0</v>
          </cell>
          <cell r="AU1064">
            <v>0</v>
          </cell>
          <cell r="AV1064">
            <v>2064</v>
          </cell>
          <cell r="AW1064">
            <v>3509.3670000000002</v>
          </cell>
          <cell r="AX1064">
            <v>842.19759999999997</v>
          </cell>
        </row>
        <row r="1065">
          <cell r="D1065" t="str">
            <v>蔵口　達也</v>
          </cell>
          <cell r="E1065">
            <v>1002</v>
          </cell>
          <cell r="F1065" t="str">
            <v>派遣業務部</v>
          </cell>
          <cell r="G1065">
            <v>100201</v>
          </cell>
          <cell r="H1065" t="str">
            <v>派遣業務Ｇ</v>
          </cell>
          <cell r="I1065">
            <v>1</v>
          </cell>
          <cell r="J1065" t="str">
            <v>部門1</v>
          </cell>
          <cell r="K1065">
            <v>1001</v>
          </cell>
          <cell r="L1065" t="str">
            <v>部門1-1</v>
          </cell>
          <cell r="M1065">
            <v>100102</v>
          </cell>
          <cell r="N1065" t="str">
            <v>一般職員</v>
          </cell>
          <cell r="O1065">
            <v>300</v>
          </cell>
          <cell r="P1065">
            <v>315700</v>
          </cell>
          <cell r="Q1065">
            <v>315700</v>
          </cell>
          <cell r="R1065">
            <v>0</v>
          </cell>
          <cell r="S1065">
            <v>0</v>
          </cell>
          <cell r="T1065">
            <v>0</v>
          </cell>
          <cell r="U1065">
            <v>0</v>
          </cell>
          <cell r="V1065">
            <v>0</v>
          </cell>
          <cell r="W1065">
            <v>0</v>
          </cell>
          <cell r="X1065">
            <v>0</v>
          </cell>
          <cell r="Y1065">
            <v>0</v>
          </cell>
          <cell r="Z1065">
            <v>315700</v>
          </cell>
          <cell r="AA1065">
            <v>45000</v>
          </cell>
          <cell r="AB1065">
            <v>44844</v>
          </cell>
          <cell r="AC1065">
            <v>13000</v>
          </cell>
          <cell r="AD1065">
            <v>0</v>
          </cell>
          <cell r="AE1065">
            <v>0</v>
          </cell>
          <cell r="AF1065">
            <v>12376</v>
          </cell>
          <cell r="AG1065">
            <v>0</v>
          </cell>
          <cell r="AH1065">
            <v>3000</v>
          </cell>
          <cell r="AI1065">
            <v>0</v>
          </cell>
          <cell r="AJ1065">
            <v>0</v>
          </cell>
          <cell r="AK1065">
            <v>18518</v>
          </cell>
          <cell r="AL1065">
            <v>2585</v>
          </cell>
          <cell r="AM1065">
            <v>41064.800000000003</v>
          </cell>
          <cell r="AN1065">
            <v>705</v>
          </cell>
          <cell r="AO1065">
            <v>0</v>
          </cell>
          <cell r="AP1065">
            <v>0</v>
          </cell>
          <cell r="AQ1065">
            <v>433920</v>
          </cell>
          <cell r="AR1065">
            <v>0</v>
          </cell>
          <cell r="AS1065">
            <v>0</v>
          </cell>
          <cell r="AT1065">
            <v>0</v>
          </cell>
          <cell r="AU1065">
            <v>0</v>
          </cell>
          <cell r="AV1065">
            <v>2169</v>
          </cell>
          <cell r="AW1065">
            <v>3688.92</v>
          </cell>
          <cell r="AX1065">
            <v>885.19680000000005</v>
          </cell>
        </row>
        <row r="1066">
          <cell r="D1066" t="str">
            <v>三谷　知</v>
          </cell>
          <cell r="E1066">
            <v>1003</v>
          </cell>
          <cell r="F1066" t="str">
            <v>研修業務部</v>
          </cell>
          <cell r="G1066">
            <v>100302</v>
          </cell>
          <cell r="H1066" t="str">
            <v>低炭素化支援Ｇ</v>
          </cell>
          <cell r="I1066">
            <v>1</v>
          </cell>
          <cell r="J1066" t="str">
            <v>部門1</v>
          </cell>
          <cell r="K1066">
            <v>1001</v>
          </cell>
          <cell r="L1066" t="str">
            <v>部門1-1</v>
          </cell>
          <cell r="M1066">
            <v>100102</v>
          </cell>
          <cell r="N1066" t="str">
            <v>一般職員</v>
          </cell>
          <cell r="O1066">
            <v>300</v>
          </cell>
          <cell r="P1066">
            <v>365100</v>
          </cell>
          <cell r="Q1066">
            <v>365100</v>
          </cell>
          <cell r="R1066">
            <v>0</v>
          </cell>
          <cell r="S1066">
            <v>0</v>
          </cell>
          <cell r="T1066">
            <v>0</v>
          </cell>
          <cell r="U1066">
            <v>0</v>
          </cell>
          <cell r="V1066">
            <v>0</v>
          </cell>
          <cell r="W1066">
            <v>0</v>
          </cell>
          <cell r="X1066">
            <v>0</v>
          </cell>
          <cell r="Y1066">
            <v>0</v>
          </cell>
          <cell r="Z1066">
            <v>365100</v>
          </cell>
          <cell r="AA1066">
            <v>75000</v>
          </cell>
          <cell r="AB1066">
            <v>55932</v>
          </cell>
          <cell r="AC1066">
            <v>26000</v>
          </cell>
          <cell r="AD1066">
            <v>27000</v>
          </cell>
          <cell r="AE1066">
            <v>0</v>
          </cell>
          <cell r="AF1066">
            <v>6956</v>
          </cell>
          <cell r="AG1066">
            <v>0</v>
          </cell>
          <cell r="AH1066">
            <v>3000</v>
          </cell>
          <cell r="AI1066">
            <v>0</v>
          </cell>
          <cell r="AJ1066">
            <v>0</v>
          </cell>
          <cell r="AK1066">
            <v>29550</v>
          </cell>
          <cell r="AL1066">
            <v>4125</v>
          </cell>
          <cell r="AM1066">
            <v>54169.8</v>
          </cell>
          <cell r="AN1066">
            <v>930</v>
          </cell>
          <cell r="AO1066">
            <v>0</v>
          </cell>
          <cell r="AP1066">
            <v>0</v>
          </cell>
          <cell r="AQ1066">
            <v>558988</v>
          </cell>
          <cell r="AR1066">
            <v>0</v>
          </cell>
          <cell r="AS1066">
            <v>0</v>
          </cell>
          <cell r="AT1066">
            <v>0</v>
          </cell>
          <cell r="AU1066">
            <v>0</v>
          </cell>
          <cell r="AV1066">
            <v>2794</v>
          </cell>
          <cell r="AW1066">
            <v>4752.3379999999997</v>
          </cell>
          <cell r="AX1066">
            <v>1140.3354999999999</v>
          </cell>
        </row>
        <row r="1067">
          <cell r="D1067" t="str">
            <v>鮎合　健一郎</v>
          </cell>
          <cell r="E1067">
            <v>1002</v>
          </cell>
          <cell r="F1067" t="str">
            <v>政策推進部</v>
          </cell>
          <cell r="G1067">
            <v>100201</v>
          </cell>
          <cell r="H1067" t="str">
            <v>国際人材Ｇ</v>
          </cell>
          <cell r="I1067">
            <v>1</v>
          </cell>
          <cell r="J1067" t="str">
            <v>部門1</v>
          </cell>
          <cell r="K1067">
            <v>1001</v>
          </cell>
          <cell r="L1067" t="str">
            <v>部門1-1</v>
          </cell>
          <cell r="M1067">
            <v>100102</v>
          </cell>
          <cell r="N1067" t="str">
            <v>一般職員</v>
          </cell>
          <cell r="O1067">
            <v>300</v>
          </cell>
          <cell r="P1067">
            <v>365100</v>
          </cell>
          <cell r="Q1067">
            <v>365100</v>
          </cell>
          <cell r="R1067">
            <v>0</v>
          </cell>
          <cell r="S1067">
            <v>0</v>
          </cell>
          <cell r="T1067">
            <v>0</v>
          </cell>
          <cell r="U1067">
            <v>0</v>
          </cell>
          <cell r="V1067">
            <v>0</v>
          </cell>
          <cell r="W1067">
            <v>0</v>
          </cell>
          <cell r="X1067">
            <v>0</v>
          </cell>
          <cell r="Y1067">
            <v>0</v>
          </cell>
          <cell r="Z1067">
            <v>365100</v>
          </cell>
          <cell r="AA1067">
            <v>75000</v>
          </cell>
          <cell r="AB1067">
            <v>55932</v>
          </cell>
          <cell r="AC1067">
            <v>26000</v>
          </cell>
          <cell r="AD1067">
            <v>27000</v>
          </cell>
          <cell r="AE1067">
            <v>0</v>
          </cell>
          <cell r="AF1067">
            <v>0</v>
          </cell>
          <cell r="AG1067">
            <v>0</v>
          </cell>
          <cell r="AH1067">
            <v>14000</v>
          </cell>
          <cell r="AI1067">
            <v>0</v>
          </cell>
          <cell r="AJ1067">
            <v>0</v>
          </cell>
          <cell r="AK1067">
            <v>22064</v>
          </cell>
          <cell r="AL1067">
            <v>3080</v>
          </cell>
          <cell r="AM1067">
            <v>48927.4</v>
          </cell>
          <cell r="AN1067">
            <v>840</v>
          </cell>
          <cell r="AO1067">
            <v>0</v>
          </cell>
          <cell r="AP1067">
            <v>0</v>
          </cell>
          <cell r="AQ1067">
            <v>563032</v>
          </cell>
          <cell r="AR1067">
            <v>0</v>
          </cell>
          <cell r="AS1067">
            <v>0</v>
          </cell>
          <cell r="AT1067">
            <v>0</v>
          </cell>
          <cell r="AU1067">
            <v>0</v>
          </cell>
          <cell r="AV1067">
            <v>2815</v>
          </cell>
          <cell r="AW1067">
            <v>4785.9319999999998</v>
          </cell>
          <cell r="AX1067">
            <v>1148.5852</v>
          </cell>
        </row>
        <row r="1068">
          <cell r="D1068" t="str">
            <v>馬場　宏和</v>
          </cell>
          <cell r="E1068">
            <v>1005</v>
          </cell>
          <cell r="F1068" t="str">
            <v>総務企画部</v>
          </cell>
          <cell r="G1068">
            <v>100501</v>
          </cell>
          <cell r="H1068" t="str">
            <v>経営戦略Ｇ</v>
          </cell>
          <cell r="I1068">
            <v>1</v>
          </cell>
          <cell r="J1068" t="str">
            <v>部門1</v>
          </cell>
          <cell r="K1068">
            <v>1001</v>
          </cell>
          <cell r="L1068" t="str">
            <v>部門1-1</v>
          </cell>
          <cell r="M1068">
            <v>100102</v>
          </cell>
          <cell r="N1068" t="str">
            <v>一般職員</v>
          </cell>
          <cell r="O1068">
            <v>500</v>
          </cell>
          <cell r="P1068">
            <v>292000</v>
          </cell>
          <cell r="Q1068">
            <v>292000</v>
          </cell>
          <cell r="R1068">
            <v>0</v>
          </cell>
          <cell r="S1068">
            <v>0</v>
          </cell>
          <cell r="T1068">
            <v>0</v>
          </cell>
          <cell r="U1068">
            <v>0</v>
          </cell>
          <cell r="V1068">
            <v>0</v>
          </cell>
          <cell r="W1068">
            <v>0</v>
          </cell>
          <cell r="X1068">
            <v>0</v>
          </cell>
          <cell r="Y1068">
            <v>0</v>
          </cell>
          <cell r="Z1068">
            <v>292000</v>
          </cell>
          <cell r="AA1068">
            <v>0</v>
          </cell>
          <cell r="AB1068">
            <v>37380</v>
          </cell>
          <cell r="AC1068">
            <v>19500</v>
          </cell>
          <cell r="AD1068">
            <v>0</v>
          </cell>
          <cell r="AE1068">
            <v>0</v>
          </cell>
          <cell r="AF1068">
            <v>9306</v>
          </cell>
          <cell r="AG1068">
            <v>0</v>
          </cell>
          <cell r="AH1068">
            <v>14902</v>
          </cell>
          <cell r="AI1068">
            <v>92259</v>
          </cell>
          <cell r="AJ1068">
            <v>0</v>
          </cell>
          <cell r="AK1068">
            <v>18518</v>
          </cell>
          <cell r="AL1068">
            <v>2585</v>
          </cell>
          <cell r="AM1068">
            <v>41064.800000000003</v>
          </cell>
          <cell r="AN1068">
            <v>705</v>
          </cell>
          <cell r="AO1068">
            <v>0</v>
          </cell>
          <cell r="AP1068">
            <v>0</v>
          </cell>
          <cell r="AQ1068">
            <v>465347</v>
          </cell>
          <cell r="AR1068">
            <v>172</v>
          </cell>
          <cell r="AS1068">
            <v>0</v>
          </cell>
          <cell r="AT1068">
            <v>0</v>
          </cell>
          <cell r="AU1068">
            <v>0</v>
          </cell>
          <cell r="AV1068">
            <v>2326</v>
          </cell>
          <cell r="AW1068">
            <v>3956.1844999999998</v>
          </cell>
          <cell r="AX1068">
            <v>949.30780000000004</v>
          </cell>
        </row>
        <row r="1069">
          <cell r="D1069" t="str">
            <v>手島　真子</v>
          </cell>
          <cell r="E1069">
            <v>1003</v>
          </cell>
          <cell r="F1069" t="str">
            <v>研修業務部</v>
          </cell>
          <cell r="G1069">
            <v>100304</v>
          </cell>
          <cell r="H1069" t="str">
            <v>受入経理Ｇ</v>
          </cell>
          <cell r="I1069">
            <v>1</v>
          </cell>
          <cell r="J1069" t="str">
            <v>部門1</v>
          </cell>
          <cell r="K1069">
            <v>1001</v>
          </cell>
          <cell r="L1069" t="str">
            <v>部門1-1</v>
          </cell>
          <cell r="M1069">
            <v>100102</v>
          </cell>
          <cell r="N1069" t="str">
            <v>一般職員</v>
          </cell>
          <cell r="O1069">
            <v>500</v>
          </cell>
          <cell r="P1069">
            <v>273300</v>
          </cell>
          <cell r="Q1069">
            <v>273300</v>
          </cell>
          <cell r="R1069">
            <v>0</v>
          </cell>
          <cell r="S1069">
            <v>0</v>
          </cell>
          <cell r="T1069">
            <v>0</v>
          </cell>
          <cell r="U1069">
            <v>0</v>
          </cell>
          <cell r="V1069">
            <v>0</v>
          </cell>
          <cell r="W1069">
            <v>0</v>
          </cell>
          <cell r="X1069">
            <v>0</v>
          </cell>
          <cell r="Y1069">
            <v>0</v>
          </cell>
          <cell r="Z1069">
            <v>273300</v>
          </cell>
          <cell r="AA1069">
            <v>0</v>
          </cell>
          <cell r="AB1069">
            <v>32796</v>
          </cell>
          <cell r="AC1069">
            <v>0</v>
          </cell>
          <cell r="AD1069">
            <v>0</v>
          </cell>
          <cell r="AE1069">
            <v>0</v>
          </cell>
          <cell r="AF1069">
            <v>12816</v>
          </cell>
          <cell r="AG1069">
            <v>0</v>
          </cell>
          <cell r="AH1069">
            <v>4643</v>
          </cell>
          <cell r="AI1069">
            <v>21742</v>
          </cell>
          <cell r="AJ1069">
            <v>0</v>
          </cell>
          <cell r="AK1069">
            <v>14972</v>
          </cell>
          <cell r="AL1069">
            <v>0</v>
          </cell>
          <cell r="AM1069">
            <v>33201.199999999997</v>
          </cell>
          <cell r="AN1069">
            <v>570</v>
          </cell>
          <cell r="AO1069">
            <v>0</v>
          </cell>
          <cell r="AP1069">
            <v>0</v>
          </cell>
          <cell r="AQ1069">
            <v>345297</v>
          </cell>
          <cell r="AR1069">
            <v>0</v>
          </cell>
          <cell r="AS1069">
            <v>0</v>
          </cell>
          <cell r="AT1069">
            <v>0</v>
          </cell>
          <cell r="AU1069">
            <v>0</v>
          </cell>
          <cell r="AV1069">
            <v>1726</v>
          </cell>
          <cell r="AW1069">
            <v>2935.5095000000001</v>
          </cell>
          <cell r="AX1069">
            <v>704.4058</v>
          </cell>
        </row>
        <row r="1070">
          <cell r="D1070" t="str">
            <v>田中　雅聡</v>
          </cell>
          <cell r="E1070">
            <v>1004</v>
          </cell>
          <cell r="F1070" t="str">
            <v>事業統括部</v>
          </cell>
          <cell r="G1070">
            <v>100401</v>
          </cell>
          <cell r="H1070" t="str">
            <v>事業統括Ｇ</v>
          </cell>
          <cell r="I1070">
            <v>1</v>
          </cell>
          <cell r="J1070" t="str">
            <v>部門1</v>
          </cell>
          <cell r="K1070">
            <v>1001</v>
          </cell>
          <cell r="L1070" t="str">
            <v>部門1-1</v>
          </cell>
          <cell r="M1070">
            <v>100102</v>
          </cell>
          <cell r="N1070" t="str">
            <v>一般職員</v>
          </cell>
          <cell r="O1070">
            <v>300</v>
          </cell>
          <cell r="P1070">
            <v>366600</v>
          </cell>
          <cell r="Q1070">
            <v>366600</v>
          </cell>
          <cell r="R1070">
            <v>0</v>
          </cell>
          <cell r="S1070">
            <v>0</v>
          </cell>
          <cell r="T1070">
            <v>0</v>
          </cell>
          <cell r="U1070">
            <v>0</v>
          </cell>
          <cell r="V1070">
            <v>0</v>
          </cell>
          <cell r="W1070">
            <v>0</v>
          </cell>
          <cell r="X1070">
            <v>0</v>
          </cell>
          <cell r="Y1070">
            <v>0</v>
          </cell>
          <cell r="Z1070">
            <v>366600</v>
          </cell>
          <cell r="AA1070">
            <v>75000</v>
          </cell>
          <cell r="AB1070">
            <v>54552</v>
          </cell>
          <cell r="AC1070">
            <v>13000</v>
          </cell>
          <cell r="AD1070">
            <v>0</v>
          </cell>
          <cell r="AE1070">
            <v>0</v>
          </cell>
          <cell r="AF1070">
            <v>12606</v>
          </cell>
          <cell r="AG1070">
            <v>0</v>
          </cell>
          <cell r="AH1070">
            <v>1500</v>
          </cell>
          <cell r="AI1070">
            <v>0</v>
          </cell>
          <cell r="AJ1070">
            <v>0</v>
          </cell>
          <cell r="AK1070">
            <v>22064</v>
          </cell>
          <cell r="AL1070">
            <v>3080</v>
          </cell>
          <cell r="AM1070">
            <v>48927.4</v>
          </cell>
          <cell r="AN1070">
            <v>840</v>
          </cell>
          <cell r="AO1070">
            <v>0</v>
          </cell>
          <cell r="AP1070">
            <v>0</v>
          </cell>
          <cell r="AQ1070">
            <v>523258</v>
          </cell>
          <cell r="AR1070">
            <v>0</v>
          </cell>
          <cell r="AS1070">
            <v>0</v>
          </cell>
          <cell r="AT1070">
            <v>0</v>
          </cell>
          <cell r="AU1070">
            <v>0</v>
          </cell>
          <cell r="AV1070">
            <v>2616</v>
          </cell>
          <cell r="AW1070">
            <v>4447.9830000000002</v>
          </cell>
          <cell r="AX1070">
            <v>1067.4463000000001</v>
          </cell>
        </row>
        <row r="1071">
          <cell r="D1071" t="str">
            <v>林　真理子</v>
          </cell>
          <cell r="E1071">
            <v>1002</v>
          </cell>
          <cell r="F1071" t="str">
            <v>政策推進部</v>
          </cell>
          <cell r="G1071">
            <v>100201</v>
          </cell>
          <cell r="H1071" t="str">
            <v>国際人材Ｇ</v>
          </cell>
          <cell r="I1071">
            <v>1</v>
          </cell>
          <cell r="J1071" t="str">
            <v>部門1</v>
          </cell>
          <cell r="K1071">
            <v>1001</v>
          </cell>
          <cell r="L1071" t="str">
            <v>部門1-1</v>
          </cell>
          <cell r="M1071">
            <v>100102</v>
          </cell>
          <cell r="N1071" t="str">
            <v>一般職員</v>
          </cell>
          <cell r="O1071">
            <v>500</v>
          </cell>
          <cell r="P1071">
            <v>302400</v>
          </cell>
          <cell r="Q1071">
            <v>302400</v>
          </cell>
          <cell r="R1071">
            <v>0</v>
          </cell>
          <cell r="S1071">
            <v>0</v>
          </cell>
          <cell r="T1071">
            <v>0</v>
          </cell>
          <cell r="U1071">
            <v>0</v>
          </cell>
          <cell r="V1071">
            <v>0</v>
          </cell>
          <cell r="W1071">
            <v>0</v>
          </cell>
          <cell r="X1071">
            <v>0</v>
          </cell>
          <cell r="Y1071">
            <v>0</v>
          </cell>
          <cell r="Z1071">
            <v>302400</v>
          </cell>
          <cell r="AA1071">
            <v>0</v>
          </cell>
          <cell r="AB1071">
            <v>36288</v>
          </cell>
          <cell r="AC1071">
            <v>0</v>
          </cell>
          <cell r="AD1071">
            <v>27000</v>
          </cell>
          <cell r="AE1071">
            <v>0</v>
          </cell>
          <cell r="AF1071">
            <v>7238</v>
          </cell>
          <cell r="AG1071">
            <v>0</v>
          </cell>
          <cell r="AH1071">
            <v>6702</v>
          </cell>
          <cell r="AI1071">
            <v>61548</v>
          </cell>
          <cell r="AJ1071">
            <v>0</v>
          </cell>
          <cell r="AK1071">
            <v>19700</v>
          </cell>
          <cell r="AL1071">
            <v>2750</v>
          </cell>
          <cell r="AM1071">
            <v>43685</v>
          </cell>
          <cell r="AN1071">
            <v>750</v>
          </cell>
          <cell r="AO1071">
            <v>0</v>
          </cell>
          <cell r="AP1071">
            <v>0</v>
          </cell>
          <cell r="AQ1071">
            <v>441176</v>
          </cell>
          <cell r="AR1071">
            <v>0</v>
          </cell>
          <cell r="AS1071">
            <v>0</v>
          </cell>
          <cell r="AT1071">
            <v>0</v>
          </cell>
          <cell r="AU1071">
            <v>0</v>
          </cell>
          <cell r="AV1071">
            <v>2205</v>
          </cell>
          <cell r="AW1071">
            <v>3750.8760000000002</v>
          </cell>
          <cell r="AX1071">
            <v>899.99900000000002</v>
          </cell>
        </row>
        <row r="1072">
          <cell r="D1072" t="str">
            <v>谷口　幹治</v>
          </cell>
          <cell r="E1072">
            <v>1003</v>
          </cell>
          <cell r="F1072" t="str">
            <v>研修業務部</v>
          </cell>
          <cell r="G1072">
            <v>100301</v>
          </cell>
          <cell r="H1072" t="str">
            <v>受入業務Ｇ</v>
          </cell>
          <cell r="I1072">
            <v>1</v>
          </cell>
          <cell r="J1072" t="str">
            <v>部門1</v>
          </cell>
          <cell r="K1072">
            <v>1001</v>
          </cell>
          <cell r="L1072" t="str">
            <v>部門1-1</v>
          </cell>
          <cell r="M1072">
            <v>100102</v>
          </cell>
          <cell r="N1072" t="str">
            <v>一般職員</v>
          </cell>
          <cell r="O1072">
            <v>500</v>
          </cell>
          <cell r="P1072">
            <v>395000</v>
          </cell>
          <cell r="Q1072">
            <v>395000</v>
          </cell>
          <cell r="R1072">
            <v>0</v>
          </cell>
          <cell r="S1072">
            <v>0</v>
          </cell>
          <cell r="T1072">
            <v>0</v>
          </cell>
          <cell r="U1072">
            <v>0</v>
          </cell>
          <cell r="V1072">
            <v>0</v>
          </cell>
          <cell r="W1072">
            <v>0</v>
          </cell>
          <cell r="X1072">
            <v>0</v>
          </cell>
          <cell r="Y1072">
            <v>0</v>
          </cell>
          <cell r="Z1072">
            <v>395000</v>
          </cell>
          <cell r="AA1072">
            <v>0</v>
          </cell>
          <cell r="AB1072">
            <v>51120</v>
          </cell>
          <cell r="AC1072">
            <v>31000</v>
          </cell>
          <cell r="AD1072">
            <v>27000</v>
          </cell>
          <cell r="AE1072">
            <v>0</v>
          </cell>
          <cell r="AF1072">
            <v>18155</v>
          </cell>
          <cell r="AG1072">
            <v>0</v>
          </cell>
          <cell r="AH1072">
            <v>18459</v>
          </cell>
          <cell r="AI1072">
            <v>5629</v>
          </cell>
          <cell r="AJ1072">
            <v>0</v>
          </cell>
          <cell r="AK1072">
            <v>24428</v>
          </cell>
          <cell r="AL1072">
            <v>3410</v>
          </cell>
          <cell r="AM1072">
            <v>54169.8</v>
          </cell>
          <cell r="AN1072">
            <v>930</v>
          </cell>
          <cell r="AO1072">
            <v>0</v>
          </cell>
          <cell r="AP1072">
            <v>0</v>
          </cell>
          <cell r="AQ1072">
            <v>546363</v>
          </cell>
          <cell r="AR1072">
            <v>0</v>
          </cell>
          <cell r="AS1072">
            <v>0</v>
          </cell>
          <cell r="AT1072">
            <v>0</v>
          </cell>
          <cell r="AU1072">
            <v>0</v>
          </cell>
          <cell r="AV1072">
            <v>2731</v>
          </cell>
          <cell r="AW1072">
            <v>4644.9004999999997</v>
          </cell>
          <cell r="AX1072">
            <v>1114.5805</v>
          </cell>
        </row>
        <row r="1073">
          <cell r="D1073" t="str">
            <v>神田　久史</v>
          </cell>
          <cell r="E1073">
            <v>1008</v>
          </cell>
          <cell r="F1073" t="str">
            <v>HIDA総合研究所</v>
          </cell>
          <cell r="G1073">
            <v>100801</v>
          </cell>
          <cell r="H1073" t="str">
            <v>調査企画Ｇ</v>
          </cell>
          <cell r="I1073">
            <v>1</v>
          </cell>
          <cell r="J1073" t="str">
            <v>部門1</v>
          </cell>
          <cell r="K1073">
            <v>1001</v>
          </cell>
          <cell r="L1073" t="str">
            <v>部門1-1</v>
          </cell>
          <cell r="M1073">
            <v>100102</v>
          </cell>
          <cell r="N1073" t="str">
            <v>一般職員</v>
          </cell>
          <cell r="O1073">
            <v>300</v>
          </cell>
          <cell r="P1073">
            <v>343500</v>
          </cell>
          <cell r="Q1073">
            <v>343500</v>
          </cell>
          <cell r="R1073">
            <v>0</v>
          </cell>
          <cell r="S1073">
            <v>0</v>
          </cell>
          <cell r="T1073">
            <v>0</v>
          </cell>
          <cell r="U1073">
            <v>0</v>
          </cell>
          <cell r="V1073">
            <v>0</v>
          </cell>
          <cell r="W1073">
            <v>0</v>
          </cell>
          <cell r="X1073">
            <v>0</v>
          </cell>
          <cell r="Y1073">
            <v>0</v>
          </cell>
          <cell r="Z1073">
            <v>343500</v>
          </cell>
          <cell r="AA1073">
            <v>45000</v>
          </cell>
          <cell r="AB1073">
            <v>47400</v>
          </cell>
          <cell r="AC1073">
            <v>6500</v>
          </cell>
          <cell r="AD1073">
            <v>0</v>
          </cell>
          <cell r="AE1073">
            <v>0</v>
          </cell>
          <cell r="AF1073">
            <v>11373</v>
          </cell>
          <cell r="AG1073">
            <v>0</v>
          </cell>
          <cell r="AH1073">
            <v>11400</v>
          </cell>
          <cell r="AI1073">
            <v>0</v>
          </cell>
          <cell r="AJ1073">
            <v>0</v>
          </cell>
          <cell r="AK1073">
            <v>18518</v>
          </cell>
          <cell r="AL1073">
            <v>2585</v>
          </cell>
          <cell r="AM1073">
            <v>41064.800000000003</v>
          </cell>
          <cell r="AN1073">
            <v>705</v>
          </cell>
          <cell r="AO1073">
            <v>0</v>
          </cell>
          <cell r="AP1073">
            <v>0</v>
          </cell>
          <cell r="AQ1073">
            <v>465173</v>
          </cell>
          <cell r="AR1073">
            <v>0</v>
          </cell>
          <cell r="AS1073">
            <v>0</v>
          </cell>
          <cell r="AT1073">
            <v>0</v>
          </cell>
          <cell r="AU1073">
            <v>0</v>
          </cell>
          <cell r="AV1073">
            <v>2325</v>
          </cell>
          <cell r="AW1073">
            <v>3954.8355000000001</v>
          </cell>
          <cell r="AX1073">
            <v>948.9529</v>
          </cell>
        </row>
        <row r="1074">
          <cell r="D1074" t="str">
            <v>梶原　翼</v>
          </cell>
          <cell r="E1074">
            <v>1007</v>
          </cell>
          <cell r="F1074" t="str">
            <v>関西研修センター</v>
          </cell>
          <cell r="G1074">
            <v>100701</v>
          </cell>
          <cell r="H1074" t="str">
            <v>ＫＫＣＧ</v>
          </cell>
          <cell r="I1074">
            <v>1</v>
          </cell>
          <cell r="J1074" t="str">
            <v>部門1</v>
          </cell>
          <cell r="K1074">
            <v>1001</v>
          </cell>
          <cell r="L1074" t="str">
            <v>部門1-1</v>
          </cell>
          <cell r="M1074">
            <v>100104</v>
          </cell>
          <cell r="N1074" t="str">
            <v>臨時職員（共通）</v>
          </cell>
          <cell r="O1074">
            <v>600</v>
          </cell>
          <cell r="P1074">
            <v>0</v>
          </cell>
          <cell r="Q1074">
            <v>0</v>
          </cell>
          <cell r="R1074">
            <v>0</v>
          </cell>
          <cell r="S1074">
            <v>0</v>
          </cell>
          <cell r="T1074">
            <v>0</v>
          </cell>
          <cell r="U1074">
            <v>0</v>
          </cell>
          <cell r="V1074">
            <v>0</v>
          </cell>
          <cell r="W1074">
            <v>0</v>
          </cell>
          <cell r="X1074">
            <v>0</v>
          </cell>
          <cell r="Y1074">
            <v>0</v>
          </cell>
          <cell r="Z1074">
            <v>86567</v>
          </cell>
          <cell r="AA1074">
            <v>0</v>
          </cell>
          <cell r="AB1074">
            <v>0</v>
          </cell>
          <cell r="AC1074">
            <v>0</v>
          </cell>
          <cell r="AD1074">
            <v>0</v>
          </cell>
          <cell r="AE1074">
            <v>0</v>
          </cell>
          <cell r="AF1074">
            <v>0</v>
          </cell>
          <cell r="AG1074">
            <v>0</v>
          </cell>
          <cell r="AH1074">
            <v>0</v>
          </cell>
          <cell r="AI1074">
            <v>0</v>
          </cell>
          <cell r="AJ1074">
            <v>0</v>
          </cell>
          <cell r="AK1074">
            <v>3467</v>
          </cell>
          <cell r="AL1074">
            <v>0</v>
          </cell>
          <cell r="AM1074">
            <v>8562.52</v>
          </cell>
          <cell r="AN1074">
            <v>147</v>
          </cell>
          <cell r="AO1074">
            <v>0</v>
          </cell>
          <cell r="AP1074">
            <v>0</v>
          </cell>
          <cell r="AQ1074">
            <v>86567</v>
          </cell>
          <cell r="AR1074">
            <v>0</v>
          </cell>
          <cell r="AS1074">
            <v>0</v>
          </cell>
          <cell r="AT1074">
            <v>0</v>
          </cell>
          <cell r="AU1074">
            <v>0</v>
          </cell>
          <cell r="AV1074">
            <v>432</v>
          </cell>
          <cell r="AW1074">
            <v>736.65449999999998</v>
          </cell>
          <cell r="AX1074">
            <v>176.5966</v>
          </cell>
        </row>
        <row r="1075">
          <cell r="D1075" t="str">
            <v>梶原　亜依子</v>
          </cell>
          <cell r="E1075">
            <v>1007</v>
          </cell>
          <cell r="F1075" t="str">
            <v>関西研修センター</v>
          </cell>
          <cell r="G1075">
            <v>100701</v>
          </cell>
          <cell r="H1075" t="str">
            <v>ＫＫＣＧ</v>
          </cell>
          <cell r="I1075">
            <v>1</v>
          </cell>
          <cell r="J1075" t="str">
            <v>部門1</v>
          </cell>
          <cell r="K1075">
            <v>1001</v>
          </cell>
          <cell r="L1075" t="str">
            <v>部門1-1</v>
          </cell>
          <cell r="M1075">
            <v>100102</v>
          </cell>
          <cell r="N1075" t="str">
            <v>一般職員</v>
          </cell>
          <cell r="O1075">
            <v>500</v>
          </cell>
          <cell r="P1075">
            <v>278700</v>
          </cell>
          <cell r="Q1075">
            <v>278700</v>
          </cell>
          <cell r="R1075">
            <v>0</v>
          </cell>
          <cell r="S1075">
            <v>0</v>
          </cell>
          <cell r="T1075">
            <v>0</v>
          </cell>
          <cell r="U1075">
            <v>0</v>
          </cell>
          <cell r="V1075">
            <v>0</v>
          </cell>
          <cell r="W1075">
            <v>0</v>
          </cell>
          <cell r="X1075">
            <v>0</v>
          </cell>
          <cell r="Y1075">
            <v>0</v>
          </cell>
          <cell r="Z1075">
            <v>278700</v>
          </cell>
          <cell r="AA1075">
            <v>0</v>
          </cell>
          <cell r="AB1075">
            <v>34764</v>
          </cell>
          <cell r="AC1075">
            <v>11000</v>
          </cell>
          <cell r="AD1075">
            <v>0</v>
          </cell>
          <cell r="AE1075">
            <v>0</v>
          </cell>
          <cell r="AF1075">
            <v>2000</v>
          </cell>
          <cell r="AG1075">
            <v>0</v>
          </cell>
          <cell r="AH1075">
            <v>4746</v>
          </cell>
          <cell r="AI1075">
            <v>0</v>
          </cell>
          <cell r="AJ1075">
            <v>0</v>
          </cell>
          <cell r="AK1075">
            <v>13396</v>
          </cell>
          <cell r="AL1075">
            <v>0</v>
          </cell>
          <cell r="AM1075">
            <v>29706.6</v>
          </cell>
          <cell r="AN1075">
            <v>510</v>
          </cell>
          <cell r="AO1075">
            <v>0</v>
          </cell>
          <cell r="AP1075">
            <v>0</v>
          </cell>
          <cell r="AQ1075">
            <v>331210</v>
          </cell>
          <cell r="AR1075">
            <v>0</v>
          </cell>
          <cell r="AS1075">
            <v>0</v>
          </cell>
          <cell r="AT1075">
            <v>0</v>
          </cell>
          <cell r="AU1075">
            <v>0</v>
          </cell>
          <cell r="AV1075">
            <v>1656</v>
          </cell>
          <cell r="AW1075">
            <v>2815.335</v>
          </cell>
          <cell r="AX1075">
            <v>675.66840000000002</v>
          </cell>
        </row>
        <row r="1076">
          <cell r="D1076" t="str">
            <v>手島　かれん</v>
          </cell>
          <cell r="E1076">
            <v>1003</v>
          </cell>
          <cell r="F1076" t="str">
            <v>研修業務部</v>
          </cell>
          <cell r="G1076">
            <v>100304</v>
          </cell>
          <cell r="H1076" t="str">
            <v>受入経理Ｇ</v>
          </cell>
          <cell r="I1076">
            <v>1</v>
          </cell>
          <cell r="J1076" t="str">
            <v>部門1</v>
          </cell>
          <cell r="K1076">
            <v>1001</v>
          </cell>
          <cell r="L1076" t="str">
            <v>部門1-1</v>
          </cell>
          <cell r="M1076">
            <v>100102</v>
          </cell>
          <cell r="N1076" t="str">
            <v>一般職員</v>
          </cell>
          <cell r="O1076">
            <v>500</v>
          </cell>
          <cell r="P1076">
            <v>302400</v>
          </cell>
          <cell r="Q1076">
            <v>302400</v>
          </cell>
          <cell r="R1076">
            <v>0</v>
          </cell>
          <cell r="S1076">
            <v>0</v>
          </cell>
          <cell r="T1076">
            <v>0</v>
          </cell>
          <cell r="U1076">
            <v>0</v>
          </cell>
          <cell r="V1076">
            <v>0</v>
          </cell>
          <cell r="W1076">
            <v>0</v>
          </cell>
          <cell r="X1076">
            <v>0</v>
          </cell>
          <cell r="Y1076">
            <v>0</v>
          </cell>
          <cell r="Z1076">
            <v>302400</v>
          </cell>
          <cell r="AA1076">
            <v>0</v>
          </cell>
          <cell r="AB1076">
            <v>36288</v>
          </cell>
          <cell r="AC1076">
            <v>0</v>
          </cell>
          <cell r="AD1076">
            <v>27000</v>
          </cell>
          <cell r="AE1076">
            <v>0</v>
          </cell>
          <cell r="AF1076">
            <v>12361</v>
          </cell>
          <cell r="AG1076">
            <v>0</v>
          </cell>
          <cell r="AH1076">
            <v>12702</v>
          </cell>
          <cell r="AI1076">
            <v>7797</v>
          </cell>
          <cell r="AJ1076">
            <v>0</v>
          </cell>
          <cell r="AK1076">
            <v>16154</v>
          </cell>
          <cell r="AL1076">
            <v>2255</v>
          </cell>
          <cell r="AM1076">
            <v>35822.400000000001</v>
          </cell>
          <cell r="AN1076">
            <v>615</v>
          </cell>
          <cell r="AO1076">
            <v>0</v>
          </cell>
          <cell r="AP1076">
            <v>0</v>
          </cell>
          <cell r="AQ1076">
            <v>398548</v>
          </cell>
          <cell r="AR1076">
            <v>0</v>
          </cell>
          <cell r="AS1076">
            <v>0</v>
          </cell>
          <cell r="AT1076">
            <v>0</v>
          </cell>
          <cell r="AU1076">
            <v>0</v>
          </cell>
          <cell r="AV1076">
            <v>1992</v>
          </cell>
          <cell r="AW1076">
            <v>3388.3980000000001</v>
          </cell>
          <cell r="AX1076">
            <v>813.03790000000004</v>
          </cell>
        </row>
        <row r="1077">
          <cell r="D1077" t="str">
            <v>手島　栄慈</v>
          </cell>
          <cell r="E1077">
            <v>1001</v>
          </cell>
          <cell r="F1077" t="str">
            <v>産業推進部</v>
          </cell>
          <cell r="G1077">
            <v>100101</v>
          </cell>
          <cell r="H1077" t="str">
            <v>産業国際化・インフラＧ</v>
          </cell>
          <cell r="I1077">
            <v>1</v>
          </cell>
          <cell r="J1077" t="str">
            <v>部門1</v>
          </cell>
          <cell r="K1077">
            <v>1001</v>
          </cell>
          <cell r="L1077" t="str">
            <v>部門1-1</v>
          </cell>
          <cell r="M1077">
            <v>100102</v>
          </cell>
          <cell r="N1077" t="str">
            <v>一般職員</v>
          </cell>
          <cell r="O1077">
            <v>500</v>
          </cell>
          <cell r="P1077">
            <v>281400</v>
          </cell>
          <cell r="Q1077">
            <v>281400</v>
          </cell>
          <cell r="R1077">
            <v>0</v>
          </cell>
          <cell r="S1077">
            <v>0</v>
          </cell>
          <cell r="T1077">
            <v>0</v>
          </cell>
          <cell r="U1077">
            <v>0</v>
          </cell>
          <cell r="V1077">
            <v>0</v>
          </cell>
          <cell r="W1077">
            <v>0</v>
          </cell>
          <cell r="X1077">
            <v>0</v>
          </cell>
          <cell r="Y1077">
            <v>0</v>
          </cell>
          <cell r="Z1077">
            <v>281400</v>
          </cell>
          <cell r="AA1077">
            <v>0</v>
          </cell>
          <cell r="AB1077">
            <v>34548</v>
          </cell>
          <cell r="AC1077">
            <v>6500</v>
          </cell>
          <cell r="AD1077">
            <v>27000</v>
          </cell>
          <cell r="AE1077">
            <v>0</v>
          </cell>
          <cell r="AF1077">
            <v>4100</v>
          </cell>
          <cell r="AG1077">
            <v>0</v>
          </cell>
          <cell r="AH1077">
            <v>13800</v>
          </cell>
          <cell r="AI1077">
            <v>45153</v>
          </cell>
          <cell r="AJ1077">
            <v>0</v>
          </cell>
          <cell r="AK1077">
            <v>18518</v>
          </cell>
          <cell r="AL1077">
            <v>0</v>
          </cell>
          <cell r="AM1077">
            <v>41064.800000000003</v>
          </cell>
          <cell r="AN1077">
            <v>705</v>
          </cell>
          <cell r="AO1077">
            <v>0</v>
          </cell>
          <cell r="AP1077">
            <v>0</v>
          </cell>
          <cell r="AQ1077">
            <v>412501</v>
          </cell>
          <cell r="AR1077">
            <v>0</v>
          </cell>
          <cell r="AS1077">
            <v>0</v>
          </cell>
          <cell r="AT1077">
            <v>1360</v>
          </cell>
          <cell r="AU1077">
            <v>0</v>
          </cell>
          <cell r="AV1077">
            <v>2062</v>
          </cell>
          <cell r="AW1077">
            <v>3506.7635</v>
          </cell>
          <cell r="AX1077">
            <v>841.50199999999995</v>
          </cell>
        </row>
        <row r="1078">
          <cell r="D1078" t="str">
            <v>横田　英彦</v>
          </cell>
          <cell r="E1078">
            <v>1002</v>
          </cell>
          <cell r="F1078" t="str">
            <v>政策推進部</v>
          </cell>
          <cell r="G1078">
            <v>100201</v>
          </cell>
          <cell r="H1078" t="str">
            <v>国際人材Ｇ</v>
          </cell>
          <cell r="I1078">
            <v>1</v>
          </cell>
          <cell r="J1078" t="str">
            <v>部門1</v>
          </cell>
          <cell r="K1078">
            <v>1001</v>
          </cell>
          <cell r="L1078" t="str">
            <v>部門1-1</v>
          </cell>
          <cell r="M1078">
            <v>100102</v>
          </cell>
          <cell r="N1078" t="str">
            <v>一般職員</v>
          </cell>
          <cell r="O1078">
            <v>500</v>
          </cell>
          <cell r="P1078">
            <v>343500</v>
          </cell>
          <cell r="Q1078">
            <v>343500</v>
          </cell>
          <cell r="R1078">
            <v>0</v>
          </cell>
          <cell r="S1078">
            <v>0</v>
          </cell>
          <cell r="T1078">
            <v>0</v>
          </cell>
          <cell r="U1078">
            <v>0</v>
          </cell>
          <cell r="V1078">
            <v>0</v>
          </cell>
          <cell r="W1078">
            <v>0</v>
          </cell>
          <cell r="X1078">
            <v>0</v>
          </cell>
          <cell r="Y1078">
            <v>0</v>
          </cell>
          <cell r="Z1078">
            <v>343500</v>
          </cell>
          <cell r="AA1078">
            <v>0</v>
          </cell>
          <cell r="AB1078">
            <v>43560</v>
          </cell>
          <cell r="AC1078">
            <v>19500</v>
          </cell>
          <cell r="AD1078">
            <v>27000</v>
          </cell>
          <cell r="AE1078">
            <v>0</v>
          </cell>
          <cell r="AF1078">
            <v>14878</v>
          </cell>
          <cell r="AG1078">
            <v>0</v>
          </cell>
          <cell r="AH1078">
            <v>17154</v>
          </cell>
          <cell r="AI1078">
            <v>0</v>
          </cell>
          <cell r="AJ1078">
            <v>0</v>
          </cell>
          <cell r="AK1078">
            <v>19700</v>
          </cell>
          <cell r="AL1078">
            <v>2750</v>
          </cell>
          <cell r="AM1078">
            <v>43685</v>
          </cell>
          <cell r="AN1078">
            <v>750</v>
          </cell>
          <cell r="AO1078">
            <v>0</v>
          </cell>
          <cell r="AP1078">
            <v>0</v>
          </cell>
          <cell r="AQ1078">
            <v>465592</v>
          </cell>
          <cell r="AR1078">
            <v>0</v>
          </cell>
          <cell r="AS1078">
            <v>0</v>
          </cell>
          <cell r="AT1078">
            <v>0</v>
          </cell>
          <cell r="AU1078">
            <v>0</v>
          </cell>
          <cell r="AV1078">
            <v>2327</v>
          </cell>
          <cell r="AW1078">
            <v>3958.4920000000002</v>
          </cell>
          <cell r="AX1078">
            <v>949.80759999999998</v>
          </cell>
        </row>
        <row r="1079">
          <cell r="D1079" t="str">
            <v>今井　美名子</v>
          </cell>
          <cell r="E1079">
            <v>1007</v>
          </cell>
          <cell r="F1079" t="str">
            <v>関西研修センター</v>
          </cell>
          <cell r="G1079">
            <v>100701</v>
          </cell>
          <cell r="H1079" t="str">
            <v>ＫＫＣＧ</v>
          </cell>
          <cell r="I1079">
            <v>1</v>
          </cell>
          <cell r="J1079" t="str">
            <v>部門1</v>
          </cell>
          <cell r="K1079">
            <v>1001</v>
          </cell>
          <cell r="L1079" t="str">
            <v>部門1-1</v>
          </cell>
          <cell r="M1079">
            <v>100102</v>
          </cell>
          <cell r="N1079" t="str">
            <v>一般職員</v>
          </cell>
          <cell r="O1079">
            <v>300</v>
          </cell>
          <cell r="P1079">
            <v>315700</v>
          </cell>
          <cell r="Q1079">
            <v>315700</v>
          </cell>
          <cell r="R1079">
            <v>0</v>
          </cell>
          <cell r="S1079">
            <v>0</v>
          </cell>
          <cell r="T1079">
            <v>0</v>
          </cell>
          <cell r="U1079">
            <v>0</v>
          </cell>
          <cell r="V1079">
            <v>0</v>
          </cell>
          <cell r="W1079">
            <v>0</v>
          </cell>
          <cell r="X1079">
            <v>0</v>
          </cell>
          <cell r="Y1079">
            <v>0</v>
          </cell>
          <cell r="Z1079">
            <v>315700</v>
          </cell>
          <cell r="AA1079">
            <v>45000</v>
          </cell>
          <cell r="AB1079">
            <v>44064</v>
          </cell>
          <cell r="AC1079">
            <v>6500</v>
          </cell>
          <cell r="AD1079">
            <v>0</v>
          </cell>
          <cell r="AE1079">
            <v>0</v>
          </cell>
          <cell r="AF1079">
            <v>9405</v>
          </cell>
          <cell r="AG1079">
            <v>0</v>
          </cell>
          <cell r="AH1079">
            <v>0</v>
          </cell>
          <cell r="AI1079">
            <v>0</v>
          </cell>
          <cell r="AJ1079">
            <v>0</v>
          </cell>
          <cell r="AK1079">
            <v>16154</v>
          </cell>
          <cell r="AL1079">
            <v>0</v>
          </cell>
          <cell r="AM1079">
            <v>35822.400000000001</v>
          </cell>
          <cell r="AN1079">
            <v>615</v>
          </cell>
          <cell r="AO1079">
            <v>0</v>
          </cell>
          <cell r="AP1079">
            <v>0</v>
          </cell>
          <cell r="AQ1079">
            <v>420669</v>
          </cell>
          <cell r="AR1079">
            <v>0</v>
          </cell>
          <cell r="AS1079">
            <v>0</v>
          </cell>
          <cell r="AT1079">
            <v>0</v>
          </cell>
          <cell r="AU1079">
            <v>0</v>
          </cell>
          <cell r="AV1079">
            <v>2103</v>
          </cell>
          <cell r="AW1079">
            <v>3576.0315000000001</v>
          </cell>
          <cell r="AX1079">
            <v>858.16470000000004</v>
          </cell>
        </row>
        <row r="1080">
          <cell r="D1080" t="str">
            <v>古屋　浩</v>
          </cell>
          <cell r="E1080">
            <v>1003</v>
          </cell>
          <cell r="F1080" t="str">
            <v>新国際協力事業部</v>
          </cell>
          <cell r="G1080">
            <v>100301</v>
          </cell>
          <cell r="H1080" t="str">
            <v>新国際協力事業Ｇ</v>
          </cell>
          <cell r="I1080">
            <v>1</v>
          </cell>
          <cell r="J1080" t="str">
            <v>部門1</v>
          </cell>
          <cell r="K1080">
            <v>1001</v>
          </cell>
          <cell r="L1080" t="str">
            <v>部門1-1</v>
          </cell>
          <cell r="M1080">
            <v>100102</v>
          </cell>
          <cell r="N1080" t="str">
            <v>一般職員</v>
          </cell>
          <cell r="O1080">
            <v>500</v>
          </cell>
          <cell r="P1080">
            <v>307600</v>
          </cell>
          <cell r="Q1080">
            <v>307600</v>
          </cell>
          <cell r="R1080">
            <v>0</v>
          </cell>
          <cell r="S1080">
            <v>0</v>
          </cell>
          <cell r="T1080">
            <v>0</v>
          </cell>
          <cell r="U1080">
            <v>0</v>
          </cell>
          <cell r="V1080">
            <v>0</v>
          </cell>
          <cell r="W1080">
            <v>0</v>
          </cell>
          <cell r="X1080">
            <v>0</v>
          </cell>
          <cell r="Y1080">
            <v>0</v>
          </cell>
          <cell r="Z1080">
            <v>307600</v>
          </cell>
          <cell r="AA1080">
            <v>0</v>
          </cell>
          <cell r="AB1080">
            <v>36912</v>
          </cell>
          <cell r="AC1080">
            <v>0</v>
          </cell>
          <cell r="AD1080">
            <v>27000</v>
          </cell>
          <cell r="AE1080">
            <v>0</v>
          </cell>
          <cell r="AF1080">
            <v>4690</v>
          </cell>
          <cell r="AG1080">
            <v>0</v>
          </cell>
          <cell r="AH1080">
            <v>6803</v>
          </cell>
          <cell r="AI1080">
            <v>2630</v>
          </cell>
          <cell r="AJ1080">
            <v>0</v>
          </cell>
          <cell r="AK1080">
            <v>19700</v>
          </cell>
          <cell r="AL1080">
            <v>2750</v>
          </cell>
          <cell r="AM1080">
            <v>43685</v>
          </cell>
          <cell r="AN1080">
            <v>750</v>
          </cell>
          <cell r="AO1080">
            <v>0</v>
          </cell>
          <cell r="AP1080">
            <v>0</v>
          </cell>
          <cell r="AQ1080">
            <v>385635</v>
          </cell>
          <cell r="AR1080">
            <v>0</v>
          </cell>
          <cell r="AS1080">
            <v>0</v>
          </cell>
          <cell r="AT1080">
            <v>0</v>
          </cell>
          <cell r="AU1080">
            <v>0</v>
          </cell>
          <cell r="AV1080">
            <v>1928</v>
          </cell>
          <cell r="AW1080">
            <v>3278.0725000000002</v>
          </cell>
          <cell r="AX1080">
            <v>786.69539999999995</v>
          </cell>
        </row>
        <row r="1081">
          <cell r="D1081" t="str">
            <v>飯田　真弓</v>
          </cell>
          <cell r="E1081">
            <v>1002</v>
          </cell>
          <cell r="F1081" t="str">
            <v>政策推進部</v>
          </cell>
          <cell r="G1081">
            <v>100201</v>
          </cell>
          <cell r="H1081" t="str">
            <v>国際人材Ｇ</v>
          </cell>
          <cell r="I1081">
            <v>1</v>
          </cell>
          <cell r="J1081" t="str">
            <v>部門1</v>
          </cell>
          <cell r="K1081">
            <v>1001</v>
          </cell>
          <cell r="L1081" t="str">
            <v>部門1-1</v>
          </cell>
          <cell r="M1081">
            <v>100102</v>
          </cell>
          <cell r="N1081" t="str">
            <v>一般職員</v>
          </cell>
          <cell r="O1081">
            <v>500</v>
          </cell>
          <cell r="P1081">
            <v>270600</v>
          </cell>
          <cell r="Q1081">
            <v>270600</v>
          </cell>
          <cell r="R1081">
            <v>0</v>
          </cell>
          <cell r="S1081">
            <v>0</v>
          </cell>
          <cell r="T1081">
            <v>0</v>
          </cell>
          <cell r="U1081">
            <v>0</v>
          </cell>
          <cell r="V1081">
            <v>0</v>
          </cell>
          <cell r="W1081">
            <v>0</v>
          </cell>
          <cell r="X1081">
            <v>0</v>
          </cell>
          <cell r="Y1081">
            <v>0</v>
          </cell>
          <cell r="Z1081">
            <v>270600</v>
          </cell>
          <cell r="AA1081">
            <v>0</v>
          </cell>
          <cell r="AB1081">
            <v>32472</v>
          </cell>
          <cell r="AC1081">
            <v>0</v>
          </cell>
          <cell r="AD1081">
            <v>27000</v>
          </cell>
          <cell r="AE1081">
            <v>0</v>
          </cell>
          <cell r="AF1081">
            <v>9233</v>
          </cell>
          <cell r="AG1081">
            <v>0</v>
          </cell>
          <cell r="AH1081">
            <v>4589</v>
          </cell>
          <cell r="AI1081">
            <v>69213</v>
          </cell>
          <cell r="AJ1081">
            <v>0</v>
          </cell>
          <cell r="AK1081">
            <v>16154</v>
          </cell>
          <cell r="AL1081">
            <v>2255</v>
          </cell>
          <cell r="AM1081">
            <v>35822.400000000001</v>
          </cell>
          <cell r="AN1081">
            <v>615</v>
          </cell>
          <cell r="AO1081">
            <v>0</v>
          </cell>
          <cell r="AP1081">
            <v>0</v>
          </cell>
          <cell r="AQ1081">
            <v>413107</v>
          </cell>
          <cell r="AR1081">
            <v>2909</v>
          </cell>
          <cell r="AS1081">
            <v>0</v>
          </cell>
          <cell r="AT1081">
            <v>143</v>
          </cell>
          <cell r="AU1081">
            <v>0</v>
          </cell>
          <cell r="AV1081">
            <v>2065</v>
          </cell>
          <cell r="AW1081">
            <v>3511.9445000000001</v>
          </cell>
          <cell r="AX1081">
            <v>842.73820000000001</v>
          </cell>
        </row>
        <row r="1082">
          <cell r="D1082" t="str">
            <v>弥富　理佳</v>
          </cell>
          <cell r="E1082">
            <v>1002</v>
          </cell>
          <cell r="F1082" t="str">
            <v>政策推進部</v>
          </cell>
          <cell r="G1082">
            <v>100202</v>
          </cell>
          <cell r="H1082" t="str">
            <v>政策受託Ｇ</v>
          </cell>
          <cell r="I1082">
            <v>1</v>
          </cell>
          <cell r="J1082" t="str">
            <v>部門1</v>
          </cell>
          <cell r="K1082">
            <v>1001</v>
          </cell>
          <cell r="L1082" t="str">
            <v>部門1-1</v>
          </cell>
          <cell r="M1082">
            <v>100102</v>
          </cell>
          <cell r="N1082" t="str">
            <v>一般職員</v>
          </cell>
          <cell r="O1082">
            <v>500</v>
          </cell>
          <cell r="P1082">
            <v>276000</v>
          </cell>
          <cell r="Q1082">
            <v>276000</v>
          </cell>
          <cell r="R1082">
            <v>0</v>
          </cell>
          <cell r="S1082">
            <v>0</v>
          </cell>
          <cell r="T1082">
            <v>0</v>
          </cell>
          <cell r="U1082">
            <v>0</v>
          </cell>
          <cell r="V1082">
            <v>0</v>
          </cell>
          <cell r="W1082">
            <v>0</v>
          </cell>
          <cell r="X1082">
            <v>0</v>
          </cell>
          <cell r="Y1082">
            <v>0</v>
          </cell>
          <cell r="Z1082">
            <v>276000</v>
          </cell>
          <cell r="AA1082">
            <v>0</v>
          </cell>
          <cell r="AB1082">
            <v>33120</v>
          </cell>
          <cell r="AC1082">
            <v>0</v>
          </cell>
          <cell r="AD1082">
            <v>27000</v>
          </cell>
          <cell r="AE1082">
            <v>0</v>
          </cell>
          <cell r="AF1082">
            <v>5170</v>
          </cell>
          <cell r="AG1082">
            <v>0</v>
          </cell>
          <cell r="AH1082">
            <v>6196</v>
          </cell>
          <cell r="AI1082">
            <v>143860</v>
          </cell>
          <cell r="AJ1082">
            <v>0</v>
          </cell>
          <cell r="AK1082">
            <v>14972</v>
          </cell>
          <cell r="AL1082">
            <v>0</v>
          </cell>
          <cell r="AM1082">
            <v>33201.199999999997</v>
          </cell>
          <cell r="AN1082">
            <v>570</v>
          </cell>
          <cell r="AO1082">
            <v>0</v>
          </cell>
          <cell r="AP1082">
            <v>0</v>
          </cell>
          <cell r="AQ1082">
            <v>491346</v>
          </cell>
          <cell r="AR1082">
            <v>13329</v>
          </cell>
          <cell r="AS1082">
            <v>0</v>
          </cell>
          <cell r="AT1082">
            <v>829</v>
          </cell>
          <cell r="AU1082">
            <v>5385</v>
          </cell>
          <cell r="AV1082">
            <v>2456</v>
          </cell>
          <cell r="AW1082">
            <v>4177.1710000000003</v>
          </cell>
          <cell r="AX1082">
            <v>1002.3458000000001</v>
          </cell>
        </row>
        <row r="1083">
          <cell r="D1083" t="str">
            <v>北　雅士</v>
          </cell>
          <cell r="E1083">
            <v>1004</v>
          </cell>
          <cell r="F1083" t="str">
            <v>事業統括部</v>
          </cell>
          <cell r="G1083">
            <v>100402</v>
          </cell>
          <cell r="H1083" t="str">
            <v>事業統括Ｇ地方創生支援ユニット</v>
          </cell>
          <cell r="I1083">
            <v>1</v>
          </cell>
          <cell r="J1083" t="str">
            <v>部門1</v>
          </cell>
          <cell r="K1083">
            <v>1001</v>
          </cell>
          <cell r="L1083" t="str">
            <v>部門1-1</v>
          </cell>
          <cell r="M1083">
            <v>100102</v>
          </cell>
          <cell r="N1083" t="str">
            <v>一般職員</v>
          </cell>
          <cell r="O1083">
            <v>500</v>
          </cell>
          <cell r="P1083">
            <v>276000</v>
          </cell>
          <cell r="Q1083">
            <v>276000</v>
          </cell>
          <cell r="R1083">
            <v>0</v>
          </cell>
          <cell r="S1083">
            <v>0</v>
          </cell>
          <cell r="T1083">
            <v>0</v>
          </cell>
          <cell r="U1083">
            <v>0</v>
          </cell>
          <cell r="V1083">
            <v>0</v>
          </cell>
          <cell r="W1083">
            <v>0</v>
          </cell>
          <cell r="X1083">
            <v>0</v>
          </cell>
          <cell r="Y1083">
            <v>0</v>
          </cell>
          <cell r="Z1083">
            <v>276000</v>
          </cell>
          <cell r="AA1083">
            <v>0</v>
          </cell>
          <cell r="AB1083">
            <v>36240</v>
          </cell>
          <cell r="AC1083">
            <v>26000</v>
          </cell>
          <cell r="AD1083">
            <v>0</v>
          </cell>
          <cell r="AE1083">
            <v>0</v>
          </cell>
          <cell r="AF1083">
            <v>17968</v>
          </cell>
          <cell r="AG1083">
            <v>0</v>
          </cell>
          <cell r="AH1083">
            <v>11196</v>
          </cell>
          <cell r="AI1083">
            <v>173400</v>
          </cell>
          <cell r="AJ1083">
            <v>0</v>
          </cell>
          <cell r="AK1083">
            <v>19700</v>
          </cell>
          <cell r="AL1083">
            <v>0</v>
          </cell>
          <cell r="AM1083">
            <v>43685</v>
          </cell>
          <cell r="AN1083">
            <v>750</v>
          </cell>
          <cell r="AO1083">
            <v>0</v>
          </cell>
          <cell r="AP1083">
            <v>0</v>
          </cell>
          <cell r="AQ1083">
            <v>540804</v>
          </cell>
          <cell r="AR1083">
            <v>17322</v>
          </cell>
          <cell r="AS1083">
            <v>0</v>
          </cell>
          <cell r="AT1083">
            <v>710</v>
          </cell>
          <cell r="AU1083">
            <v>7898</v>
          </cell>
          <cell r="AV1083">
            <v>2704</v>
          </cell>
          <cell r="AW1083">
            <v>4596.8540000000003</v>
          </cell>
          <cell r="AX1083">
            <v>1103.2401</v>
          </cell>
        </row>
        <row r="1084">
          <cell r="D1084" t="str">
            <v>神田　美帆</v>
          </cell>
          <cell r="E1084">
            <v>1004</v>
          </cell>
          <cell r="F1084" t="str">
            <v>事業統括部</v>
          </cell>
          <cell r="G1084">
            <v>100401</v>
          </cell>
          <cell r="H1084" t="str">
            <v>事業統括Ｇ</v>
          </cell>
          <cell r="I1084">
            <v>1</v>
          </cell>
          <cell r="J1084" t="str">
            <v>部門1</v>
          </cell>
          <cell r="K1084">
            <v>1001</v>
          </cell>
          <cell r="L1084" t="str">
            <v>部門1-1</v>
          </cell>
          <cell r="M1084">
            <v>100102</v>
          </cell>
          <cell r="N1084" t="str">
            <v>一般職員</v>
          </cell>
          <cell r="O1084">
            <v>500</v>
          </cell>
          <cell r="P1084">
            <v>231520</v>
          </cell>
          <cell r="Q1084">
            <v>231520</v>
          </cell>
          <cell r="R1084">
            <v>0</v>
          </cell>
          <cell r="S1084">
            <v>0</v>
          </cell>
          <cell r="T1084">
            <v>0</v>
          </cell>
          <cell r="U1084">
            <v>0</v>
          </cell>
          <cell r="V1084">
            <v>0</v>
          </cell>
          <cell r="W1084">
            <v>0</v>
          </cell>
          <cell r="X1084">
            <v>0</v>
          </cell>
          <cell r="Y1084">
            <v>0</v>
          </cell>
          <cell r="Z1084">
            <v>231520</v>
          </cell>
          <cell r="AA1084">
            <v>0</v>
          </cell>
          <cell r="AB1084">
            <v>27782</v>
          </cell>
          <cell r="AC1084">
            <v>0</v>
          </cell>
          <cell r="AD1084">
            <v>0</v>
          </cell>
          <cell r="AE1084">
            <v>0</v>
          </cell>
          <cell r="AF1084">
            <v>11373</v>
          </cell>
          <cell r="AG1084">
            <v>0</v>
          </cell>
          <cell r="AH1084">
            <v>3961</v>
          </cell>
          <cell r="AI1084">
            <v>13235</v>
          </cell>
          <cell r="AJ1084">
            <v>0</v>
          </cell>
          <cell r="AK1084">
            <v>11820</v>
          </cell>
          <cell r="AL1084">
            <v>1650</v>
          </cell>
          <cell r="AM1084">
            <v>26211</v>
          </cell>
          <cell r="AN1084">
            <v>450</v>
          </cell>
          <cell r="AO1084">
            <v>0</v>
          </cell>
          <cell r="AP1084">
            <v>0</v>
          </cell>
          <cell r="AQ1084">
            <v>287871</v>
          </cell>
          <cell r="AR1084">
            <v>0</v>
          </cell>
          <cell r="AS1084">
            <v>0</v>
          </cell>
          <cell r="AT1084">
            <v>0</v>
          </cell>
          <cell r="AU1084">
            <v>0</v>
          </cell>
          <cell r="AV1084">
            <v>1439</v>
          </cell>
          <cell r="AW1084">
            <v>2447.2584999999999</v>
          </cell>
          <cell r="AX1084">
            <v>587.2568</v>
          </cell>
        </row>
        <row r="1085">
          <cell r="D1085" t="str">
            <v>吉田　ひとみ</v>
          </cell>
          <cell r="E1085">
            <v>1003</v>
          </cell>
          <cell r="F1085" t="str">
            <v>研修業務部</v>
          </cell>
          <cell r="G1085">
            <v>100302</v>
          </cell>
          <cell r="H1085" t="str">
            <v>低炭素化支援Ｇ</v>
          </cell>
          <cell r="I1085">
            <v>1</v>
          </cell>
          <cell r="J1085" t="str">
            <v>部門1</v>
          </cell>
          <cell r="K1085">
            <v>1001</v>
          </cell>
          <cell r="L1085" t="str">
            <v>部門1-1</v>
          </cell>
          <cell r="M1085">
            <v>100102</v>
          </cell>
          <cell r="N1085" t="str">
            <v>一般職員</v>
          </cell>
          <cell r="O1085">
            <v>500</v>
          </cell>
          <cell r="P1085">
            <v>267900</v>
          </cell>
          <cell r="Q1085">
            <v>267900</v>
          </cell>
          <cell r="R1085">
            <v>0</v>
          </cell>
          <cell r="S1085">
            <v>0</v>
          </cell>
          <cell r="T1085">
            <v>0</v>
          </cell>
          <cell r="U1085">
            <v>0</v>
          </cell>
          <cell r="V1085">
            <v>0</v>
          </cell>
          <cell r="W1085">
            <v>0</v>
          </cell>
          <cell r="X1085">
            <v>0</v>
          </cell>
          <cell r="Y1085">
            <v>0</v>
          </cell>
          <cell r="Z1085">
            <v>267900</v>
          </cell>
          <cell r="AA1085">
            <v>0</v>
          </cell>
          <cell r="AB1085">
            <v>32148</v>
          </cell>
          <cell r="AC1085">
            <v>0</v>
          </cell>
          <cell r="AD1085">
            <v>27000</v>
          </cell>
          <cell r="AE1085">
            <v>0</v>
          </cell>
          <cell r="AF1085">
            <v>13311</v>
          </cell>
          <cell r="AG1085">
            <v>0</v>
          </cell>
          <cell r="AH1085">
            <v>6039</v>
          </cell>
          <cell r="AI1085">
            <v>58589</v>
          </cell>
          <cell r="AJ1085">
            <v>0</v>
          </cell>
          <cell r="AK1085">
            <v>16154</v>
          </cell>
          <cell r="AL1085">
            <v>2255</v>
          </cell>
          <cell r="AM1085">
            <v>35822.400000000001</v>
          </cell>
          <cell r="AN1085">
            <v>615</v>
          </cell>
          <cell r="AO1085">
            <v>0</v>
          </cell>
          <cell r="AP1085">
            <v>0</v>
          </cell>
          <cell r="AQ1085">
            <v>404987</v>
          </cell>
          <cell r="AR1085">
            <v>921</v>
          </cell>
          <cell r="AS1085">
            <v>0</v>
          </cell>
          <cell r="AT1085">
            <v>0</v>
          </cell>
          <cell r="AU1085">
            <v>0</v>
          </cell>
          <cell r="AV1085">
            <v>2024</v>
          </cell>
          <cell r="AW1085">
            <v>3443.3245000000002</v>
          </cell>
          <cell r="AX1085">
            <v>826.17340000000002</v>
          </cell>
        </row>
        <row r="1086">
          <cell r="D1086" t="str">
            <v>志村　拓也</v>
          </cell>
          <cell r="E1086">
            <v>1004</v>
          </cell>
          <cell r="F1086" t="str">
            <v>事業統括部</v>
          </cell>
          <cell r="G1086">
            <v>100405</v>
          </cell>
          <cell r="H1086" t="str">
            <v>ジャカルタ事務所</v>
          </cell>
          <cell r="I1086">
            <v>1</v>
          </cell>
          <cell r="J1086" t="str">
            <v>部門1</v>
          </cell>
          <cell r="K1086">
            <v>1001</v>
          </cell>
          <cell r="L1086" t="str">
            <v>部門1-1</v>
          </cell>
          <cell r="M1086">
            <v>100102</v>
          </cell>
          <cell r="N1086" t="str">
            <v>一般職員</v>
          </cell>
          <cell r="O1086">
            <v>400</v>
          </cell>
          <cell r="P1086">
            <v>292080</v>
          </cell>
          <cell r="Q1086">
            <v>292080</v>
          </cell>
          <cell r="R1086">
            <v>0</v>
          </cell>
          <cell r="S1086">
            <v>0</v>
          </cell>
          <cell r="T1086">
            <v>0</v>
          </cell>
          <cell r="U1086">
            <v>0</v>
          </cell>
          <cell r="V1086">
            <v>0</v>
          </cell>
          <cell r="W1086">
            <v>0</v>
          </cell>
          <cell r="X1086">
            <v>0</v>
          </cell>
          <cell r="Y1086">
            <v>0</v>
          </cell>
          <cell r="Z1086">
            <v>292080</v>
          </cell>
          <cell r="AA1086">
            <v>0</v>
          </cell>
          <cell r="AB1086">
            <v>0</v>
          </cell>
          <cell r="AC1086">
            <v>6500</v>
          </cell>
          <cell r="AD1086">
            <v>0</v>
          </cell>
          <cell r="AE1086">
            <v>0</v>
          </cell>
          <cell r="AF1086">
            <v>0</v>
          </cell>
          <cell r="AG1086">
            <v>0</v>
          </cell>
          <cell r="AH1086">
            <v>0</v>
          </cell>
          <cell r="AI1086">
            <v>0</v>
          </cell>
          <cell r="AJ1086">
            <v>0</v>
          </cell>
          <cell r="AK1086">
            <v>26792</v>
          </cell>
          <cell r="AL1086">
            <v>0</v>
          </cell>
          <cell r="AM1086">
            <v>54169.8</v>
          </cell>
          <cell r="AN1086">
            <v>930</v>
          </cell>
          <cell r="AO1086">
            <v>0</v>
          </cell>
          <cell r="AP1086">
            <v>0</v>
          </cell>
          <cell r="AQ1086">
            <v>298580</v>
          </cell>
          <cell r="AR1086">
            <v>0</v>
          </cell>
          <cell r="AS1086">
            <v>0</v>
          </cell>
          <cell r="AT1086">
            <v>0</v>
          </cell>
          <cell r="AU1086">
            <v>0</v>
          </cell>
          <cell r="AV1086">
            <v>1492</v>
          </cell>
          <cell r="AW1086">
            <v>2538.83</v>
          </cell>
          <cell r="AX1086">
            <v>0</v>
          </cell>
        </row>
        <row r="1087">
          <cell r="D1087" t="str">
            <v>山下　哲志</v>
          </cell>
          <cell r="E1087">
            <v>1006</v>
          </cell>
          <cell r="F1087" t="str">
            <v>東京研修センター</v>
          </cell>
          <cell r="G1087">
            <v>100601</v>
          </cell>
          <cell r="H1087" t="str">
            <v>ＴＫＣＧ</v>
          </cell>
          <cell r="I1087">
            <v>1</v>
          </cell>
          <cell r="J1087" t="str">
            <v>部門1</v>
          </cell>
          <cell r="K1087">
            <v>1001</v>
          </cell>
          <cell r="L1087" t="str">
            <v>部門1-1</v>
          </cell>
          <cell r="M1087">
            <v>100102</v>
          </cell>
          <cell r="N1087" t="str">
            <v>一般職員</v>
          </cell>
          <cell r="O1087">
            <v>500</v>
          </cell>
          <cell r="P1087">
            <v>310200</v>
          </cell>
          <cell r="Q1087">
            <v>310200</v>
          </cell>
          <cell r="R1087">
            <v>0</v>
          </cell>
          <cell r="S1087">
            <v>0</v>
          </cell>
          <cell r="T1087">
            <v>0</v>
          </cell>
          <cell r="U1087">
            <v>0</v>
          </cell>
          <cell r="V1087">
            <v>0</v>
          </cell>
          <cell r="W1087">
            <v>0</v>
          </cell>
          <cell r="X1087">
            <v>0</v>
          </cell>
          <cell r="Y1087">
            <v>0</v>
          </cell>
          <cell r="Z1087">
            <v>310200</v>
          </cell>
          <cell r="AA1087">
            <v>0</v>
          </cell>
          <cell r="AB1087">
            <v>38784</v>
          </cell>
          <cell r="AC1087">
            <v>13000</v>
          </cell>
          <cell r="AD1087">
            <v>27000</v>
          </cell>
          <cell r="AE1087">
            <v>0</v>
          </cell>
          <cell r="AF1087">
            <v>6840</v>
          </cell>
          <cell r="AG1087">
            <v>0</v>
          </cell>
          <cell r="AH1087">
            <v>6854</v>
          </cell>
          <cell r="AI1087">
            <v>59328</v>
          </cell>
          <cell r="AJ1087">
            <v>-17303</v>
          </cell>
          <cell r="AK1087">
            <v>17336</v>
          </cell>
          <cell r="AL1087">
            <v>2420</v>
          </cell>
          <cell r="AM1087">
            <v>38443.599999999999</v>
          </cell>
          <cell r="AN1087">
            <v>660</v>
          </cell>
          <cell r="AO1087">
            <v>0</v>
          </cell>
          <cell r="AP1087">
            <v>0</v>
          </cell>
          <cell r="AQ1087">
            <v>444703</v>
          </cell>
          <cell r="AR1087">
            <v>0</v>
          </cell>
          <cell r="AS1087">
            <v>0</v>
          </cell>
          <cell r="AT1087">
            <v>0</v>
          </cell>
          <cell r="AU1087">
            <v>0</v>
          </cell>
          <cell r="AV1087">
            <v>2223</v>
          </cell>
          <cell r="AW1087">
            <v>3780.4904999999999</v>
          </cell>
          <cell r="AX1087">
            <v>907.19410000000005</v>
          </cell>
        </row>
        <row r="1088">
          <cell r="D1088" t="str">
            <v>山本　出</v>
          </cell>
          <cell r="E1088">
            <v>1006</v>
          </cell>
          <cell r="F1088" t="str">
            <v>東京研修センター</v>
          </cell>
          <cell r="G1088">
            <v>100601</v>
          </cell>
          <cell r="H1088" t="str">
            <v>ＴＫＣＧ</v>
          </cell>
          <cell r="I1088">
            <v>1</v>
          </cell>
          <cell r="J1088" t="str">
            <v>部門1</v>
          </cell>
          <cell r="K1088">
            <v>1001</v>
          </cell>
          <cell r="L1088" t="str">
            <v>部門1-1</v>
          </cell>
          <cell r="M1088">
            <v>100102</v>
          </cell>
          <cell r="N1088" t="str">
            <v>一般職員</v>
          </cell>
          <cell r="O1088">
            <v>300</v>
          </cell>
          <cell r="P1088">
            <v>385300</v>
          </cell>
          <cell r="Q1088">
            <v>385300</v>
          </cell>
          <cell r="R1088">
            <v>0</v>
          </cell>
          <cell r="S1088">
            <v>0</v>
          </cell>
          <cell r="T1088">
            <v>0</v>
          </cell>
          <cell r="U1088">
            <v>0</v>
          </cell>
          <cell r="V1088">
            <v>0</v>
          </cell>
          <cell r="W1088">
            <v>0</v>
          </cell>
          <cell r="X1088">
            <v>0</v>
          </cell>
          <cell r="Y1088">
            <v>0</v>
          </cell>
          <cell r="Z1088">
            <v>385300</v>
          </cell>
          <cell r="AA1088">
            <v>45000</v>
          </cell>
          <cell r="AB1088">
            <v>54576</v>
          </cell>
          <cell r="AC1088">
            <v>24500</v>
          </cell>
          <cell r="AD1088">
            <v>0</v>
          </cell>
          <cell r="AE1088">
            <v>0</v>
          </cell>
          <cell r="AF1088">
            <v>37091</v>
          </cell>
          <cell r="AG1088">
            <v>0</v>
          </cell>
          <cell r="AH1088">
            <v>6700</v>
          </cell>
          <cell r="AI1088">
            <v>0</v>
          </cell>
          <cell r="AJ1088">
            <v>0</v>
          </cell>
          <cell r="AK1088">
            <v>22064</v>
          </cell>
          <cell r="AL1088">
            <v>3080</v>
          </cell>
          <cell r="AM1088">
            <v>48927.4</v>
          </cell>
          <cell r="AN1088">
            <v>840</v>
          </cell>
          <cell r="AO1088">
            <v>0</v>
          </cell>
          <cell r="AP1088">
            <v>0</v>
          </cell>
          <cell r="AQ1088">
            <v>553167</v>
          </cell>
          <cell r="AR1088">
            <v>0</v>
          </cell>
          <cell r="AS1088">
            <v>0</v>
          </cell>
          <cell r="AT1088">
            <v>0</v>
          </cell>
          <cell r="AU1088">
            <v>0</v>
          </cell>
          <cell r="AV1088">
            <v>2765</v>
          </cell>
          <cell r="AW1088">
            <v>4702.7545</v>
          </cell>
          <cell r="AX1088">
            <v>1128.4606000000001</v>
          </cell>
        </row>
        <row r="1089">
          <cell r="D1089" t="str">
            <v>首藤　尚治</v>
          </cell>
          <cell r="E1089">
            <v>1001</v>
          </cell>
          <cell r="F1089" t="str">
            <v>産業推進部</v>
          </cell>
          <cell r="G1089">
            <v>100101</v>
          </cell>
          <cell r="H1089" t="str">
            <v>産業国際化・インフラＧ</v>
          </cell>
          <cell r="I1089">
            <v>1</v>
          </cell>
          <cell r="J1089" t="str">
            <v>部門1</v>
          </cell>
          <cell r="K1089">
            <v>1001</v>
          </cell>
          <cell r="L1089" t="str">
            <v>部門1-1</v>
          </cell>
          <cell r="M1089">
            <v>100102</v>
          </cell>
          <cell r="N1089" t="str">
            <v>一般職員</v>
          </cell>
          <cell r="O1089">
            <v>300</v>
          </cell>
          <cell r="P1089">
            <v>315700</v>
          </cell>
          <cell r="Q1089">
            <v>315700</v>
          </cell>
          <cell r="R1089">
            <v>0</v>
          </cell>
          <cell r="S1089">
            <v>0</v>
          </cell>
          <cell r="T1089">
            <v>0</v>
          </cell>
          <cell r="U1089">
            <v>0</v>
          </cell>
          <cell r="V1089">
            <v>0</v>
          </cell>
          <cell r="W1089">
            <v>0</v>
          </cell>
          <cell r="X1089">
            <v>0</v>
          </cell>
          <cell r="Y1089">
            <v>0</v>
          </cell>
          <cell r="Z1089">
            <v>315700</v>
          </cell>
          <cell r="AA1089">
            <v>45000</v>
          </cell>
          <cell r="AB1089">
            <v>43284</v>
          </cell>
          <cell r="AC1089">
            <v>0</v>
          </cell>
          <cell r="AD1089">
            <v>0</v>
          </cell>
          <cell r="AE1089">
            <v>0</v>
          </cell>
          <cell r="AF1089">
            <v>14446</v>
          </cell>
          <cell r="AG1089">
            <v>0</v>
          </cell>
          <cell r="AH1089">
            <v>0</v>
          </cell>
          <cell r="AI1089">
            <v>0</v>
          </cell>
          <cell r="AJ1089">
            <v>0</v>
          </cell>
          <cell r="AK1089">
            <v>20882</v>
          </cell>
          <cell r="AL1089">
            <v>2915</v>
          </cell>
          <cell r="AM1089">
            <v>46306.2</v>
          </cell>
          <cell r="AN1089">
            <v>795</v>
          </cell>
          <cell r="AO1089">
            <v>0</v>
          </cell>
          <cell r="AP1089">
            <v>0</v>
          </cell>
          <cell r="AQ1089">
            <v>418430</v>
          </cell>
          <cell r="AR1089">
            <v>0</v>
          </cell>
          <cell r="AS1089">
            <v>0</v>
          </cell>
          <cell r="AT1089">
            <v>0</v>
          </cell>
          <cell r="AU1089">
            <v>0</v>
          </cell>
          <cell r="AV1089">
            <v>2092</v>
          </cell>
          <cell r="AW1089">
            <v>3556.8049999999998</v>
          </cell>
          <cell r="AX1089">
            <v>853.59720000000004</v>
          </cell>
        </row>
        <row r="1090">
          <cell r="D1090" t="str">
            <v>下村　真理</v>
          </cell>
          <cell r="E1090">
            <v>1001</v>
          </cell>
          <cell r="F1090" t="str">
            <v>産業推進部</v>
          </cell>
          <cell r="G1090">
            <v>100101</v>
          </cell>
          <cell r="H1090" t="str">
            <v>産業国際化・インフラＧ</v>
          </cell>
          <cell r="I1090">
            <v>1</v>
          </cell>
          <cell r="J1090" t="str">
            <v>部門1</v>
          </cell>
          <cell r="K1090">
            <v>1001</v>
          </cell>
          <cell r="L1090" t="str">
            <v>部門1-1</v>
          </cell>
          <cell r="M1090">
            <v>100102</v>
          </cell>
          <cell r="N1090" t="str">
            <v>一般職員</v>
          </cell>
          <cell r="O1090">
            <v>500</v>
          </cell>
          <cell r="P1090">
            <v>276000</v>
          </cell>
          <cell r="Q1090">
            <v>276000</v>
          </cell>
          <cell r="R1090">
            <v>0</v>
          </cell>
          <cell r="S1090">
            <v>0</v>
          </cell>
          <cell r="T1090">
            <v>0</v>
          </cell>
          <cell r="U1090">
            <v>0</v>
          </cell>
          <cell r="V1090">
            <v>0</v>
          </cell>
          <cell r="W1090">
            <v>0</v>
          </cell>
          <cell r="X1090">
            <v>0</v>
          </cell>
          <cell r="Y1090">
            <v>0</v>
          </cell>
          <cell r="Z1090">
            <v>276000</v>
          </cell>
          <cell r="AA1090">
            <v>0</v>
          </cell>
          <cell r="AB1090">
            <v>33120</v>
          </cell>
          <cell r="AC1090">
            <v>0</v>
          </cell>
          <cell r="AD1090">
            <v>0</v>
          </cell>
          <cell r="AE1090">
            <v>0</v>
          </cell>
          <cell r="AF1090">
            <v>6500</v>
          </cell>
          <cell r="AG1090">
            <v>0</v>
          </cell>
          <cell r="AH1090">
            <v>14596</v>
          </cell>
          <cell r="AI1090">
            <v>55780</v>
          </cell>
          <cell r="AJ1090">
            <v>0</v>
          </cell>
          <cell r="AK1090">
            <v>14972</v>
          </cell>
          <cell r="AL1090">
            <v>0</v>
          </cell>
          <cell r="AM1090">
            <v>33201.199999999997</v>
          </cell>
          <cell r="AN1090">
            <v>570</v>
          </cell>
          <cell r="AO1090">
            <v>0</v>
          </cell>
          <cell r="AP1090">
            <v>0</v>
          </cell>
          <cell r="AQ1090">
            <v>385996</v>
          </cell>
          <cell r="AR1090">
            <v>0</v>
          </cell>
          <cell r="AS1090">
            <v>0</v>
          </cell>
          <cell r="AT1090">
            <v>68</v>
          </cell>
          <cell r="AU1090">
            <v>0</v>
          </cell>
          <cell r="AV1090">
            <v>1929</v>
          </cell>
          <cell r="AW1090">
            <v>3281.9459999999999</v>
          </cell>
          <cell r="AX1090">
            <v>787.43179999999995</v>
          </cell>
        </row>
        <row r="1091">
          <cell r="D1091" t="str">
            <v>齋藤　香</v>
          </cell>
          <cell r="E1091">
            <v>1002</v>
          </cell>
          <cell r="F1091" t="str">
            <v>政策推進部</v>
          </cell>
          <cell r="G1091">
            <v>100202</v>
          </cell>
          <cell r="H1091" t="str">
            <v>政策受託Ｇ</v>
          </cell>
          <cell r="I1091">
            <v>1</v>
          </cell>
          <cell r="J1091" t="str">
            <v>部門1</v>
          </cell>
          <cell r="K1091">
            <v>1001</v>
          </cell>
          <cell r="L1091" t="str">
            <v>部門1-1</v>
          </cell>
          <cell r="M1091">
            <v>100102</v>
          </cell>
          <cell r="N1091" t="str">
            <v>一般職員</v>
          </cell>
          <cell r="O1091">
            <v>500</v>
          </cell>
          <cell r="P1091">
            <v>270600</v>
          </cell>
          <cell r="Q1091">
            <v>270600</v>
          </cell>
          <cell r="R1091">
            <v>0</v>
          </cell>
          <cell r="S1091">
            <v>0</v>
          </cell>
          <cell r="T1091">
            <v>0</v>
          </cell>
          <cell r="U1091">
            <v>0</v>
          </cell>
          <cell r="V1091">
            <v>0</v>
          </cell>
          <cell r="W1091">
            <v>0</v>
          </cell>
          <cell r="X1091">
            <v>0</v>
          </cell>
          <cell r="Y1091">
            <v>0</v>
          </cell>
          <cell r="Z1091">
            <v>270600</v>
          </cell>
          <cell r="AA1091">
            <v>0</v>
          </cell>
          <cell r="AB1091">
            <v>32472</v>
          </cell>
          <cell r="AC1091">
            <v>0</v>
          </cell>
          <cell r="AD1091">
            <v>27000</v>
          </cell>
          <cell r="AE1091">
            <v>0</v>
          </cell>
          <cell r="AF1091">
            <v>6003</v>
          </cell>
          <cell r="AG1091">
            <v>0</v>
          </cell>
          <cell r="AH1091">
            <v>6089</v>
          </cell>
          <cell r="AI1091">
            <v>96324</v>
          </cell>
          <cell r="AJ1091">
            <v>0</v>
          </cell>
          <cell r="AK1091">
            <v>17336</v>
          </cell>
          <cell r="AL1091">
            <v>0</v>
          </cell>
          <cell r="AM1091">
            <v>38443.599999999999</v>
          </cell>
          <cell r="AN1091">
            <v>660</v>
          </cell>
          <cell r="AO1091">
            <v>0</v>
          </cell>
          <cell r="AP1091">
            <v>0</v>
          </cell>
          <cell r="AQ1091">
            <v>438488</v>
          </cell>
          <cell r="AR1091">
            <v>8140</v>
          </cell>
          <cell r="AS1091">
            <v>0</v>
          </cell>
          <cell r="AT1091">
            <v>1098</v>
          </cell>
          <cell r="AU1091">
            <v>0</v>
          </cell>
          <cell r="AV1091">
            <v>2192</v>
          </cell>
          <cell r="AW1091">
            <v>3727.5880000000002</v>
          </cell>
          <cell r="AX1091">
            <v>894.51549999999997</v>
          </cell>
        </row>
        <row r="1092">
          <cell r="D1092" t="str">
            <v>宮寺　宏明</v>
          </cell>
          <cell r="E1092">
            <v>1008</v>
          </cell>
          <cell r="F1092" t="str">
            <v>HIDA総合研究所</v>
          </cell>
          <cell r="G1092">
            <v>100801</v>
          </cell>
          <cell r="H1092" t="str">
            <v>調査企画Ｇ</v>
          </cell>
          <cell r="I1092">
            <v>1</v>
          </cell>
          <cell r="J1092" t="str">
            <v>部門1</v>
          </cell>
          <cell r="K1092">
            <v>1001</v>
          </cell>
          <cell r="L1092" t="str">
            <v>部門1-1</v>
          </cell>
          <cell r="M1092">
            <v>100102</v>
          </cell>
          <cell r="N1092" t="str">
            <v>一般職員</v>
          </cell>
          <cell r="O1092">
            <v>500</v>
          </cell>
          <cell r="P1092">
            <v>278700</v>
          </cell>
          <cell r="Q1092">
            <v>278700</v>
          </cell>
          <cell r="R1092">
            <v>0</v>
          </cell>
          <cell r="S1092">
            <v>0</v>
          </cell>
          <cell r="T1092">
            <v>0</v>
          </cell>
          <cell r="U1092">
            <v>0</v>
          </cell>
          <cell r="V1092">
            <v>0</v>
          </cell>
          <cell r="W1092">
            <v>0</v>
          </cell>
          <cell r="X1092">
            <v>0</v>
          </cell>
          <cell r="Y1092">
            <v>0</v>
          </cell>
          <cell r="Z1092">
            <v>278700</v>
          </cell>
          <cell r="AA1092">
            <v>0</v>
          </cell>
          <cell r="AB1092">
            <v>33444</v>
          </cell>
          <cell r="AC1092">
            <v>0</v>
          </cell>
          <cell r="AD1092">
            <v>27000</v>
          </cell>
          <cell r="AE1092">
            <v>0</v>
          </cell>
          <cell r="AF1092">
            <v>11673</v>
          </cell>
          <cell r="AG1092">
            <v>0</v>
          </cell>
          <cell r="AH1092">
            <v>6246</v>
          </cell>
          <cell r="AI1092">
            <v>35051</v>
          </cell>
          <cell r="AJ1092">
            <v>0</v>
          </cell>
          <cell r="AK1092">
            <v>14972</v>
          </cell>
          <cell r="AL1092">
            <v>0</v>
          </cell>
          <cell r="AM1092">
            <v>33201.199999999997</v>
          </cell>
          <cell r="AN1092">
            <v>570</v>
          </cell>
          <cell r="AO1092">
            <v>0</v>
          </cell>
          <cell r="AP1092">
            <v>0</v>
          </cell>
          <cell r="AQ1092">
            <v>392114</v>
          </cell>
          <cell r="AR1092">
            <v>0</v>
          </cell>
          <cell r="AS1092">
            <v>0</v>
          </cell>
          <cell r="AT1092">
            <v>0</v>
          </cell>
          <cell r="AU1092">
            <v>0</v>
          </cell>
          <cell r="AV1092">
            <v>1960</v>
          </cell>
          <cell r="AW1092">
            <v>3333.5390000000002</v>
          </cell>
          <cell r="AX1092">
            <v>799.91250000000002</v>
          </cell>
        </row>
        <row r="1093">
          <cell r="D1093" t="str">
            <v>太田　絵美</v>
          </cell>
          <cell r="E1093">
            <v>1006</v>
          </cell>
          <cell r="F1093" t="str">
            <v>東京研修センター</v>
          </cell>
          <cell r="G1093">
            <v>100601</v>
          </cell>
          <cell r="H1093" t="str">
            <v>ＴＫＣＧ</v>
          </cell>
          <cell r="I1093">
            <v>1</v>
          </cell>
          <cell r="J1093" t="str">
            <v>部門1</v>
          </cell>
          <cell r="K1093">
            <v>1001</v>
          </cell>
          <cell r="L1093" t="str">
            <v>部門1-1</v>
          </cell>
          <cell r="M1093">
            <v>100102</v>
          </cell>
          <cell r="N1093" t="str">
            <v>一般職員</v>
          </cell>
          <cell r="O1093">
            <v>500</v>
          </cell>
          <cell r="P1093">
            <v>265200</v>
          </cell>
          <cell r="Q1093">
            <v>265200</v>
          </cell>
          <cell r="R1093">
            <v>0</v>
          </cell>
          <cell r="S1093">
            <v>0</v>
          </cell>
          <cell r="T1093">
            <v>0</v>
          </cell>
          <cell r="U1093">
            <v>0</v>
          </cell>
          <cell r="V1093">
            <v>0</v>
          </cell>
          <cell r="W1093">
            <v>0</v>
          </cell>
          <cell r="X1093">
            <v>0</v>
          </cell>
          <cell r="Y1093">
            <v>0</v>
          </cell>
          <cell r="Z1093">
            <v>265200</v>
          </cell>
          <cell r="AA1093">
            <v>0</v>
          </cell>
          <cell r="AB1093">
            <v>31824</v>
          </cell>
          <cell r="AC1093">
            <v>0</v>
          </cell>
          <cell r="AD1093">
            <v>27000</v>
          </cell>
          <cell r="AE1093">
            <v>0</v>
          </cell>
          <cell r="AF1093">
            <v>55000</v>
          </cell>
          <cell r="AG1093">
            <v>0</v>
          </cell>
          <cell r="AH1093">
            <v>4486</v>
          </cell>
          <cell r="AI1093">
            <v>80441</v>
          </cell>
          <cell r="AJ1093">
            <v>-14790</v>
          </cell>
          <cell r="AK1093">
            <v>16154</v>
          </cell>
          <cell r="AL1093">
            <v>0</v>
          </cell>
          <cell r="AM1093">
            <v>35822.400000000001</v>
          </cell>
          <cell r="AN1093">
            <v>615</v>
          </cell>
          <cell r="AO1093">
            <v>0</v>
          </cell>
          <cell r="AP1093">
            <v>0</v>
          </cell>
          <cell r="AQ1093">
            <v>449161</v>
          </cell>
          <cell r="AR1093">
            <v>0</v>
          </cell>
          <cell r="AS1093">
            <v>0</v>
          </cell>
          <cell r="AT1093">
            <v>542</v>
          </cell>
          <cell r="AU1093">
            <v>0</v>
          </cell>
          <cell r="AV1093">
            <v>2245</v>
          </cell>
          <cell r="AW1093">
            <v>3818.6734999999999</v>
          </cell>
          <cell r="AX1093">
            <v>916.28840000000002</v>
          </cell>
        </row>
        <row r="1094">
          <cell r="D1094" t="str">
            <v>福田　美穂</v>
          </cell>
          <cell r="E1094">
            <v>1008</v>
          </cell>
          <cell r="F1094" t="str">
            <v>HIDA総合研究所</v>
          </cell>
          <cell r="G1094">
            <v>100802</v>
          </cell>
          <cell r="H1094" t="str">
            <v>海外戦略Ｇ</v>
          </cell>
          <cell r="I1094">
            <v>1</v>
          </cell>
          <cell r="J1094" t="str">
            <v>部門1</v>
          </cell>
          <cell r="K1094">
            <v>1001</v>
          </cell>
          <cell r="L1094" t="str">
            <v>部門1-1</v>
          </cell>
          <cell r="M1094">
            <v>100102</v>
          </cell>
          <cell r="N1094" t="str">
            <v>一般職員</v>
          </cell>
          <cell r="O1094">
            <v>500</v>
          </cell>
          <cell r="P1094">
            <v>270600</v>
          </cell>
          <cell r="Q1094">
            <v>270600</v>
          </cell>
          <cell r="R1094">
            <v>0</v>
          </cell>
          <cell r="S1094">
            <v>0</v>
          </cell>
          <cell r="T1094">
            <v>0</v>
          </cell>
          <cell r="U1094">
            <v>0</v>
          </cell>
          <cell r="V1094">
            <v>0</v>
          </cell>
          <cell r="W1094">
            <v>0</v>
          </cell>
          <cell r="X1094">
            <v>0</v>
          </cell>
          <cell r="Y1094">
            <v>0</v>
          </cell>
          <cell r="Z1094">
            <v>270600</v>
          </cell>
          <cell r="AA1094">
            <v>0</v>
          </cell>
          <cell r="AB1094">
            <v>32472</v>
          </cell>
          <cell r="AC1094">
            <v>0</v>
          </cell>
          <cell r="AD1094">
            <v>0</v>
          </cell>
          <cell r="AE1094">
            <v>0</v>
          </cell>
          <cell r="AF1094">
            <v>5050</v>
          </cell>
          <cell r="AG1094">
            <v>0</v>
          </cell>
          <cell r="AH1094">
            <v>4589</v>
          </cell>
          <cell r="AI1094">
            <v>66673</v>
          </cell>
          <cell r="AJ1094">
            <v>0</v>
          </cell>
          <cell r="AK1094">
            <v>12608</v>
          </cell>
          <cell r="AL1094">
            <v>0</v>
          </cell>
          <cell r="AM1094">
            <v>27958.799999999999</v>
          </cell>
          <cell r="AN1094">
            <v>480</v>
          </cell>
          <cell r="AO1094">
            <v>0</v>
          </cell>
          <cell r="AP1094">
            <v>0</v>
          </cell>
          <cell r="AQ1094">
            <v>379384</v>
          </cell>
          <cell r="AR1094">
            <v>0</v>
          </cell>
          <cell r="AS1094">
            <v>0</v>
          </cell>
          <cell r="AT1094">
            <v>545</v>
          </cell>
          <cell r="AU1094">
            <v>0</v>
          </cell>
          <cell r="AV1094">
            <v>1896</v>
          </cell>
          <cell r="AW1094">
            <v>3225.6840000000002</v>
          </cell>
          <cell r="AX1094">
            <v>773.94330000000002</v>
          </cell>
        </row>
        <row r="1095">
          <cell r="D1095" t="str">
            <v>江口　健一郎</v>
          </cell>
          <cell r="E1095">
            <v>1008</v>
          </cell>
          <cell r="F1095" t="str">
            <v>HIDA総合研究所</v>
          </cell>
          <cell r="G1095">
            <v>100801</v>
          </cell>
          <cell r="H1095" t="str">
            <v>調査企画Ｇ</v>
          </cell>
          <cell r="I1095">
            <v>1</v>
          </cell>
          <cell r="J1095" t="str">
            <v>部門1</v>
          </cell>
          <cell r="K1095">
            <v>1001</v>
          </cell>
          <cell r="L1095" t="str">
            <v>部門1-1</v>
          </cell>
          <cell r="M1095">
            <v>100102</v>
          </cell>
          <cell r="N1095" t="str">
            <v>一般職員</v>
          </cell>
          <cell r="O1095">
            <v>500</v>
          </cell>
          <cell r="P1095">
            <v>273300</v>
          </cell>
          <cell r="Q1095">
            <v>273300</v>
          </cell>
          <cell r="R1095">
            <v>0</v>
          </cell>
          <cell r="S1095">
            <v>0</v>
          </cell>
          <cell r="T1095">
            <v>0</v>
          </cell>
          <cell r="U1095">
            <v>0</v>
          </cell>
          <cell r="V1095">
            <v>0</v>
          </cell>
          <cell r="W1095">
            <v>0</v>
          </cell>
          <cell r="X1095">
            <v>0</v>
          </cell>
          <cell r="Y1095">
            <v>0</v>
          </cell>
          <cell r="Z1095">
            <v>273300</v>
          </cell>
          <cell r="AA1095">
            <v>0</v>
          </cell>
          <cell r="AB1095">
            <v>36696</v>
          </cell>
          <cell r="AC1095">
            <v>32500</v>
          </cell>
          <cell r="AD1095">
            <v>0</v>
          </cell>
          <cell r="AE1095">
            <v>0</v>
          </cell>
          <cell r="AF1095">
            <v>22516</v>
          </cell>
          <cell r="AG1095">
            <v>0</v>
          </cell>
          <cell r="AH1095">
            <v>11143</v>
          </cell>
          <cell r="AI1095">
            <v>61773</v>
          </cell>
          <cell r="AJ1095">
            <v>0</v>
          </cell>
          <cell r="AK1095">
            <v>19700</v>
          </cell>
          <cell r="AL1095">
            <v>0</v>
          </cell>
          <cell r="AM1095">
            <v>43685</v>
          </cell>
          <cell r="AN1095">
            <v>750</v>
          </cell>
          <cell r="AO1095">
            <v>0</v>
          </cell>
          <cell r="AP1095">
            <v>0</v>
          </cell>
          <cell r="AQ1095">
            <v>437928</v>
          </cell>
          <cell r="AR1095">
            <v>0</v>
          </cell>
          <cell r="AS1095">
            <v>0</v>
          </cell>
          <cell r="AT1095">
            <v>0</v>
          </cell>
          <cell r="AU1095">
            <v>0</v>
          </cell>
          <cell r="AV1095">
            <v>2189</v>
          </cell>
          <cell r="AW1095">
            <v>3723.0279999999998</v>
          </cell>
          <cell r="AX1095">
            <v>893.37310000000002</v>
          </cell>
        </row>
        <row r="1096">
          <cell r="D1096" t="str">
            <v>田中　拓</v>
          </cell>
          <cell r="E1096">
            <v>1001</v>
          </cell>
          <cell r="F1096" t="str">
            <v>産業推進部</v>
          </cell>
          <cell r="G1096">
            <v>100102</v>
          </cell>
          <cell r="H1096" t="str">
            <v>ＥＰＡＧ</v>
          </cell>
          <cell r="I1096">
            <v>1</v>
          </cell>
          <cell r="J1096" t="str">
            <v>部門1</v>
          </cell>
          <cell r="K1096">
            <v>1001</v>
          </cell>
          <cell r="L1096" t="str">
            <v>部門1-1</v>
          </cell>
          <cell r="M1096">
            <v>100102</v>
          </cell>
          <cell r="N1096" t="str">
            <v>一般職員</v>
          </cell>
          <cell r="O1096">
            <v>300</v>
          </cell>
          <cell r="P1096">
            <v>365100</v>
          </cell>
          <cell r="Q1096">
            <v>365100</v>
          </cell>
          <cell r="R1096">
            <v>0</v>
          </cell>
          <cell r="S1096">
            <v>0</v>
          </cell>
          <cell r="T1096">
            <v>0</v>
          </cell>
          <cell r="U1096">
            <v>0</v>
          </cell>
          <cell r="V1096">
            <v>0</v>
          </cell>
          <cell r="W1096">
            <v>0</v>
          </cell>
          <cell r="X1096">
            <v>0</v>
          </cell>
          <cell r="Y1096">
            <v>0</v>
          </cell>
          <cell r="Z1096">
            <v>365100</v>
          </cell>
          <cell r="AA1096">
            <v>75000</v>
          </cell>
          <cell r="AB1096">
            <v>55152</v>
          </cell>
          <cell r="AC1096">
            <v>19500</v>
          </cell>
          <cell r="AD1096">
            <v>27000</v>
          </cell>
          <cell r="AE1096">
            <v>0</v>
          </cell>
          <cell r="AF1096">
            <v>18298</v>
          </cell>
          <cell r="AG1096">
            <v>0</v>
          </cell>
          <cell r="AH1096">
            <v>12500</v>
          </cell>
          <cell r="AI1096">
            <v>0</v>
          </cell>
          <cell r="AJ1096">
            <v>0</v>
          </cell>
          <cell r="AK1096">
            <v>22064</v>
          </cell>
          <cell r="AL1096">
            <v>3080</v>
          </cell>
          <cell r="AM1096">
            <v>48927.4</v>
          </cell>
          <cell r="AN1096">
            <v>840</v>
          </cell>
          <cell r="AO1096">
            <v>0</v>
          </cell>
          <cell r="AP1096">
            <v>0</v>
          </cell>
          <cell r="AQ1096">
            <v>572550</v>
          </cell>
          <cell r="AR1096">
            <v>0</v>
          </cell>
          <cell r="AS1096">
            <v>0</v>
          </cell>
          <cell r="AT1096">
            <v>0</v>
          </cell>
          <cell r="AU1096">
            <v>0</v>
          </cell>
          <cell r="AV1096">
            <v>2862</v>
          </cell>
          <cell r="AW1096">
            <v>4867.4250000000002</v>
          </cell>
          <cell r="AX1096">
            <v>1168.002</v>
          </cell>
        </row>
        <row r="1097">
          <cell r="D1097" t="str">
            <v>井上　修平</v>
          </cell>
          <cell r="E1097">
            <v>1003</v>
          </cell>
          <cell r="F1097" t="str">
            <v>研修業務部</v>
          </cell>
          <cell r="G1097">
            <v>100301</v>
          </cell>
          <cell r="H1097" t="str">
            <v>受入業務Ｇ</v>
          </cell>
          <cell r="I1097">
            <v>1</v>
          </cell>
          <cell r="J1097" t="str">
            <v>部門1</v>
          </cell>
          <cell r="K1097">
            <v>1001</v>
          </cell>
          <cell r="L1097" t="str">
            <v>部門1-1</v>
          </cell>
          <cell r="M1097">
            <v>100102</v>
          </cell>
          <cell r="N1097" t="str">
            <v>一般職員</v>
          </cell>
          <cell r="O1097">
            <v>500</v>
          </cell>
          <cell r="P1097">
            <v>299800</v>
          </cell>
          <cell r="Q1097">
            <v>299800</v>
          </cell>
          <cell r="R1097">
            <v>0</v>
          </cell>
          <cell r="S1097">
            <v>0</v>
          </cell>
          <cell r="T1097">
            <v>0</v>
          </cell>
          <cell r="U1097">
            <v>0</v>
          </cell>
          <cell r="V1097">
            <v>0</v>
          </cell>
          <cell r="W1097">
            <v>0</v>
          </cell>
          <cell r="X1097">
            <v>0</v>
          </cell>
          <cell r="Y1097">
            <v>0</v>
          </cell>
          <cell r="Z1097">
            <v>299800</v>
          </cell>
          <cell r="AA1097">
            <v>0</v>
          </cell>
          <cell r="AB1097">
            <v>35976</v>
          </cell>
          <cell r="AC1097">
            <v>0</v>
          </cell>
          <cell r="AD1097">
            <v>0</v>
          </cell>
          <cell r="AE1097">
            <v>0</v>
          </cell>
          <cell r="AF1097">
            <v>33643</v>
          </cell>
          <cell r="AG1097">
            <v>0</v>
          </cell>
          <cell r="AH1097">
            <v>5151</v>
          </cell>
          <cell r="AI1097">
            <v>173983</v>
          </cell>
          <cell r="AJ1097">
            <v>0</v>
          </cell>
          <cell r="AK1097">
            <v>19700</v>
          </cell>
          <cell r="AL1097">
            <v>2750</v>
          </cell>
          <cell r="AM1097">
            <v>43685</v>
          </cell>
          <cell r="AN1097">
            <v>750</v>
          </cell>
          <cell r="AO1097">
            <v>0</v>
          </cell>
          <cell r="AP1097">
            <v>0</v>
          </cell>
          <cell r="AQ1097">
            <v>548553</v>
          </cell>
          <cell r="AR1097">
            <v>19365</v>
          </cell>
          <cell r="AS1097">
            <v>0</v>
          </cell>
          <cell r="AT1097">
            <v>0</v>
          </cell>
          <cell r="AU1097">
            <v>0</v>
          </cell>
          <cell r="AV1097">
            <v>2742</v>
          </cell>
          <cell r="AW1097">
            <v>4663.4655000000002</v>
          </cell>
          <cell r="AX1097">
            <v>1119.0481</v>
          </cell>
        </row>
        <row r="1098">
          <cell r="D1098" t="str">
            <v>木嵜　芙美乃</v>
          </cell>
          <cell r="E1098">
            <v>1001</v>
          </cell>
          <cell r="F1098" t="str">
            <v>産業推進部</v>
          </cell>
          <cell r="G1098">
            <v>100102</v>
          </cell>
          <cell r="H1098" t="str">
            <v>ＥＰＡＧ</v>
          </cell>
          <cell r="I1098">
            <v>1</v>
          </cell>
          <cell r="J1098" t="str">
            <v>部門1</v>
          </cell>
          <cell r="K1098">
            <v>1001</v>
          </cell>
          <cell r="L1098" t="str">
            <v>部門1-1</v>
          </cell>
          <cell r="M1098">
            <v>100102</v>
          </cell>
          <cell r="N1098" t="str">
            <v>一般職員</v>
          </cell>
          <cell r="O1098">
            <v>500</v>
          </cell>
          <cell r="P1098">
            <v>276000</v>
          </cell>
          <cell r="Q1098">
            <v>276000</v>
          </cell>
          <cell r="R1098">
            <v>0</v>
          </cell>
          <cell r="S1098">
            <v>0</v>
          </cell>
          <cell r="T1098">
            <v>0</v>
          </cell>
          <cell r="U1098">
            <v>0</v>
          </cell>
          <cell r="V1098">
            <v>0</v>
          </cell>
          <cell r="W1098">
            <v>0</v>
          </cell>
          <cell r="X1098">
            <v>0</v>
          </cell>
          <cell r="Y1098">
            <v>0</v>
          </cell>
          <cell r="Z1098">
            <v>276000</v>
          </cell>
          <cell r="AA1098">
            <v>0</v>
          </cell>
          <cell r="AB1098">
            <v>33120</v>
          </cell>
          <cell r="AC1098">
            <v>0</v>
          </cell>
          <cell r="AD1098">
            <v>13500</v>
          </cell>
          <cell r="AE1098">
            <v>29000</v>
          </cell>
          <cell r="AF1098">
            <v>0</v>
          </cell>
          <cell r="AG1098">
            <v>0</v>
          </cell>
          <cell r="AH1098">
            <v>18946</v>
          </cell>
          <cell r="AI1098">
            <v>48701</v>
          </cell>
          <cell r="AJ1098">
            <v>0</v>
          </cell>
          <cell r="AK1098">
            <v>14972</v>
          </cell>
          <cell r="AL1098">
            <v>0</v>
          </cell>
          <cell r="AM1098">
            <v>33201.199999999997</v>
          </cell>
          <cell r="AN1098">
            <v>570</v>
          </cell>
          <cell r="AO1098">
            <v>0</v>
          </cell>
          <cell r="AP1098">
            <v>0</v>
          </cell>
          <cell r="AQ1098">
            <v>419267</v>
          </cell>
          <cell r="AR1098">
            <v>0</v>
          </cell>
          <cell r="AS1098">
            <v>0</v>
          </cell>
          <cell r="AT1098">
            <v>0</v>
          </cell>
          <cell r="AU1098">
            <v>0</v>
          </cell>
          <cell r="AV1098">
            <v>2096</v>
          </cell>
          <cell r="AW1098">
            <v>3564.1044999999999</v>
          </cell>
          <cell r="AX1098">
            <v>855.30460000000005</v>
          </cell>
        </row>
        <row r="1099">
          <cell r="D1099" t="str">
            <v>吉田　維子</v>
          </cell>
          <cell r="E1099">
            <v>1008</v>
          </cell>
          <cell r="F1099" t="str">
            <v>HIDA総合研究所</v>
          </cell>
          <cell r="G1099">
            <v>100803</v>
          </cell>
          <cell r="H1099" t="str">
            <v>日本語教育センター</v>
          </cell>
          <cell r="I1099">
            <v>1</v>
          </cell>
          <cell r="J1099" t="str">
            <v>部門1</v>
          </cell>
          <cell r="K1099">
            <v>1001</v>
          </cell>
          <cell r="L1099" t="str">
            <v>部門1-1</v>
          </cell>
          <cell r="M1099">
            <v>100102</v>
          </cell>
          <cell r="N1099" t="str">
            <v>一般職員</v>
          </cell>
          <cell r="O1099">
            <v>500</v>
          </cell>
          <cell r="P1099">
            <v>286800</v>
          </cell>
          <cell r="Q1099">
            <v>286800</v>
          </cell>
          <cell r="R1099">
            <v>0</v>
          </cell>
          <cell r="S1099">
            <v>0</v>
          </cell>
          <cell r="T1099">
            <v>0</v>
          </cell>
          <cell r="U1099">
            <v>0</v>
          </cell>
          <cell r="V1099">
            <v>0</v>
          </cell>
          <cell r="W1099">
            <v>0</v>
          </cell>
          <cell r="X1099">
            <v>0</v>
          </cell>
          <cell r="Y1099">
            <v>0</v>
          </cell>
          <cell r="Z1099">
            <v>286800</v>
          </cell>
          <cell r="AA1099">
            <v>0</v>
          </cell>
          <cell r="AB1099">
            <v>34416</v>
          </cell>
          <cell r="AC1099">
            <v>0</v>
          </cell>
          <cell r="AD1099">
            <v>0</v>
          </cell>
          <cell r="AE1099">
            <v>0</v>
          </cell>
          <cell r="AF1099">
            <v>15113</v>
          </cell>
          <cell r="AG1099">
            <v>0</v>
          </cell>
          <cell r="AH1099">
            <v>4901</v>
          </cell>
          <cell r="AI1099">
            <v>41913</v>
          </cell>
          <cell r="AJ1099">
            <v>0</v>
          </cell>
          <cell r="AK1099">
            <v>18518</v>
          </cell>
          <cell r="AL1099">
            <v>2585</v>
          </cell>
          <cell r="AM1099">
            <v>41064.800000000003</v>
          </cell>
          <cell r="AN1099">
            <v>705</v>
          </cell>
          <cell r="AO1099">
            <v>0</v>
          </cell>
          <cell r="AP1099">
            <v>0</v>
          </cell>
          <cell r="AQ1099">
            <v>383143</v>
          </cell>
          <cell r="AR1099">
            <v>0</v>
          </cell>
          <cell r="AS1099">
            <v>0</v>
          </cell>
          <cell r="AT1099">
            <v>0</v>
          </cell>
          <cell r="AU1099">
            <v>0</v>
          </cell>
          <cell r="AV1099">
            <v>1915</v>
          </cell>
          <cell r="AW1099">
            <v>3257.4304999999999</v>
          </cell>
          <cell r="AX1099">
            <v>781.61170000000004</v>
          </cell>
        </row>
        <row r="1100">
          <cell r="D1100" t="str">
            <v>荒川　勝彦</v>
          </cell>
          <cell r="E1100">
            <v>1005</v>
          </cell>
          <cell r="F1100" t="str">
            <v>総務企画部</v>
          </cell>
          <cell r="G1100">
            <v>100503</v>
          </cell>
          <cell r="H1100" t="str">
            <v>人事Ｇ</v>
          </cell>
          <cell r="I1100">
            <v>1</v>
          </cell>
          <cell r="J1100" t="str">
            <v>部門1</v>
          </cell>
          <cell r="K1100">
            <v>1001</v>
          </cell>
          <cell r="L1100" t="str">
            <v>部門1-1</v>
          </cell>
          <cell r="M1100">
            <v>100102</v>
          </cell>
          <cell r="N1100" t="str">
            <v>一般職員</v>
          </cell>
          <cell r="O1100">
            <v>500</v>
          </cell>
          <cell r="P1100">
            <v>248700</v>
          </cell>
          <cell r="Q1100">
            <v>248700</v>
          </cell>
          <cell r="R1100">
            <v>0</v>
          </cell>
          <cell r="S1100">
            <v>0</v>
          </cell>
          <cell r="T1100">
            <v>0</v>
          </cell>
          <cell r="U1100">
            <v>0</v>
          </cell>
          <cell r="V1100">
            <v>0</v>
          </cell>
          <cell r="W1100">
            <v>0</v>
          </cell>
          <cell r="X1100">
            <v>0</v>
          </cell>
          <cell r="Y1100">
            <v>0</v>
          </cell>
          <cell r="Z1100">
            <v>248700</v>
          </cell>
          <cell r="AA1100">
            <v>0</v>
          </cell>
          <cell r="AB1100">
            <v>0</v>
          </cell>
          <cell r="AC1100">
            <v>0</v>
          </cell>
          <cell r="AD1100">
            <v>0</v>
          </cell>
          <cell r="AE1100">
            <v>0</v>
          </cell>
          <cell r="AF1100">
            <v>0</v>
          </cell>
          <cell r="AG1100">
            <v>0</v>
          </cell>
          <cell r="AH1100">
            <v>0</v>
          </cell>
          <cell r="AI1100">
            <v>38428</v>
          </cell>
          <cell r="AJ1100">
            <v>0</v>
          </cell>
          <cell r="AK1100">
            <v>14972</v>
          </cell>
          <cell r="AL1100">
            <v>0</v>
          </cell>
          <cell r="AM1100">
            <v>33201.199999999997</v>
          </cell>
          <cell r="AN1100">
            <v>570</v>
          </cell>
          <cell r="AO1100">
            <v>0</v>
          </cell>
          <cell r="AP1100">
            <v>0</v>
          </cell>
          <cell r="AQ1100">
            <v>287128</v>
          </cell>
          <cell r="AR1100">
            <v>0</v>
          </cell>
          <cell r="AS1100">
            <v>0</v>
          </cell>
          <cell r="AT1100">
            <v>0</v>
          </cell>
          <cell r="AU1100">
            <v>1941</v>
          </cell>
          <cell r="AV1100">
            <v>1435</v>
          </cell>
          <cell r="AW1100">
            <v>2441.2280000000001</v>
          </cell>
          <cell r="AX1100">
            <v>585.74109999999996</v>
          </cell>
        </row>
        <row r="1101">
          <cell r="D1101" t="str">
            <v>井手　遊</v>
          </cell>
          <cell r="E1101">
            <v>1004</v>
          </cell>
          <cell r="F1101" t="str">
            <v>事業統括部</v>
          </cell>
          <cell r="G1101">
            <v>100404</v>
          </cell>
          <cell r="H1101" t="str">
            <v>バンコク事務所</v>
          </cell>
          <cell r="I1101">
            <v>1</v>
          </cell>
          <cell r="J1101" t="str">
            <v>部門1</v>
          </cell>
          <cell r="K1101">
            <v>1001</v>
          </cell>
          <cell r="L1101" t="str">
            <v>部門1-1</v>
          </cell>
          <cell r="M1101">
            <v>100102</v>
          </cell>
          <cell r="N1101" t="str">
            <v>一般職員</v>
          </cell>
          <cell r="O1101">
            <v>400</v>
          </cell>
          <cell r="P1101">
            <v>216480</v>
          </cell>
          <cell r="Q1101">
            <v>216480</v>
          </cell>
          <cell r="R1101">
            <v>0</v>
          </cell>
          <cell r="S1101">
            <v>0</v>
          </cell>
          <cell r="T1101">
            <v>0</v>
          </cell>
          <cell r="U1101">
            <v>0</v>
          </cell>
          <cell r="V1101">
            <v>0</v>
          </cell>
          <cell r="W1101">
            <v>0</v>
          </cell>
          <cell r="X1101">
            <v>0</v>
          </cell>
          <cell r="Y1101">
            <v>0</v>
          </cell>
          <cell r="Z1101">
            <v>216480</v>
          </cell>
          <cell r="AA1101">
            <v>0</v>
          </cell>
          <cell r="AB1101">
            <v>0</v>
          </cell>
          <cell r="AC1101">
            <v>0</v>
          </cell>
          <cell r="AD1101">
            <v>0</v>
          </cell>
          <cell r="AE1101">
            <v>0</v>
          </cell>
          <cell r="AF1101">
            <v>0</v>
          </cell>
          <cell r="AG1101">
            <v>0</v>
          </cell>
          <cell r="AH1101">
            <v>0</v>
          </cell>
          <cell r="AI1101">
            <v>0</v>
          </cell>
          <cell r="AJ1101">
            <v>0</v>
          </cell>
          <cell r="AK1101">
            <v>17336</v>
          </cell>
          <cell r="AL1101">
            <v>0</v>
          </cell>
          <cell r="AM1101">
            <v>38443.599999999999</v>
          </cell>
          <cell r="AN1101">
            <v>660</v>
          </cell>
          <cell r="AO1101">
            <v>0</v>
          </cell>
          <cell r="AP1101">
            <v>0</v>
          </cell>
          <cell r="AQ1101">
            <v>216480</v>
          </cell>
          <cell r="AR1101">
            <v>0</v>
          </cell>
          <cell r="AS1101">
            <v>0</v>
          </cell>
          <cell r="AT1101">
            <v>0</v>
          </cell>
          <cell r="AU1101">
            <v>0</v>
          </cell>
          <cell r="AV1101">
            <v>1082</v>
          </cell>
          <cell r="AW1101">
            <v>1840.48</v>
          </cell>
          <cell r="AX1101">
            <v>0</v>
          </cell>
        </row>
        <row r="1102">
          <cell r="D1102" t="str">
            <v>小金丸　幸</v>
          </cell>
          <cell r="E1102">
            <v>1005</v>
          </cell>
          <cell r="F1102" t="str">
            <v>総務企画部</v>
          </cell>
          <cell r="G1102">
            <v>100501</v>
          </cell>
          <cell r="H1102" t="str">
            <v>経営戦略Ｇ</v>
          </cell>
          <cell r="I1102">
            <v>1</v>
          </cell>
          <cell r="J1102" t="str">
            <v>部門1</v>
          </cell>
          <cell r="K1102">
            <v>1001</v>
          </cell>
          <cell r="L1102" t="str">
            <v>部門1-1</v>
          </cell>
          <cell r="M1102">
            <v>100102</v>
          </cell>
          <cell r="N1102" t="str">
            <v>一般職員</v>
          </cell>
          <cell r="O1102">
            <v>500</v>
          </cell>
          <cell r="P1102">
            <v>257100</v>
          </cell>
          <cell r="Q1102">
            <v>257100</v>
          </cell>
          <cell r="R1102">
            <v>0</v>
          </cell>
          <cell r="S1102">
            <v>0</v>
          </cell>
          <cell r="T1102">
            <v>0</v>
          </cell>
          <cell r="U1102">
            <v>0</v>
          </cell>
          <cell r="V1102">
            <v>0</v>
          </cell>
          <cell r="W1102">
            <v>0</v>
          </cell>
          <cell r="X1102">
            <v>0</v>
          </cell>
          <cell r="Y1102">
            <v>0</v>
          </cell>
          <cell r="Z1102">
            <v>257100</v>
          </cell>
          <cell r="AA1102">
            <v>0</v>
          </cell>
          <cell r="AB1102">
            <v>30852</v>
          </cell>
          <cell r="AC1102">
            <v>0</v>
          </cell>
          <cell r="AD1102">
            <v>27000</v>
          </cell>
          <cell r="AE1102">
            <v>0</v>
          </cell>
          <cell r="AF1102">
            <v>0</v>
          </cell>
          <cell r="AG1102">
            <v>0</v>
          </cell>
          <cell r="AH1102">
            <v>5829</v>
          </cell>
          <cell r="AI1102">
            <v>12269</v>
          </cell>
          <cell r="AJ1102">
            <v>0</v>
          </cell>
          <cell r="AK1102">
            <v>13396</v>
          </cell>
          <cell r="AL1102">
            <v>0</v>
          </cell>
          <cell r="AM1102">
            <v>29706.6</v>
          </cell>
          <cell r="AN1102">
            <v>510</v>
          </cell>
          <cell r="AO1102">
            <v>0</v>
          </cell>
          <cell r="AP1102">
            <v>0</v>
          </cell>
          <cell r="AQ1102">
            <v>333050</v>
          </cell>
          <cell r="AR1102">
            <v>0</v>
          </cell>
          <cell r="AS1102">
            <v>0</v>
          </cell>
          <cell r="AT1102">
            <v>0</v>
          </cell>
          <cell r="AU1102">
            <v>0</v>
          </cell>
          <cell r="AV1102">
            <v>1665</v>
          </cell>
          <cell r="AW1102">
            <v>2831.1750000000002</v>
          </cell>
          <cell r="AX1102">
            <v>679.42200000000003</v>
          </cell>
        </row>
        <row r="1103">
          <cell r="D1103" t="str">
            <v>三浦　綾子</v>
          </cell>
          <cell r="E1103">
            <v>1005</v>
          </cell>
          <cell r="F1103" t="str">
            <v>総務企画部</v>
          </cell>
          <cell r="G1103">
            <v>100503</v>
          </cell>
          <cell r="H1103" t="str">
            <v>人事Ｇ</v>
          </cell>
          <cell r="I1103">
            <v>1</v>
          </cell>
          <cell r="J1103" t="str">
            <v>部門1</v>
          </cell>
          <cell r="K1103">
            <v>1001</v>
          </cell>
          <cell r="L1103" t="str">
            <v>部門1-1</v>
          </cell>
          <cell r="M1103">
            <v>100102</v>
          </cell>
          <cell r="N1103" t="str">
            <v>一般職員</v>
          </cell>
          <cell r="O1103">
            <v>500</v>
          </cell>
          <cell r="P1103">
            <v>248700</v>
          </cell>
          <cell r="Q1103">
            <v>248700</v>
          </cell>
          <cell r="R1103">
            <v>0</v>
          </cell>
          <cell r="S1103">
            <v>0</v>
          </cell>
          <cell r="T1103">
            <v>0</v>
          </cell>
          <cell r="U1103">
            <v>0</v>
          </cell>
          <cell r="V1103">
            <v>0</v>
          </cell>
          <cell r="W1103">
            <v>0</v>
          </cell>
          <cell r="X1103">
            <v>0</v>
          </cell>
          <cell r="Y1103">
            <v>0</v>
          </cell>
          <cell r="Z1103">
            <v>248700</v>
          </cell>
          <cell r="AA1103">
            <v>0</v>
          </cell>
          <cell r="AB1103">
            <v>29844</v>
          </cell>
          <cell r="AC1103">
            <v>0</v>
          </cell>
          <cell r="AD1103">
            <v>27000</v>
          </cell>
          <cell r="AE1103">
            <v>0</v>
          </cell>
          <cell r="AF1103">
            <v>9233</v>
          </cell>
          <cell r="AG1103">
            <v>0</v>
          </cell>
          <cell r="AH1103">
            <v>11672</v>
          </cell>
          <cell r="AI1103">
            <v>7519</v>
          </cell>
          <cell r="AJ1103">
            <v>0</v>
          </cell>
          <cell r="AK1103">
            <v>14184</v>
          </cell>
          <cell r="AL1103">
            <v>0</v>
          </cell>
          <cell r="AM1103">
            <v>31453.4</v>
          </cell>
          <cell r="AN1103">
            <v>540</v>
          </cell>
          <cell r="AO1103">
            <v>0</v>
          </cell>
          <cell r="AP1103">
            <v>0</v>
          </cell>
          <cell r="AQ1103">
            <v>333968</v>
          </cell>
          <cell r="AR1103">
            <v>0</v>
          </cell>
          <cell r="AS1103">
            <v>0</v>
          </cell>
          <cell r="AT1103">
            <v>0</v>
          </cell>
          <cell r="AU1103">
            <v>0</v>
          </cell>
          <cell r="AV1103">
            <v>1669</v>
          </cell>
          <cell r="AW1103">
            <v>2839.5680000000002</v>
          </cell>
          <cell r="AX1103">
            <v>681.29470000000003</v>
          </cell>
        </row>
        <row r="1104">
          <cell r="D1104" t="str">
            <v>長谷　麻里子</v>
          </cell>
          <cell r="E1104">
            <v>1003</v>
          </cell>
          <cell r="F1104" t="str">
            <v>研修業務部</v>
          </cell>
          <cell r="G1104">
            <v>100302</v>
          </cell>
          <cell r="H1104" t="str">
            <v>低炭素化支援Ｇ</v>
          </cell>
          <cell r="I1104">
            <v>1</v>
          </cell>
          <cell r="J1104" t="str">
            <v>部門1</v>
          </cell>
          <cell r="K1104">
            <v>1001</v>
          </cell>
          <cell r="L1104" t="str">
            <v>部門1-1</v>
          </cell>
          <cell r="M1104">
            <v>100102</v>
          </cell>
          <cell r="N1104" t="str">
            <v>一般職員</v>
          </cell>
          <cell r="O1104">
            <v>500</v>
          </cell>
          <cell r="P1104">
            <v>248700</v>
          </cell>
          <cell r="Q1104">
            <v>248700</v>
          </cell>
          <cell r="R1104">
            <v>0</v>
          </cell>
          <cell r="S1104">
            <v>0</v>
          </cell>
          <cell r="T1104">
            <v>0</v>
          </cell>
          <cell r="U1104">
            <v>0</v>
          </cell>
          <cell r="V1104">
            <v>0</v>
          </cell>
          <cell r="W1104">
            <v>0</v>
          </cell>
          <cell r="X1104">
            <v>0</v>
          </cell>
          <cell r="Y1104">
            <v>0</v>
          </cell>
          <cell r="Z1104">
            <v>248700</v>
          </cell>
          <cell r="AA1104">
            <v>0</v>
          </cell>
          <cell r="AB1104">
            <v>29844</v>
          </cell>
          <cell r="AC1104">
            <v>0</v>
          </cell>
          <cell r="AD1104">
            <v>27000</v>
          </cell>
          <cell r="AE1104">
            <v>0</v>
          </cell>
          <cell r="AF1104">
            <v>6733</v>
          </cell>
          <cell r="AG1104">
            <v>0</v>
          </cell>
          <cell r="AH1104">
            <v>5672</v>
          </cell>
          <cell r="AI1104">
            <v>19599</v>
          </cell>
          <cell r="AJ1104">
            <v>0</v>
          </cell>
          <cell r="AK1104">
            <v>13396</v>
          </cell>
          <cell r="AL1104">
            <v>0</v>
          </cell>
          <cell r="AM1104">
            <v>29706.6</v>
          </cell>
          <cell r="AN1104">
            <v>510</v>
          </cell>
          <cell r="AO1104">
            <v>0</v>
          </cell>
          <cell r="AP1104">
            <v>0</v>
          </cell>
          <cell r="AQ1104">
            <v>337548</v>
          </cell>
          <cell r="AR1104">
            <v>0</v>
          </cell>
          <cell r="AS1104">
            <v>0</v>
          </cell>
          <cell r="AT1104">
            <v>0</v>
          </cell>
          <cell r="AU1104">
            <v>0</v>
          </cell>
          <cell r="AV1104">
            <v>1687</v>
          </cell>
          <cell r="AW1104">
            <v>2869.8980000000001</v>
          </cell>
          <cell r="AX1104">
            <v>688.59789999999998</v>
          </cell>
        </row>
        <row r="1105">
          <cell r="D1105" t="str">
            <v>竹内　祐輔</v>
          </cell>
          <cell r="E1105">
            <v>1007</v>
          </cell>
          <cell r="F1105" t="str">
            <v>関西研修センター</v>
          </cell>
          <cell r="G1105">
            <v>100701</v>
          </cell>
          <cell r="H1105" t="str">
            <v>ＫＫＣＧ</v>
          </cell>
          <cell r="I1105">
            <v>1</v>
          </cell>
          <cell r="J1105" t="str">
            <v>部門1</v>
          </cell>
          <cell r="K1105">
            <v>1001</v>
          </cell>
          <cell r="L1105" t="str">
            <v>部門1-1</v>
          </cell>
          <cell r="M1105">
            <v>100102</v>
          </cell>
          <cell r="N1105" t="str">
            <v>一般職員</v>
          </cell>
          <cell r="O1105">
            <v>300</v>
          </cell>
          <cell r="P1105">
            <v>315700</v>
          </cell>
          <cell r="Q1105">
            <v>315700</v>
          </cell>
          <cell r="R1105">
            <v>0</v>
          </cell>
          <cell r="S1105">
            <v>0</v>
          </cell>
          <cell r="T1105">
            <v>0</v>
          </cell>
          <cell r="U1105">
            <v>0</v>
          </cell>
          <cell r="V1105">
            <v>0</v>
          </cell>
          <cell r="W1105">
            <v>0</v>
          </cell>
          <cell r="X1105">
            <v>0</v>
          </cell>
          <cell r="Y1105">
            <v>0</v>
          </cell>
          <cell r="Z1105">
            <v>315700</v>
          </cell>
          <cell r="AA1105">
            <v>45000</v>
          </cell>
          <cell r="AB1105">
            <v>44844</v>
          </cell>
          <cell r="AC1105">
            <v>13000</v>
          </cell>
          <cell r="AD1105">
            <v>0</v>
          </cell>
          <cell r="AE1105">
            <v>0</v>
          </cell>
          <cell r="AF1105">
            <v>17375</v>
          </cell>
          <cell r="AG1105">
            <v>0</v>
          </cell>
          <cell r="AH1105">
            <v>0</v>
          </cell>
          <cell r="AI1105">
            <v>0</v>
          </cell>
          <cell r="AJ1105">
            <v>0</v>
          </cell>
          <cell r="AK1105">
            <v>19700</v>
          </cell>
          <cell r="AL1105">
            <v>2750</v>
          </cell>
          <cell r="AM1105">
            <v>43685</v>
          </cell>
          <cell r="AN1105">
            <v>750</v>
          </cell>
          <cell r="AO1105">
            <v>0</v>
          </cell>
          <cell r="AP1105">
            <v>0</v>
          </cell>
          <cell r="AQ1105">
            <v>435919</v>
          </cell>
          <cell r="AR1105">
            <v>0</v>
          </cell>
          <cell r="AS1105">
            <v>0</v>
          </cell>
          <cell r="AT1105">
            <v>0</v>
          </cell>
          <cell r="AU1105">
            <v>0</v>
          </cell>
          <cell r="AV1105">
            <v>2179</v>
          </cell>
          <cell r="AW1105">
            <v>3705.9065000000001</v>
          </cell>
          <cell r="AX1105">
            <v>889.27470000000005</v>
          </cell>
        </row>
        <row r="1106">
          <cell r="D1106" t="str">
            <v>上井　智香子</v>
          </cell>
          <cell r="E1106">
            <v>1005</v>
          </cell>
          <cell r="F1106" t="str">
            <v>総務企画部</v>
          </cell>
          <cell r="G1106">
            <v>100502</v>
          </cell>
          <cell r="H1106" t="str">
            <v>総務Ｇ</v>
          </cell>
          <cell r="I1106">
            <v>1</v>
          </cell>
          <cell r="J1106" t="str">
            <v>部門1</v>
          </cell>
          <cell r="K1106">
            <v>1001</v>
          </cell>
          <cell r="L1106" t="str">
            <v>部門1-1</v>
          </cell>
          <cell r="M1106">
            <v>100102</v>
          </cell>
          <cell r="N1106" t="str">
            <v>一般職員</v>
          </cell>
          <cell r="O1106">
            <v>500</v>
          </cell>
          <cell r="P1106">
            <v>340700</v>
          </cell>
          <cell r="Q1106">
            <v>340700</v>
          </cell>
          <cell r="R1106">
            <v>0</v>
          </cell>
          <cell r="S1106">
            <v>0</v>
          </cell>
          <cell r="T1106">
            <v>0</v>
          </cell>
          <cell r="U1106">
            <v>0</v>
          </cell>
          <cell r="V1106">
            <v>0</v>
          </cell>
          <cell r="W1106">
            <v>0</v>
          </cell>
          <cell r="X1106">
            <v>0</v>
          </cell>
          <cell r="Y1106">
            <v>0</v>
          </cell>
          <cell r="Z1106">
            <v>340700</v>
          </cell>
          <cell r="AA1106">
            <v>0</v>
          </cell>
          <cell r="AB1106">
            <v>41664</v>
          </cell>
          <cell r="AC1106">
            <v>6500</v>
          </cell>
          <cell r="AD1106">
            <v>27000</v>
          </cell>
          <cell r="AE1106">
            <v>0</v>
          </cell>
          <cell r="AF1106">
            <v>13835</v>
          </cell>
          <cell r="AG1106">
            <v>0</v>
          </cell>
          <cell r="AH1106">
            <v>14893</v>
          </cell>
          <cell r="AI1106">
            <v>7937</v>
          </cell>
          <cell r="AJ1106">
            <v>0</v>
          </cell>
          <cell r="AK1106">
            <v>17336</v>
          </cell>
          <cell r="AL1106">
            <v>2420</v>
          </cell>
          <cell r="AM1106">
            <v>38443.599999999999</v>
          </cell>
          <cell r="AN1106">
            <v>660</v>
          </cell>
          <cell r="AO1106">
            <v>0</v>
          </cell>
          <cell r="AP1106">
            <v>0</v>
          </cell>
          <cell r="AQ1106">
            <v>452529</v>
          </cell>
          <cell r="AR1106">
            <v>0</v>
          </cell>
          <cell r="AS1106">
            <v>0</v>
          </cell>
          <cell r="AT1106">
            <v>0</v>
          </cell>
          <cell r="AU1106">
            <v>0</v>
          </cell>
          <cell r="AV1106">
            <v>2262</v>
          </cell>
          <cell r="AW1106">
            <v>3847.1415000000002</v>
          </cell>
          <cell r="AX1106">
            <v>923.15909999999997</v>
          </cell>
        </row>
        <row r="1107">
          <cell r="D1107" t="str">
            <v>熊谷　昌樹</v>
          </cell>
          <cell r="E1107">
            <v>1004</v>
          </cell>
          <cell r="F1107" t="str">
            <v>事業統括部</v>
          </cell>
          <cell r="G1107">
            <v>100403</v>
          </cell>
          <cell r="H1107" t="str">
            <v>管理システムＧ</v>
          </cell>
          <cell r="I1107">
            <v>1</v>
          </cell>
          <cell r="J1107" t="str">
            <v>部門1</v>
          </cell>
          <cell r="K1107">
            <v>1001</v>
          </cell>
          <cell r="L1107" t="str">
            <v>部門1-1</v>
          </cell>
          <cell r="M1107">
            <v>100102</v>
          </cell>
          <cell r="N1107" t="str">
            <v>一般職員</v>
          </cell>
          <cell r="O1107">
            <v>500</v>
          </cell>
          <cell r="P1107">
            <v>278700</v>
          </cell>
          <cell r="Q1107">
            <v>278700</v>
          </cell>
          <cell r="R1107">
            <v>0</v>
          </cell>
          <cell r="S1107">
            <v>0</v>
          </cell>
          <cell r="T1107">
            <v>0</v>
          </cell>
          <cell r="U1107">
            <v>0</v>
          </cell>
          <cell r="V1107">
            <v>0</v>
          </cell>
          <cell r="W1107">
            <v>0</v>
          </cell>
          <cell r="X1107">
            <v>0</v>
          </cell>
          <cell r="Y1107">
            <v>0</v>
          </cell>
          <cell r="Z1107">
            <v>278700</v>
          </cell>
          <cell r="AA1107">
            <v>0</v>
          </cell>
          <cell r="AB1107">
            <v>36564</v>
          </cell>
          <cell r="AC1107">
            <v>26000</v>
          </cell>
          <cell r="AD1107">
            <v>0</v>
          </cell>
          <cell r="AE1107">
            <v>0</v>
          </cell>
          <cell r="AF1107">
            <v>31258</v>
          </cell>
          <cell r="AG1107">
            <v>0</v>
          </cell>
          <cell r="AH1107">
            <v>21146</v>
          </cell>
          <cell r="AI1107">
            <v>100803</v>
          </cell>
          <cell r="AJ1107">
            <v>0</v>
          </cell>
          <cell r="AK1107">
            <v>19700</v>
          </cell>
          <cell r="AL1107">
            <v>0</v>
          </cell>
          <cell r="AM1107">
            <v>43685</v>
          </cell>
          <cell r="AN1107">
            <v>750</v>
          </cell>
          <cell r="AO1107">
            <v>0</v>
          </cell>
          <cell r="AP1107">
            <v>0</v>
          </cell>
          <cell r="AQ1107">
            <v>494471</v>
          </cell>
          <cell r="AR1107">
            <v>0</v>
          </cell>
          <cell r="AS1107">
            <v>0</v>
          </cell>
          <cell r="AT1107">
            <v>0</v>
          </cell>
          <cell r="AU1107">
            <v>0</v>
          </cell>
          <cell r="AV1107">
            <v>2472</v>
          </cell>
          <cell r="AW1107">
            <v>4203.3585000000003</v>
          </cell>
          <cell r="AX1107">
            <v>1008.7208000000001</v>
          </cell>
        </row>
        <row r="1108">
          <cell r="D1108" t="str">
            <v>吉竹　和宏</v>
          </cell>
          <cell r="E1108">
            <v>1002</v>
          </cell>
          <cell r="F1108" t="str">
            <v>派遣業務部</v>
          </cell>
          <cell r="G1108">
            <v>100201</v>
          </cell>
          <cell r="H1108" t="str">
            <v>派遣業務Ｇ</v>
          </cell>
          <cell r="I1108">
            <v>1</v>
          </cell>
          <cell r="J1108" t="str">
            <v>部門1</v>
          </cell>
          <cell r="K1108">
            <v>1001</v>
          </cell>
          <cell r="L1108" t="str">
            <v>部門1-1</v>
          </cell>
          <cell r="M1108">
            <v>100102</v>
          </cell>
          <cell r="N1108" t="str">
            <v>一般職員</v>
          </cell>
          <cell r="O1108">
            <v>500</v>
          </cell>
          <cell r="P1108">
            <v>289400</v>
          </cell>
          <cell r="Q1108">
            <v>289400</v>
          </cell>
          <cell r="R1108">
            <v>0</v>
          </cell>
          <cell r="S1108">
            <v>0</v>
          </cell>
          <cell r="T1108">
            <v>0</v>
          </cell>
          <cell r="U1108">
            <v>0</v>
          </cell>
          <cell r="V1108">
            <v>0</v>
          </cell>
          <cell r="W1108">
            <v>0</v>
          </cell>
          <cell r="X1108">
            <v>0</v>
          </cell>
          <cell r="Y1108">
            <v>0</v>
          </cell>
          <cell r="Z1108">
            <v>289400</v>
          </cell>
          <cell r="AA1108">
            <v>0</v>
          </cell>
          <cell r="AB1108">
            <v>37848</v>
          </cell>
          <cell r="AC1108">
            <v>26000</v>
          </cell>
          <cell r="AD1108">
            <v>27000</v>
          </cell>
          <cell r="AE1108">
            <v>0</v>
          </cell>
          <cell r="AF1108">
            <v>13368</v>
          </cell>
          <cell r="AG1108">
            <v>0</v>
          </cell>
          <cell r="AH1108">
            <v>4951</v>
          </cell>
          <cell r="AI1108">
            <v>13378</v>
          </cell>
          <cell r="AJ1108">
            <v>0</v>
          </cell>
          <cell r="AK1108">
            <v>16154</v>
          </cell>
          <cell r="AL1108">
            <v>2255</v>
          </cell>
          <cell r="AM1108">
            <v>35822.400000000001</v>
          </cell>
          <cell r="AN1108">
            <v>615</v>
          </cell>
          <cell r="AO1108">
            <v>0</v>
          </cell>
          <cell r="AP1108">
            <v>0</v>
          </cell>
          <cell r="AQ1108">
            <v>411945</v>
          </cell>
          <cell r="AR1108">
            <v>0</v>
          </cell>
          <cell r="AS1108">
            <v>0</v>
          </cell>
          <cell r="AT1108">
            <v>0</v>
          </cell>
          <cell r="AU1108">
            <v>0</v>
          </cell>
          <cell r="AV1108">
            <v>2059</v>
          </cell>
          <cell r="AW1108">
            <v>3502.2575000000002</v>
          </cell>
          <cell r="AX1108">
            <v>840.36779999999999</v>
          </cell>
        </row>
        <row r="1109">
          <cell r="D1109" t="str">
            <v>岡野　裕香</v>
          </cell>
          <cell r="E1109">
            <v>1001</v>
          </cell>
          <cell r="F1109" t="str">
            <v>産業推進部</v>
          </cell>
          <cell r="G1109">
            <v>100101</v>
          </cell>
          <cell r="H1109" t="str">
            <v>産業国際化・インフラＧ</v>
          </cell>
          <cell r="I1109">
            <v>1</v>
          </cell>
          <cell r="J1109" t="str">
            <v>部門1</v>
          </cell>
          <cell r="K1109">
            <v>1001</v>
          </cell>
          <cell r="L1109" t="str">
            <v>部門1-1</v>
          </cell>
          <cell r="M1109">
            <v>100102</v>
          </cell>
          <cell r="N1109" t="str">
            <v>一般職員</v>
          </cell>
          <cell r="O1109">
            <v>500</v>
          </cell>
          <cell r="P1109">
            <v>251500</v>
          </cell>
          <cell r="Q1109">
            <v>251500</v>
          </cell>
          <cell r="R1109">
            <v>0</v>
          </cell>
          <cell r="S1109">
            <v>0</v>
          </cell>
          <cell r="T1109">
            <v>0</v>
          </cell>
          <cell r="U1109">
            <v>0</v>
          </cell>
          <cell r="V1109">
            <v>0</v>
          </cell>
          <cell r="W1109">
            <v>0</v>
          </cell>
          <cell r="X1109">
            <v>0</v>
          </cell>
          <cell r="Y1109">
            <v>0</v>
          </cell>
          <cell r="Z1109">
            <v>251500</v>
          </cell>
          <cell r="AA1109">
            <v>0</v>
          </cell>
          <cell r="AB1109">
            <v>30180</v>
          </cell>
          <cell r="AC1109">
            <v>0</v>
          </cell>
          <cell r="AD1109">
            <v>0</v>
          </cell>
          <cell r="AE1109">
            <v>0</v>
          </cell>
          <cell r="AF1109">
            <v>26613</v>
          </cell>
          <cell r="AG1109">
            <v>0</v>
          </cell>
          <cell r="AH1109">
            <v>4225</v>
          </cell>
          <cell r="AI1109">
            <v>13072</v>
          </cell>
          <cell r="AJ1109">
            <v>0</v>
          </cell>
          <cell r="AK1109">
            <v>12608</v>
          </cell>
          <cell r="AL1109">
            <v>0</v>
          </cell>
          <cell r="AM1109">
            <v>27958.799999999999</v>
          </cell>
          <cell r="AN1109">
            <v>480</v>
          </cell>
          <cell r="AO1109">
            <v>0</v>
          </cell>
          <cell r="AP1109">
            <v>0</v>
          </cell>
          <cell r="AQ1109">
            <v>325590</v>
          </cell>
          <cell r="AR1109">
            <v>0</v>
          </cell>
          <cell r="AS1109">
            <v>0</v>
          </cell>
          <cell r="AT1109">
            <v>0</v>
          </cell>
          <cell r="AU1109">
            <v>1758</v>
          </cell>
          <cell r="AV1109">
            <v>1627</v>
          </cell>
          <cell r="AW1109">
            <v>2768.4650000000001</v>
          </cell>
          <cell r="AX1109">
            <v>664.20360000000005</v>
          </cell>
        </row>
        <row r="1110">
          <cell r="D1110" t="str">
            <v>土居　育枝</v>
          </cell>
          <cell r="E1110">
            <v>1005</v>
          </cell>
          <cell r="F1110" t="str">
            <v>総務企画部</v>
          </cell>
          <cell r="G1110">
            <v>100504</v>
          </cell>
          <cell r="H1110" t="str">
            <v>会計Ｇ</v>
          </cell>
          <cell r="I1110">
            <v>1</v>
          </cell>
          <cell r="J1110" t="str">
            <v>部門1</v>
          </cell>
          <cell r="K1110">
            <v>1001</v>
          </cell>
          <cell r="L1110" t="str">
            <v>部門1-1</v>
          </cell>
          <cell r="M1110">
            <v>100102</v>
          </cell>
          <cell r="N1110" t="str">
            <v>一般職員</v>
          </cell>
          <cell r="O1110">
            <v>500</v>
          </cell>
          <cell r="P1110">
            <v>340700</v>
          </cell>
          <cell r="Q1110">
            <v>340700</v>
          </cell>
          <cell r="R1110">
            <v>0</v>
          </cell>
          <cell r="S1110">
            <v>0</v>
          </cell>
          <cell r="T1110">
            <v>0</v>
          </cell>
          <cell r="U1110">
            <v>0</v>
          </cell>
          <cell r="V1110">
            <v>0</v>
          </cell>
          <cell r="W1110">
            <v>0</v>
          </cell>
          <cell r="X1110">
            <v>0</v>
          </cell>
          <cell r="Y1110">
            <v>0</v>
          </cell>
          <cell r="Z1110">
            <v>340700</v>
          </cell>
          <cell r="AA1110">
            <v>0</v>
          </cell>
          <cell r="AB1110">
            <v>40884</v>
          </cell>
          <cell r="AC1110">
            <v>0</v>
          </cell>
          <cell r="AD1110">
            <v>0</v>
          </cell>
          <cell r="AE1110">
            <v>0</v>
          </cell>
          <cell r="AF1110">
            <v>9081</v>
          </cell>
          <cell r="AG1110">
            <v>0</v>
          </cell>
          <cell r="AH1110">
            <v>5893</v>
          </cell>
          <cell r="AI1110">
            <v>58470</v>
          </cell>
          <cell r="AJ1110">
            <v>0</v>
          </cell>
          <cell r="AK1110">
            <v>20882</v>
          </cell>
          <cell r="AL1110">
            <v>2915</v>
          </cell>
          <cell r="AM1110">
            <v>46306.2</v>
          </cell>
          <cell r="AN1110">
            <v>795</v>
          </cell>
          <cell r="AO1110">
            <v>0</v>
          </cell>
          <cell r="AP1110">
            <v>0</v>
          </cell>
          <cell r="AQ1110">
            <v>455028</v>
          </cell>
          <cell r="AR1110">
            <v>0</v>
          </cell>
          <cell r="AS1110">
            <v>0</v>
          </cell>
          <cell r="AT1110">
            <v>0</v>
          </cell>
          <cell r="AU1110">
            <v>0</v>
          </cell>
          <cell r="AV1110">
            <v>2275</v>
          </cell>
          <cell r="AW1110">
            <v>3867.8780000000002</v>
          </cell>
          <cell r="AX1110">
            <v>928.25710000000004</v>
          </cell>
        </row>
        <row r="1111">
          <cell r="D1111" t="str">
            <v>藁谷　靖昭</v>
          </cell>
          <cell r="E1111">
            <v>1003</v>
          </cell>
          <cell r="F1111" t="str">
            <v>研修業務部</v>
          </cell>
          <cell r="G1111">
            <v>100302</v>
          </cell>
          <cell r="H1111" t="str">
            <v>低炭素化支援Ｇ</v>
          </cell>
          <cell r="I1111">
            <v>1</v>
          </cell>
          <cell r="J1111" t="str">
            <v>部門1</v>
          </cell>
          <cell r="K1111">
            <v>1001</v>
          </cell>
          <cell r="L1111" t="str">
            <v>部門1-1</v>
          </cell>
          <cell r="M1111">
            <v>100102</v>
          </cell>
          <cell r="N1111" t="str">
            <v>一般職員</v>
          </cell>
          <cell r="O1111">
            <v>500</v>
          </cell>
          <cell r="P1111">
            <v>286800</v>
          </cell>
          <cell r="Q1111">
            <v>286800</v>
          </cell>
          <cell r="R1111">
            <v>0</v>
          </cell>
          <cell r="S1111">
            <v>0</v>
          </cell>
          <cell r="T1111">
            <v>0</v>
          </cell>
          <cell r="U1111">
            <v>0</v>
          </cell>
          <cell r="V1111">
            <v>0</v>
          </cell>
          <cell r="W1111">
            <v>0</v>
          </cell>
          <cell r="X1111">
            <v>0</v>
          </cell>
          <cell r="Y1111">
            <v>0</v>
          </cell>
          <cell r="Z1111">
            <v>286800</v>
          </cell>
          <cell r="AA1111">
            <v>0</v>
          </cell>
          <cell r="AB1111">
            <v>37536</v>
          </cell>
          <cell r="AC1111">
            <v>26000</v>
          </cell>
          <cell r="AD1111">
            <v>0</v>
          </cell>
          <cell r="AE1111">
            <v>0</v>
          </cell>
          <cell r="AF1111">
            <v>21225</v>
          </cell>
          <cell r="AG1111">
            <v>0</v>
          </cell>
          <cell r="AH1111">
            <v>21301</v>
          </cell>
          <cell r="AI1111">
            <v>39105</v>
          </cell>
          <cell r="AJ1111">
            <v>0</v>
          </cell>
          <cell r="AK1111">
            <v>16154</v>
          </cell>
          <cell r="AL1111">
            <v>2255</v>
          </cell>
          <cell r="AM1111">
            <v>35822.400000000001</v>
          </cell>
          <cell r="AN1111">
            <v>615</v>
          </cell>
          <cell r="AO1111">
            <v>0</v>
          </cell>
          <cell r="AP1111">
            <v>0</v>
          </cell>
          <cell r="AQ1111">
            <v>431967</v>
          </cell>
          <cell r="AR1111">
            <v>0</v>
          </cell>
          <cell r="AS1111">
            <v>0</v>
          </cell>
          <cell r="AT1111">
            <v>0</v>
          </cell>
          <cell r="AU1111">
            <v>0</v>
          </cell>
          <cell r="AV1111">
            <v>2159</v>
          </cell>
          <cell r="AW1111">
            <v>3672.5545000000002</v>
          </cell>
          <cell r="AX1111">
            <v>881.21259999999995</v>
          </cell>
        </row>
        <row r="1112">
          <cell r="D1112" t="str">
            <v>竹内　明日香</v>
          </cell>
          <cell r="E1112">
            <v>1006</v>
          </cell>
          <cell r="F1112" t="str">
            <v>東京研修センター</v>
          </cell>
          <cell r="G1112">
            <v>100601</v>
          </cell>
          <cell r="H1112" t="str">
            <v>ＴＫＣＧ</v>
          </cell>
          <cell r="I1112">
            <v>1</v>
          </cell>
          <cell r="J1112" t="str">
            <v>部門1</v>
          </cell>
          <cell r="K1112">
            <v>1001</v>
          </cell>
          <cell r="L1112" t="str">
            <v>部門1-1</v>
          </cell>
          <cell r="M1112">
            <v>100102</v>
          </cell>
          <cell r="N1112" t="str">
            <v>一般職員</v>
          </cell>
          <cell r="O1112">
            <v>500</v>
          </cell>
          <cell r="P1112">
            <v>248700</v>
          </cell>
          <cell r="Q1112">
            <v>248700</v>
          </cell>
          <cell r="R1112">
            <v>0</v>
          </cell>
          <cell r="S1112">
            <v>0</v>
          </cell>
          <cell r="T1112">
            <v>0</v>
          </cell>
          <cell r="U1112">
            <v>0</v>
          </cell>
          <cell r="V1112">
            <v>0</v>
          </cell>
          <cell r="W1112">
            <v>0</v>
          </cell>
          <cell r="X1112">
            <v>0</v>
          </cell>
          <cell r="Y1112">
            <v>0</v>
          </cell>
          <cell r="Z1112">
            <v>248700</v>
          </cell>
          <cell r="AA1112">
            <v>0</v>
          </cell>
          <cell r="AB1112">
            <v>29844</v>
          </cell>
          <cell r="AC1112">
            <v>0</v>
          </cell>
          <cell r="AD1112">
            <v>27000</v>
          </cell>
          <cell r="AE1112">
            <v>0</v>
          </cell>
          <cell r="AF1112">
            <v>8560</v>
          </cell>
          <cell r="AG1112">
            <v>0</v>
          </cell>
          <cell r="AH1112">
            <v>5672</v>
          </cell>
          <cell r="AI1112">
            <v>46955</v>
          </cell>
          <cell r="AJ1112">
            <v>0</v>
          </cell>
          <cell r="AK1112">
            <v>16154</v>
          </cell>
          <cell r="AL1112">
            <v>0</v>
          </cell>
          <cell r="AM1112">
            <v>35822.400000000001</v>
          </cell>
          <cell r="AN1112">
            <v>615</v>
          </cell>
          <cell r="AO1112">
            <v>0</v>
          </cell>
          <cell r="AP1112">
            <v>0</v>
          </cell>
          <cell r="AQ1112">
            <v>366731</v>
          </cell>
          <cell r="AR1112">
            <v>0</v>
          </cell>
          <cell r="AS1112">
            <v>0</v>
          </cell>
          <cell r="AT1112">
            <v>0</v>
          </cell>
          <cell r="AU1112">
            <v>1747</v>
          </cell>
          <cell r="AV1112">
            <v>1833</v>
          </cell>
          <cell r="AW1112">
            <v>3117.8685</v>
          </cell>
          <cell r="AX1112">
            <v>748.13120000000004</v>
          </cell>
        </row>
        <row r="1113">
          <cell r="D1113" t="str">
            <v>小美野　顕宏</v>
          </cell>
          <cell r="E1113">
            <v>1003</v>
          </cell>
          <cell r="F1113" t="str">
            <v>研修業務部</v>
          </cell>
          <cell r="G1113">
            <v>100301</v>
          </cell>
          <cell r="H1113" t="str">
            <v>受入業務Ｇ</v>
          </cell>
          <cell r="I1113">
            <v>1</v>
          </cell>
          <cell r="J1113" t="str">
            <v>部門1</v>
          </cell>
          <cell r="K1113">
            <v>1001</v>
          </cell>
          <cell r="L1113" t="str">
            <v>部門1-1</v>
          </cell>
          <cell r="M1113">
            <v>100102</v>
          </cell>
          <cell r="N1113" t="str">
            <v>一般職員</v>
          </cell>
          <cell r="O1113">
            <v>300</v>
          </cell>
          <cell r="P1113">
            <v>366600</v>
          </cell>
          <cell r="Q1113">
            <v>366600</v>
          </cell>
          <cell r="R1113">
            <v>0</v>
          </cell>
          <cell r="S1113">
            <v>0</v>
          </cell>
          <cell r="T1113">
            <v>0</v>
          </cell>
          <cell r="U1113">
            <v>0</v>
          </cell>
          <cell r="V1113">
            <v>0</v>
          </cell>
          <cell r="W1113">
            <v>0</v>
          </cell>
          <cell r="X1113">
            <v>0</v>
          </cell>
          <cell r="Y1113">
            <v>0</v>
          </cell>
          <cell r="Z1113">
            <v>366600</v>
          </cell>
          <cell r="AA1113">
            <v>75000</v>
          </cell>
          <cell r="AB1113">
            <v>52992</v>
          </cell>
          <cell r="AC1113">
            <v>0</v>
          </cell>
          <cell r="AD1113">
            <v>27000</v>
          </cell>
          <cell r="AE1113">
            <v>0</v>
          </cell>
          <cell r="AF1113">
            <v>11998</v>
          </cell>
          <cell r="AG1113">
            <v>0</v>
          </cell>
          <cell r="AH1113">
            <v>0</v>
          </cell>
          <cell r="AI1113">
            <v>0</v>
          </cell>
          <cell r="AJ1113">
            <v>0</v>
          </cell>
          <cell r="AK1113">
            <v>20882</v>
          </cell>
          <cell r="AL1113">
            <v>2915</v>
          </cell>
          <cell r="AM1113">
            <v>46306.2</v>
          </cell>
          <cell r="AN1113">
            <v>795</v>
          </cell>
          <cell r="AO1113">
            <v>0</v>
          </cell>
          <cell r="AP1113">
            <v>0</v>
          </cell>
          <cell r="AQ1113">
            <v>533590</v>
          </cell>
          <cell r="AR1113">
            <v>0</v>
          </cell>
          <cell r="AS1113">
            <v>0</v>
          </cell>
          <cell r="AT1113">
            <v>0</v>
          </cell>
          <cell r="AU1113">
            <v>0</v>
          </cell>
          <cell r="AV1113">
            <v>2667</v>
          </cell>
          <cell r="AW1113">
            <v>4536.4650000000001</v>
          </cell>
          <cell r="AX1113">
            <v>1088.5236</v>
          </cell>
        </row>
        <row r="1114">
          <cell r="D1114" t="str">
            <v>戸梶　輝子</v>
          </cell>
          <cell r="E1114">
            <v>1007</v>
          </cell>
          <cell r="F1114" t="str">
            <v>関西研修センター</v>
          </cell>
          <cell r="G1114">
            <v>100701</v>
          </cell>
          <cell r="H1114" t="str">
            <v>ＫＫＣＧ</v>
          </cell>
          <cell r="I1114">
            <v>1</v>
          </cell>
          <cell r="J1114" t="str">
            <v>部門1</v>
          </cell>
          <cell r="K1114">
            <v>1001</v>
          </cell>
          <cell r="L1114" t="str">
            <v>部門1-1</v>
          </cell>
          <cell r="M1114">
            <v>100102</v>
          </cell>
          <cell r="N1114" t="str">
            <v>一般職員</v>
          </cell>
          <cell r="O1114">
            <v>500</v>
          </cell>
          <cell r="P1114">
            <v>286800</v>
          </cell>
          <cell r="Q1114">
            <v>286800</v>
          </cell>
          <cell r="R1114">
            <v>0</v>
          </cell>
          <cell r="S1114">
            <v>0</v>
          </cell>
          <cell r="T1114">
            <v>0</v>
          </cell>
          <cell r="U1114">
            <v>0</v>
          </cell>
          <cell r="V1114">
            <v>0</v>
          </cell>
          <cell r="W1114">
            <v>0</v>
          </cell>
          <cell r="X1114">
            <v>0</v>
          </cell>
          <cell r="Y1114">
            <v>0</v>
          </cell>
          <cell r="Z1114">
            <v>286800</v>
          </cell>
          <cell r="AA1114">
            <v>0</v>
          </cell>
          <cell r="AB1114">
            <v>34416</v>
          </cell>
          <cell r="AC1114">
            <v>0</v>
          </cell>
          <cell r="AD1114">
            <v>0</v>
          </cell>
          <cell r="AE1114">
            <v>0</v>
          </cell>
          <cell r="AF1114">
            <v>13898</v>
          </cell>
          <cell r="AG1114">
            <v>0</v>
          </cell>
          <cell r="AH1114">
            <v>4901</v>
          </cell>
          <cell r="AI1114">
            <v>20619</v>
          </cell>
          <cell r="AJ1114">
            <v>-15998</v>
          </cell>
          <cell r="AK1114">
            <v>13396</v>
          </cell>
          <cell r="AL1114">
            <v>0</v>
          </cell>
          <cell r="AM1114">
            <v>29706.6</v>
          </cell>
          <cell r="AN1114">
            <v>510</v>
          </cell>
          <cell r="AO1114">
            <v>0</v>
          </cell>
          <cell r="AP1114">
            <v>0</v>
          </cell>
          <cell r="AQ1114">
            <v>344636</v>
          </cell>
          <cell r="AR1114">
            <v>0</v>
          </cell>
          <cell r="AS1114">
            <v>0</v>
          </cell>
          <cell r="AT1114">
            <v>0</v>
          </cell>
          <cell r="AU1114">
            <v>0</v>
          </cell>
          <cell r="AV1114">
            <v>1723</v>
          </cell>
          <cell r="AW1114">
            <v>2929.5859999999998</v>
          </cell>
          <cell r="AX1114">
            <v>703.05740000000003</v>
          </cell>
        </row>
        <row r="1115">
          <cell r="D1115" t="str">
            <v>樋口　美紀</v>
          </cell>
          <cell r="E1115">
            <v>1008</v>
          </cell>
          <cell r="F1115" t="str">
            <v>HIDA総合研究所</v>
          </cell>
          <cell r="G1115">
            <v>100801</v>
          </cell>
          <cell r="H1115" t="str">
            <v>調査企画Ｇ</v>
          </cell>
          <cell r="I1115">
            <v>1</v>
          </cell>
          <cell r="J1115" t="str">
            <v>部門1</v>
          </cell>
          <cell r="K1115">
            <v>1001</v>
          </cell>
          <cell r="L1115" t="str">
            <v>部門1-1</v>
          </cell>
          <cell r="M1115">
            <v>100102</v>
          </cell>
          <cell r="N1115" t="str">
            <v>一般職員</v>
          </cell>
          <cell r="O1115">
            <v>500</v>
          </cell>
          <cell r="P1115">
            <v>281400</v>
          </cell>
          <cell r="Q1115">
            <v>281400</v>
          </cell>
          <cell r="R1115">
            <v>0</v>
          </cell>
          <cell r="S1115">
            <v>0</v>
          </cell>
          <cell r="T1115">
            <v>0</v>
          </cell>
          <cell r="U1115">
            <v>0</v>
          </cell>
          <cell r="V1115">
            <v>0</v>
          </cell>
          <cell r="W1115">
            <v>0</v>
          </cell>
          <cell r="X1115">
            <v>0</v>
          </cell>
          <cell r="Y1115">
            <v>0</v>
          </cell>
          <cell r="Z1115">
            <v>281400</v>
          </cell>
          <cell r="AA1115">
            <v>0</v>
          </cell>
          <cell r="AB1115">
            <v>33768</v>
          </cell>
          <cell r="AC1115">
            <v>0</v>
          </cell>
          <cell r="AD1115">
            <v>0</v>
          </cell>
          <cell r="AE1115">
            <v>0</v>
          </cell>
          <cell r="AF1115">
            <v>10085</v>
          </cell>
          <cell r="AG1115">
            <v>0</v>
          </cell>
          <cell r="AH1115">
            <v>4800</v>
          </cell>
          <cell r="AI1115">
            <v>134699</v>
          </cell>
          <cell r="AJ1115">
            <v>0</v>
          </cell>
          <cell r="AK1115">
            <v>14972</v>
          </cell>
          <cell r="AL1115">
            <v>0</v>
          </cell>
          <cell r="AM1115">
            <v>33201.199999999997</v>
          </cell>
          <cell r="AN1115">
            <v>570</v>
          </cell>
          <cell r="AO1115">
            <v>0</v>
          </cell>
          <cell r="AP1115">
            <v>0</v>
          </cell>
          <cell r="AQ1115">
            <v>464752</v>
          </cell>
          <cell r="AR1115">
            <v>15394</v>
          </cell>
          <cell r="AS1115">
            <v>0</v>
          </cell>
          <cell r="AT1115">
            <v>1037</v>
          </cell>
          <cell r="AU1115">
            <v>0</v>
          </cell>
          <cell r="AV1115">
            <v>2323</v>
          </cell>
          <cell r="AW1115">
            <v>3951.152</v>
          </cell>
          <cell r="AX1115">
            <v>948.09400000000005</v>
          </cell>
        </row>
        <row r="1116">
          <cell r="D1116" t="str">
            <v>瀧本　三枝喜</v>
          </cell>
          <cell r="E1116">
            <v>1004</v>
          </cell>
          <cell r="F1116" t="str">
            <v>事業統括部</v>
          </cell>
          <cell r="G1116">
            <v>100403</v>
          </cell>
          <cell r="H1116" t="str">
            <v>管理システムＧ</v>
          </cell>
          <cell r="I1116">
            <v>1</v>
          </cell>
          <cell r="J1116" t="str">
            <v>部門1</v>
          </cell>
          <cell r="K1116">
            <v>1001</v>
          </cell>
          <cell r="L1116" t="str">
            <v>部門1-1</v>
          </cell>
          <cell r="M1116">
            <v>100102</v>
          </cell>
          <cell r="N1116" t="str">
            <v>一般職員</v>
          </cell>
          <cell r="O1116">
            <v>500</v>
          </cell>
          <cell r="P1116">
            <v>346300</v>
          </cell>
          <cell r="Q1116">
            <v>346300</v>
          </cell>
          <cell r="R1116">
            <v>0</v>
          </cell>
          <cell r="S1116">
            <v>0</v>
          </cell>
          <cell r="T1116">
            <v>0</v>
          </cell>
          <cell r="U1116">
            <v>0</v>
          </cell>
          <cell r="V1116">
            <v>0</v>
          </cell>
          <cell r="W1116">
            <v>0</v>
          </cell>
          <cell r="X1116">
            <v>0</v>
          </cell>
          <cell r="Y1116">
            <v>0</v>
          </cell>
          <cell r="Z1116">
            <v>346300</v>
          </cell>
          <cell r="AA1116">
            <v>0</v>
          </cell>
          <cell r="AB1116">
            <v>42876</v>
          </cell>
          <cell r="AC1116">
            <v>11000</v>
          </cell>
          <cell r="AD1116">
            <v>0</v>
          </cell>
          <cell r="AE1116">
            <v>0</v>
          </cell>
          <cell r="AF1116">
            <v>7713</v>
          </cell>
          <cell r="AG1116">
            <v>0</v>
          </cell>
          <cell r="AH1116">
            <v>15147</v>
          </cell>
          <cell r="AI1116">
            <v>74933</v>
          </cell>
          <cell r="AJ1116">
            <v>0</v>
          </cell>
          <cell r="AK1116">
            <v>20882</v>
          </cell>
          <cell r="AL1116">
            <v>2915</v>
          </cell>
          <cell r="AM1116">
            <v>46306.2</v>
          </cell>
          <cell r="AN1116">
            <v>795</v>
          </cell>
          <cell r="AO1116">
            <v>0</v>
          </cell>
          <cell r="AP1116">
            <v>0</v>
          </cell>
          <cell r="AQ1116">
            <v>497969</v>
          </cell>
          <cell r="AR1116">
            <v>0</v>
          </cell>
          <cell r="AS1116">
            <v>0</v>
          </cell>
          <cell r="AT1116">
            <v>0</v>
          </cell>
          <cell r="AU1116">
            <v>0</v>
          </cell>
          <cell r="AV1116">
            <v>2489</v>
          </cell>
          <cell r="AW1116">
            <v>4233.5815000000002</v>
          </cell>
          <cell r="AX1116">
            <v>1015.8567</v>
          </cell>
        </row>
        <row r="1117">
          <cell r="D1117" t="str">
            <v>徳山　朋美</v>
          </cell>
          <cell r="E1117">
            <v>1003</v>
          </cell>
          <cell r="F1117" t="str">
            <v>研修業務部</v>
          </cell>
          <cell r="G1117">
            <v>100302</v>
          </cell>
          <cell r="H1117" t="str">
            <v>低炭素化支援Ｇ</v>
          </cell>
          <cell r="I1117">
            <v>1</v>
          </cell>
          <cell r="J1117" t="str">
            <v>部門1</v>
          </cell>
          <cell r="K1117">
            <v>1001</v>
          </cell>
          <cell r="L1117" t="str">
            <v>部門1-1</v>
          </cell>
          <cell r="M1117">
            <v>100102</v>
          </cell>
          <cell r="N1117" t="str">
            <v>一般職員</v>
          </cell>
          <cell r="O1117">
            <v>500</v>
          </cell>
          <cell r="P1117">
            <v>248700</v>
          </cell>
          <cell r="Q1117">
            <v>248700</v>
          </cell>
          <cell r="R1117">
            <v>0</v>
          </cell>
          <cell r="S1117">
            <v>0</v>
          </cell>
          <cell r="T1117">
            <v>0</v>
          </cell>
          <cell r="U1117">
            <v>0</v>
          </cell>
          <cell r="V1117">
            <v>0</v>
          </cell>
          <cell r="W1117">
            <v>0</v>
          </cell>
          <cell r="X1117">
            <v>0</v>
          </cell>
          <cell r="Y1117">
            <v>0</v>
          </cell>
          <cell r="Z1117">
            <v>248700</v>
          </cell>
          <cell r="AA1117">
            <v>0</v>
          </cell>
          <cell r="AB1117">
            <v>29844</v>
          </cell>
          <cell r="AC1117">
            <v>0</v>
          </cell>
          <cell r="AD1117">
            <v>27000</v>
          </cell>
          <cell r="AE1117">
            <v>0</v>
          </cell>
          <cell r="AF1117">
            <v>13311</v>
          </cell>
          <cell r="AG1117">
            <v>0</v>
          </cell>
          <cell r="AH1117">
            <v>5672</v>
          </cell>
          <cell r="AI1117">
            <v>46556</v>
          </cell>
          <cell r="AJ1117">
            <v>0</v>
          </cell>
          <cell r="AK1117">
            <v>17336</v>
          </cell>
          <cell r="AL1117">
            <v>0</v>
          </cell>
          <cell r="AM1117">
            <v>38443.599999999999</v>
          </cell>
          <cell r="AN1117">
            <v>660</v>
          </cell>
          <cell r="AO1117">
            <v>0</v>
          </cell>
          <cell r="AP1117">
            <v>0</v>
          </cell>
          <cell r="AQ1117">
            <v>371083</v>
          </cell>
          <cell r="AR1117">
            <v>0</v>
          </cell>
          <cell r="AS1117">
            <v>0</v>
          </cell>
          <cell r="AT1117">
            <v>454</v>
          </cell>
          <cell r="AU1117">
            <v>0</v>
          </cell>
          <cell r="AV1117">
            <v>1855</v>
          </cell>
          <cell r="AW1117">
            <v>3154.6205</v>
          </cell>
          <cell r="AX1117">
            <v>757.00930000000005</v>
          </cell>
        </row>
        <row r="1118">
          <cell r="D1118" t="str">
            <v>杉山　充</v>
          </cell>
          <cell r="E1118">
            <v>1008</v>
          </cell>
          <cell r="F1118" t="str">
            <v>HIDA総合研究所</v>
          </cell>
          <cell r="G1118">
            <v>100803</v>
          </cell>
          <cell r="H1118" t="str">
            <v>日本語教育センター</v>
          </cell>
          <cell r="I1118">
            <v>1</v>
          </cell>
          <cell r="J1118" t="str">
            <v>部門1</v>
          </cell>
          <cell r="K1118">
            <v>1001</v>
          </cell>
          <cell r="L1118" t="str">
            <v>部門1-1</v>
          </cell>
          <cell r="M1118">
            <v>100102</v>
          </cell>
          <cell r="N1118" t="str">
            <v>一般職員</v>
          </cell>
          <cell r="O1118">
            <v>500</v>
          </cell>
          <cell r="P1118">
            <v>254300</v>
          </cell>
          <cell r="Q1118">
            <v>254300</v>
          </cell>
          <cell r="R1118">
            <v>0</v>
          </cell>
          <cell r="S1118">
            <v>0</v>
          </cell>
          <cell r="T1118">
            <v>0</v>
          </cell>
          <cell r="U1118">
            <v>0</v>
          </cell>
          <cell r="V1118">
            <v>0</v>
          </cell>
          <cell r="W1118">
            <v>0</v>
          </cell>
          <cell r="X1118">
            <v>0</v>
          </cell>
          <cell r="Y1118">
            <v>0</v>
          </cell>
          <cell r="Z1118">
            <v>254300</v>
          </cell>
          <cell r="AA1118">
            <v>0</v>
          </cell>
          <cell r="AB1118">
            <v>32076</v>
          </cell>
          <cell r="AC1118">
            <v>13000</v>
          </cell>
          <cell r="AD1118">
            <v>27000</v>
          </cell>
          <cell r="AE1118">
            <v>0</v>
          </cell>
          <cell r="AF1118">
            <v>21236</v>
          </cell>
          <cell r="AG1118">
            <v>0</v>
          </cell>
          <cell r="AH1118">
            <v>4276</v>
          </cell>
          <cell r="AI1118">
            <v>13363</v>
          </cell>
          <cell r="AJ1118">
            <v>0</v>
          </cell>
          <cell r="AK1118">
            <v>17336</v>
          </cell>
          <cell r="AL1118">
            <v>0</v>
          </cell>
          <cell r="AM1118">
            <v>38443.599999999999</v>
          </cell>
          <cell r="AN1118">
            <v>660</v>
          </cell>
          <cell r="AO1118">
            <v>0</v>
          </cell>
          <cell r="AP1118">
            <v>0</v>
          </cell>
          <cell r="AQ1118">
            <v>365251</v>
          </cell>
          <cell r="AR1118">
            <v>0</v>
          </cell>
          <cell r="AS1118">
            <v>0</v>
          </cell>
          <cell r="AT1118">
            <v>0</v>
          </cell>
          <cell r="AU1118">
            <v>0</v>
          </cell>
          <cell r="AV1118">
            <v>1826</v>
          </cell>
          <cell r="AW1118">
            <v>3104.8885</v>
          </cell>
          <cell r="AX1118">
            <v>745.11199999999997</v>
          </cell>
        </row>
        <row r="1119">
          <cell r="D1119" t="str">
            <v>田中　勇人</v>
          </cell>
          <cell r="E1119">
            <v>1002</v>
          </cell>
          <cell r="F1119" t="str">
            <v>政策推進部</v>
          </cell>
          <cell r="G1119">
            <v>100202</v>
          </cell>
          <cell r="H1119" t="str">
            <v>政策受託Ｇ</v>
          </cell>
          <cell r="I1119">
            <v>1</v>
          </cell>
          <cell r="J1119" t="str">
            <v>部門1</v>
          </cell>
          <cell r="K1119">
            <v>1001</v>
          </cell>
          <cell r="L1119" t="str">
            <v>部門1-1</v>
          </cell>
          <cell r="M1119">
            <v>100102</v>
          </cell>
          <cell r="N1119" t="str">
            <v>一般職員</v>
          </cell>
          <cell r="O1119">
            <v>300</v>
          </cell>
          <cell r="P1119">
            <v>315700</v>
          </cell>
          <cell r="Q1119">
            <v>315700</v>
          </cell>
          <cell r="R1119">
            <v>0</v>
          </cell>
          <cell r="S1119">
            <v>0</v>
          </cell>
          <cell r="T1119">
            <v>0</v>
          </cell>
          <cell r="U1119">
            <v>0</v>
          </cell>
          <cell r="V1119">
            <v>0</v>
          </cell>
          <cell r="W1119">
            <v>0</v>
          </cell>
          <cell r="X1119">
            <v>0</v>
          </cell>
          <cell r="Y1119">
            <v>0</v>
          </cell>
          <cell r="Z1119">
            <v>315700</v>
          </cell>
          <cell r="AA1119">
            <v>45000</v>
          </cell>
          <cell r="AB1119">
            <v>46404</v>
          </cell>
          <cell r="AC1119">
            <v>26000</v>
          </cell>
          <cell r="AD1119">
            <v>40500</v>
          </cell>
          <cell r="AE1119">
            <v>41000</v>
          </cell>
          <cell r="AF1119">
            <v>4680</v>
          </cell>
          <cell r="AG1119">
            <v>0</v>
          </cell>
          <cell r="AH1119">
            <v>17250</v>
          </cell>
          <cell r="AI1119">
            <v>0</v>
          </cell>
          <cell r="AJ1119">
            <v>0</v>
          </cell>
          <cell r="AK1119">
            <v>20882</v>
          </cell>
          <cell r="AL1119">
            <v>2915</v>
          </cell>
          <cell r="AM1119">
            <v>46306.2</v>
          </cell>
          <cell r="AN1119">
            <v>795</v>
          </cell>
          <cell r="AO1119">
            <v>0</v>
          </cell>
          <cell r="AP1119">
            <v>0</v>
          </cell>
          <cell r="AQ1119">
            <v>506534</v>
          </cell>
          <cell r="AR1119">
            <v>0</v>
          </cell>
          <cell r="AS1119">
            <v>0</v>
          </cell>
          <cell r="AT1119">
            <v>0</v>
          </cell>
          <cell r="AU1119">
            <v>0</v>
          </cell>
          <cell r="AV1119">
            <v>2532</v>
          </cell>
          <cell r="AW1119">
            <v>4306.2089999999998</v>
          </cell>
          <cell r="AX1119">
            <v>1033.3293000000001</v>
          </cell>
        </row>
        <row r="1120">
          <cell r="D1120" t="str">
            <v>岩屋　恭子</v>
          </cell>
          <cell r="E1120">
            <v>1005</v>
          </cell>
          <cell r="F1120" t="str">
            <v>総務企画部</v>
          </cell>
          <cell r="G1120">
            <v>100503</v>
          </cell>
          <cell r="H1120" t="str">
            <v>人事Ｇ</v>
          </cell>
          <cell r="I1120">
            <v>1</v>
          </cell>
          <cell r="J1120" t="str">
            <v>部門1</v>
          </cell>
          <cell r="K1120">
            <v>1001</v>
          </cell>
          <cell r="L1120" t="str">
            <v>部門1-1</v>
          </cell>
          <cell r="M1120">
            <v>100102</v>
          </cell>
          <cell r="N1120" t="str">
            <v>一般職員</v>
          </cell>
          <cell r="O1120">
            <v>500</v>
          </cell>
          <cell r="P1120">
            <v>234700</v>
          </cell>
          <cell r="Q1120">
            <v>234700</v>
          </cell>
          <cell r="R1120">
            <v>0</v>
          </cell>
          <cell r="S1120">
            <v>0</v>
          </cell>
          <cell r="T1120">
            <v>0</v>
          </cell>
          <cell r="U1120">
            <v>0</v>
          </cell>
          <cell r="V1120">
            <v>0</v>
          </cell>
          <cell r="W1120">
            <v>0</v>
          </cell>
          <cell r="X1120">
            <v>0</v>
          </cell>
          <cell r="Y1120">
            <v>0</v>
          </cell>
          <cell r="Z1120">
            <v>234700</v>
          </cell>
          <cell r="AA1120">
            <v>0</v>
          </cell>
          <cell r="AB1120">
            <v>28164</v>
          </cell>
          <cell r="AC1120">
            <v>0</v>
          </cell>
          <cell r="AD1120">
            <v>27000</v>
          </cell>
          <cell r="AE1120">
            <v>0</v>
          </cell>
          <cell r="AF1120">
            <v>6958</v>
          </cell>
          <cell r="AG1120">
            <v>0</v>
          </cell>
          <cell r="AH1120">
            <v>3924</v>
          </cell>
          <cell r="AI1120">
            <v>27077</v>
          </cell>
          <cell r="AJ1120">
            <v>0</v>
          </cell>
          <cell r="AK1120">
            <v>14972</v>
          </cell>
          <cell r="AL1120">
            <v>0</v>
          </cell>
          <cell r="AM1120">
            <v>33201.199999999997</v>
          </cell>
          <cell r="AN1120">
            <v>570</v>
          </cell>
          <cell r="AO1120">
            <v>0</v>
          </cell>
          <cell r="AP1120">
            <v>0</v>
          </cell>
          <cell r="AQ1120">
            <v>327823</v>
          </cell>
          <cell r="AR1120">
            <v>0</v>
          </cell>
          <cell r="AS1120">
            <v>0</v>
          </cell>
          <cell r="AT1120">
            <v>0</v>
          </cell>
          <cell r="AU1120">
            <v>0</v>
          </cell>
          <cell r="AV1120">
            <v>1639</v>
          </cell>
          <cell r="AW1120">
            <v>2786.6104999999998</v>
          </cell>
          <cell r="AX1120">
            <v>668.75890000000004</v>
          </cell>
        </row>
        <row r="1121">
          <cell r="D1121" t="str">
            <v>宮田　花子</v>
          </cell>
          <cell r="E1121">
            <v>1004</v>
          </cell>
          <cell r="F1121" t="str">
            <v>事業統括部</v>
          </cell>
          <cell r="G1121">
            <v>100402</v>
          </cell>
          <cell r="H1121" t="str">
            <v>事業統括Ｇ地方創生支援ユニット</v>
          </cell>
          <cell r="I1121">
            <v>1</v>
          </cell>
          <cell r="J1121" t="str">
            <v>部門1</v>
          </cell>
          <cell r="K1121">
            <v>1001</v>
          </cell>
          <cell r="L1121" t="str">
            <v>部門1-1</v>
          </cell>
          <cell r="M1121">
            <v>100102</v>
          </cell>
          <cell r="N1121" t="str">
            <v>一般職員</v>
          </cell>
          <cell r="O1121">
            <v>500</v>
          </cell>
          <cell r="P1121">
            <v>251500</v>
          </cell>
          <cell r="Q1121">
            <v>251500</v>
          </cell>
          <cell r="R1121">
            <v>0</v>
          </cell>
          <cell r="S1121">
            <v>0</v>
          </cell>
          <cell r="T1121">
            <v>0</v>
          </cell>
          <cell r="U1121">
            <v>0</v>
          </cell>
          <cell r="V1121">
            <v>0</v>
          </cell>
          <cell r="W1121">
            <v>0</v>
          </cell>
          <cell r="X1121">
            <v>0</v>
          </cell>
          <cell r="Y1121">
            <v>0</v>
          </cell>
          <cell r="Z1121">
            <v>251500</v>
          </cell>
          <cell r="AA1121">
            <v>0</v>
          </cell>
          <cell r="AB1121">
            <v>30180</v>
          </cell>
          <cell r="AC1121">
            <v>0</v>
          </cell>
          <cell r="AD1121">
            <v>27000</v>
          </cell>
          <cell r="AE1121">
            <v>0</v>
          </cell>
          <cell r="AF1121">
            <v>6283</v>
          </cell>
          <cell r="AG1121">
            <v>0</v>
          </cell>
          <cell r="AH1121">
            <v>5725</v>
          </cell>
          <cell r="AI1121">
            <v>190080</v>
          </cell>
          <cell r="AJ1121">
            <v>0</v>
          </cell>
          <cell r="AK1121">
            <v>18518</v>
          </cell>
          <cell r="AL1121">
            <v>0</v>
          </cell>
          <cell r="AM1121">
            <v>41064.800000000003</v>
          </cell>
          <cell r="AN1121">
            <v>705</v>
          </cell>
          <cell r="AO1121">
            <v>0</v>
          </cell>
          <cell r="AP1121">
            <v>0</v>
          </cell>
          <cell r="AQ1121">
            <v>510768</v>
          </cell>
          <cell r="AR1121">
            <v>25069</v>
          </cell>
          <cell r="AS1121">
            <v>0</v>
          </cell>
          <cell r="AT1121">
            <v>4906</v>
          </cell>
          <cell r="AU1121">
            <v>2402</v>
          </cell>
          <cell r="AV1121">
            <v>2553</v>
          </cell>
          <cell r="AW1121">
            <v>4342.3680000000004</v>
          </cell>
          <cell r="AX1121">
            <v>1041.9666999999999</v>
          </cell>
        </row>
        <row r="1122">
          <cell r="D1122" t="str">
            <v>小田川　裕香子</v>
          </cell>
          <cell r="E1122">
            <v>1005</v>
          </cell>
          <cell r="F1122" t="str">
            <v>総務企画部</v>
          </cell>
          <cell r="G1122">
            <v>100503</v>
          </cell>
          <cell r="H1122" t="str">
            <v>人事Ｇ</v>
          </cell>
          <cell r="I1122">
            <v>1</v>
          </cell>
          <cell r="J1122" t="str">
            <v>部門1</v>
          </cell>
          <cell r="K1122">
            <v>1001</v>
          </cell>
          <cell r="L1122" t="str">
            <v>部門1-1</v>
          </cell>
          <cell r="M1122">
            <v>100102</v>
          </cell>
          <cell r="N1122" t="str">
            <v>一般職員</v>
          </cell>
          <cell r="O1122">
            <v>500</v>
          </cell>
          <cell r="P1122">
            <v>226300</v>
          </cell>
          <cell r="Q1122">
            <v>226300</v>
          </cell>
          <cell r="R1122">
            <v>0</v>
          </cell>
          <cell r="S1122">
            <v>0</v>
          </cell>
          <cell r="T1122">
            <v>0</v>
          </cell>
          <cell r="U1122">
            <v>0</v>
          </cell>
          <cell r="V1122">
            <v>0</v>
          </cell>
          <cell r="W1122">
            <v>0</v>
          </cell>
          <cell r="X1122">
            <v>0</v>
          </cell>
          <cell r="Y1122">
            <v>0</v>
          </cell>
          <cell r="Z1122">
            <v>226300</v>
          </cell>
          <cell r="AA1122">
            <v>0</v>
          </cell>
          <cell r="AB1122">
            <v>27156</v>
          </cell>
          <cell r="AC1122">
            <v>0</v>
          </cell>
          <cell r="AD1122">
            <v>0</v>
          </cell>
          <cell r="AE1122">
            <v>0</v>
          </cell>
          <cell r="AF1122">
            <v>14160</v>
          </cell>
          <cell r="AG1122">
            <v>0</v>
          </cell>
          <cell r="AH1122">
            <v>3830</v>
          </cell>
          <cell r="AI1122">
            <v>64826</v>
          </cell>
          <cell r="AJ1122">
            <v>0</v>
          </cell>
          <cell r="AK1122">
            <v>13396</v>
          </cell>
          <cell r="AL1122">
            <v>0</v>
          </cell>
          <cell r="AM1122">
            <v>29706.6</v>
          </cell>
          <cell r="AN1122">
            <v>510</v>
          </cell>
          <cell r="AO1122">
            <v>0</v>
          </cell>
          <cell r="AP1122">
            <v>0</v>
          </cell>
          <cell r="AQ1122">
            <v>336272</v>
          </cell>
          <cell r="AR1122">
            <v>0</v>
          </cell>
          <cell r="AS1122">
            <v>0</v>
          </cell>
          <cell r="AT1122">
            <v>0</v>
          </cell>
          <cell r="AU1122">
            <v>1826</v>
          </cell>
          <cell r="AV1122">
            <v>1681</v>
          </cell>
          <cell r="AW1122">
            <v>2858.672</v>
          </cell>
          <cell r="AX1122">
            <v>685.99480000000005</v>
          </cell>
        </row>
        <row r="1123">
          <cell r="D1123" t="str">
            <v>藤木　昌彦</v>
          </cell>
          <cell r="E1123">
            <v>1001</v>
          </cell>
          <cell r="F1123" t="str">
            <v>役員他</v>
          </cell>
          <cell r="G1123">
            <v>100102</v>
          </cell>
          <cell r="H1123" t="str">
            <v>出納長</v>
          </cell>
          <cell r="I1123">
            <v>1</v>
          </cell>
          <cell r="J1123" t="str">
            <v>部門1</v>
          </cell>
          <cell r="K1123">
            <v>1001</v>
          </cell>
          <cell r="L1123" t="str">
            <v>部門1-1</v>
          </cell>
          <cell r="M1123">
            <v>100102</v>
          </cell>
          <cell r="N1123" t="str">
            <v>一般職員</v>
          </cell>
          <cell r="O1123">
            <v>200</v>
          </cell>
          <cell r="P1123">
            <v>600000</v>
          </cell>
          <cell r="Q1123">
            <v>600000</v>
          </cell>
          <cell r="R1123">
            <v>0</v>
          </cell>
          <cell r="S1123">
            <v>0</v>
          </cell>
          <cell r="T1123">
            <v>0</v>
          </cell>
          <cell r="U1123">
            <v>0</v>
          </cell>
          <cell r="V1123">
            <v>0</v>
          </cell>
          <cell r="W1123">
            <v>0</v>
          </cell>
          <cell r="X1123">
            <v>0</v>
          </cell>
          <cell r="Y1123">
            <v>0</v>
          </cell>
          <cell r="Z1123">
            <v>600000</v>
          </cell>
          <cell r="AA1123">
            <v>0</v>
          </cell>
          <cell r="AB1123">
            <v>0</v>
          </cell>
          <cell r="AC1123">
            <v>0</v>
          </cell>
          <cell r="AD1123">
            <v>0</v>
          </cell>
          <cell r="AE1123">
            <v>0</v>
          </cell>
          <cell r="AF1123">
            <v>10265</v>
          </cell>
          <cell r="AG1123">
            <v>0</v>
          </cell>
          <cell r="AH1123">
            <v>0</v>
          </cell>
          <cell r="AI1123">
            <v>0</v>
          </cell>
          <cell r="AJ1123">
            <v>0</v>
          </cell>
          <cell r="AK1123">
            <v>24428</v>
          </cell>
          <cell r="AL1123">
            <v>3410</v>
          </cell>
          <cell r="AM1123">
            <v>54169.8</v>
          </cell>
          <cell r="AN1123">
            <v>930</v>
          </cell>
          <cell r="AO1123">
            <v>0</v>
          </cell>
          <cell r="AP1123">
            <v>0</v>
          </cell>
          <cell r="AQ1123">
            <v>610265</v>
          </cell>
          <cell r="AR1123">
            <v>0</v>
          </cell>
          <cell r="AS1123">
            <v>0</v>
          </cell>
          <cell r="AT1123">
            <v>0</v>
          </cell>
          <cell r="AU1123">
            <v>0</v>
          </cell>
          <cell r="AV1123">
            <v>3051</v>
          </cell>
          <cell r="AW1123">
            <v>5187.5775000000003</v>
          </cell>
          <cell r="AX1123">
            <v>1244.9405999999999</v>
          </cell>
        </row>
        <row r="1124">
          <cell r="D1124" t="str">
            <v>湊　雅美</v>
          </cell>
          <cell r="E1124">
            <v>1002</v>
          </cell>
          <cell r="F1124" t="str">
            <v>派遣業務部</v>
          </cell>
          <cell r="G1124">
            <v>100201</v>
          </cell>
          <cell r="H1124" t="str">
            <v>派遣業務Ｇ</v>
          </cell>
          <cell r="I1124">
            <v>1</v>
          </cell>
          <cell r="J1124" t="str">
            <v>部門1</v>
          </cell>
          <cell r="K1124">
            <v>1001</v>
          </cell>
          <cell r="L1124" t="str">
            <v>部門1-1</v>
          </cell>
          <cell r="M1124">
            <v>100102</v>
          </cell>
          <cell r="N1124" t="str">
            <v>一般職員</v>
          </cell>
          <cell r="O1124">
            <v>300</v>
          </cell>
          <cell r="P1124">
            <v>459300</v>
          </cell>
          <cell r="Q1124">
            <v>459300</v>
          </cell>
          <cell r="R1124">
            <v>0</v>
          </cell>
          <cell r="S1124">
            <v>0</v>
          </cell>
          <cell r="T1124">
            <v>0</v>
          </cell>
          <cell r="U1124">
            <v>0</v>
          </cell>
          <cell r="V1124">
            <v>0</v>
          </cell>
          <cell r="W1124">
            <v>0</v>
          </cell>
          <cell r="X1124">
            <v>0</v>
          </cell>
          <cell r="Y1124">
            <v>0</v>
          </cell>
          <cell r="Z1124">
            <v>459300</v>
          </cell>
          <cell r="AA1124">
            <v>75000</v>
          </cell>
          <cell r="AB1124">
            <v>64116</v>
          </cell>
          <cell r="AC1124">
            <v>0</v>
          </cell>
          <cell r="AD1124">
            <v>0</v>
          </cell>
          <cell r="AE1124">
            <v>0</v>
          </cell>
          <cell r="AF1124">
            <v>12908</v>
          </cell>
          <cell r="AG1124">
            <v>0</v>
          </cell>
          <cell r="AH1124">
            <v>10006</v>
          </cell>
          <cell r="AI1124">
            <v>0</v>
          </cell>
          <cell r="AJ1124">
            <v>0</v>
          </cell>
          <cell r="AK1124">
            <v>24428</v>
          </cell>
          <cell r="AL1124">
            <v>3410</v>
          </cell>
          <cell r="AM1124">
            <v>54169.8</v>
          </cell>
          <cell r="AN1124">
            <v>930</v>
          </cell>
          <cell r="AO1124">
            <v>0</v>
          </cell>
          <cell r="AP1124">
            <v>0</v>
          </cell>
          <cell r="AQ1124">
            <v>621330</v>
          </cell>
          <cell r="AR1124">
            <v>0</v>
          </cell>
          <cell r="AS1124">
            <v>0</v>
          </cell>
          <cell r="AT1124">
            <v>0</v>
          </cell>
          <cell r="AU1124">
            <v>0</v>
          </cell>
          <cell r="AV1124">
            <v>3106</v>
          </cell>
          <cell r="AW1124">
            <v>5281.9549999999999</v>
          </cell>
          <cell r="AX1124">
            <v>1267.5132000000001</v>
          </cell>
        </row>
        <row r="1125">
          <cell r="D1125" t="str">
            <v>野上　弘毅</v>
          </cell>
          <cell r="E1125">
            <v>1002</v>
          </cell>
          <cell r="F1125" t="str">
            <v>政策推進部</v>
          </cell>
          <cell r="G1125">
            <v>100202</v>
          </cell>
          <cell r="H1125" t="str">
            <v>政策受託Ｇ</v>
          </cell>
          <cell r="I1125">
            <v>1</v>
          </cell>
          <cell r="J1125" t="str">
            <v>部門1</v>
          </cell>
          <cell r="K1125">
            <v>1001</v>
          </cell>
          <cell r="L1125" t="str">
            <v>部門1-1</v>
          </cell>
          <cell r="M1125">
            <v>100102</v>
          </cell>
          <cell r="N1125" t="str">
            <v>一般職員</v>
          </cell>
          <cell r="O1125">
            <v>300</v>
          </cell>
          <cell r="P1125">
            <v>378900</v>
          </cell>
          <cell r="Q1125">
            <v>378900</v>
          </cell>
          <cell r="R1125">
            <v>0</v>
          </cell>
          <cell r="S1125">
            <v>0</v>
          </cell>
          <cell r="T1125">
            <v>0</v>
          </cell>
          <cell r="U1125">
            <v>0</v>
          </cell>
          <cell r="V1125">
            <v>0</v>
          </cell>
          <cell r="W1125">
            <v>0</v>
          </cell>
          <cell r="X1125">
            <v>0</v>
          </cell>
          <cell r="Y1125">
            <v>0</v>
          </cell>
          <cell r="Z1125">
            <v>378900</v>
          </cell>
          <cell r="AA1125">
            <v>75000</v>
          </cell>
          <cell r="AB1125">
            <v>54468</v>
          </cell>
          <cell r="AC1125">
            <v>0</v>
          </cell>
          <cell r="AD1125">
            <v>0</v>
          </cell>
          <cell r="AE1125">
            <v>0</v>
          </cell>
          <cell r="AF1125">
            <v>13618</v>
          </cell>
          <cell r="AG1125">
            <v>0</v>
          </cell>
          <cell r="AH1125">
            <v>1580</v>
          </cell>
          <cell r="AI1125">
            <v>0</v>
          </cell>
          <cell r="AJ1125">
            <v>0</v>
          </cell>
          <cell r="AK1125">
            <v>20882</v>
          </cell>
          <cell r="AL1125">
            <v>2915</v>
          </cell>
          <cell r="AM1125">
            <v>46306.2</v>
          </cell>
          <cell r="AN1125">
            <v>795</v>
          </cell>
          <cell r="AO1125">
            <v>0</v>
          </cell>
          <cell r="AP1125">
            <v>0</v>
          </cell>
          <cell r="AQ1125">
            <v>523566</v>
          </cell>
          <cell r="AR1125">
            <v>0</v>
          </cell>
          <cell r="AS1125">
            <v>0</v>
          </cell>
          <cell r="AT1125">
            <v>0</v>
          </cell>
          <cell r="AU1125">
            <v>0</v>
          </cell>
          <cell r="AV1125">
            <v>2617</v>
          </cell>
          <cell r="AW1125">
            <v>4451.1409999999996</v>
          </cell>
          <cell r="AX1125">
            <v>1068.0745999999999</v>
          </cell>
        </row>
        <row r="1126">
          <cell r="D1126" t="str">
            <v>中村　比呂志</v>
          </cell>
          <cell r="E1126">
            <v>1002</v>
          </cell>
          <cell r="F1126" t="str">
            <v>政策推進部</v>
          </cell>
          <cell r="G1126">
            <v>100202</v>
          </cell>
          <cell r="H1126" t="str">
            <v>政策受託Ｇ</v>
          </cell>
          <cell r="I1126">
            <v>1</v>
          </cell>
          <cell r="J1126" t="str">
            <v>部門1</v>
          </cell>
          <cell r="K1126">
            <v>1001</v>
          </cell>
          <cell r="L1126" t="str">
            <v>部門1-1</v>
          </cell>
          <cell r="M1126">
            <v>100102</v>
          </cell>
          <cell r="N1126" t="str">
            <v>一般職員</v>
          </cell>
          <cell r="O1126">
            <v>700</v>
          </cell>
          <cell r="P1126">
            <v>0</v>
          </cell>
          <cell r="Q1126">
            <v>160000</v>
          </cell>
          <cell r="R1126">
            <v>0</v>
          </cell>
          <cell r="S1126">
            <v>0</v>
          </cell>
          <cell r="T1126">
            <v>0</v>
          </cell>
          <cell r="U1126">
            <v>0</v>
          </cell>
          <cell r="V1126">
            <v>0</v>
          </cell>
          <cell r="W1126">
            <v>0</v>
          </cell>
          <cell r="X1126">
            <v>0</v>
          </cell>
          <cell r="Y1126">
            <v>0</v>
          </cell>
          <cell r="Z1126">
            <v>160000</v>
          </cell>
          <cell r="AA1126">
            <v>0</v>
          </cell>
          <cell r="AB1126">
            <v>0</v>
          </cell>
          <cell r="AC1126">
            <v>0</v>
          </cell>
          <cell r="AD1126">
            <v>0</v>
          </cell>
          <cell r="AE1126">
            <v>0</v>
          </cell>
          <cell r="AF1126">
            <v>17370</v>
          </cell>
          <cell r="AG1126">
            <v>0</v>
          </cell>
          <cell r="AH1126">
            <v>0</v>
          </cell>
          <cell r="AI1126">
            <v>19435</v>
          </cell>
          <cell r="AJ1126">
            <v>0</v>
          </cell>
          <cell r="AK1126">
            <v>7092</v>
          </cell>
          <cell r="AL1126">
            <v>990</v>
          </cell>
          <cell r="AM1126">
            <v>15727.2</v>
          </cell>
          <cell r="AN1126">
            <v>270</v>
          </cell>
          <cell r="AO1126">
            <v>0</v>
          </cell>
          <cell r="AP1126">
            <v>0</v>
          </cell>
          <cell r="AQ1126">
            <v>196805</v>
          </cell>
          <cell r="AR1126">
            <v>0</v>
          </cell>
          <cell r="AS1126">
            <v>0</v>
          </cell>
          <cell r="AT1126">
            <v>0</v>
          </cell>
          <cell r="AU1126">
            <v>0</v>
          </cell>
          <cell r="AV1126">
            <v>984</v>
          </cell>
          <cell r="AW1126">
            <v>1672.8675000000001</v>
          </cell>
          <cell r="AX1126">
            <v>401.48219999999998</v>
          </cell>
        </row>
        <row r="1127">
          <cell r="D1127" t="str">
            <v>内藤　亘</v>
          </cell>
          <cell r="E1127">
            <v>1005</v>
          </cell>
          <cell r="F1127" t="str">
            <v>総務企画部</v>
          </cell>
          <cell r="G1127">
            <v>100504</v>
          </cell>
          <cell r="H1127" t="str">
            <v>会計Ｇ</v>
          </cell>
          <cell r="I1127">
            <v>1</v>
          </cell>
          <cell r="J1127" t="str">
            <v>部門1</v>
          </cell>
          <cell r="K1127">
            <v>1001</v>
          </cell>
          <cell r="L1127" t="str">
            <v>部門1-1</v>
          </cell>
          <cell r="M1127">
            <v>100102</v>
          </cell>
          <cell r="N1127" t="str">
            <v>一般職員</v>
          </cell>
          <cell r="O1127">
            <v>500</v>
          </cell>
          <cell r="P1127">
            <v>273300</v>
          </cell>
          <cell r="Q1127">
            <v>273300</v>
          </cell>
          <cell r="R1127">
            <v>0</v>
          </cell>
          <cell r="S1127">
            <v>0</v>
          </cell>
          <cell r="T1127">
            <v>0</v>
          </cell>
          <cell r="U1127">
            <v>0</v>
          </cell>
          <cell r="V1127">
            <v>0</v>
          </cell>
          <cell r="W1127">
            <v>0</v>
          </cell>
          <cell r="X1127">
            <v>0</v>
          </cell>
          <cell r="Y1127">
            <v>0</v>
          </cell>
          <cell r="Z1127">
            <v>273300</v>
          </cell>
          <cell r="AA1127">
            <v>0</v>
          </cell>
          <cell r="AB1127">
            <v>32796</v>
          </cell>
          <cell r="AC1127">
            <v>0</v>
          </cell>
          <cell r="AD1127">
            <v>0</v>
          </cell>
          <cell r="AE1127">
            <v>0</v>
          </cell>
          <cell r="AF1127">
            <v>18260</v>
          </cell>
          <cell r="AG1127">
            <v>0</v>
          </cell>
          <cell r="AH1127">
            <v>2136</v>
          </cell>
          <cell r="AI1127">
            <v>30446</v>
          </cell>
          <cell r="AJ1127">
            <v>0</v>
          </cell>
          <cell r="AK1127">
            <v>14184</v>
          </cell>
          <cell r="AL1127">
            <v>0</v>
          </cell>
          <cell r="AM1127">
            <v>31453.4</v>
          </cell>
          <cell r="AN1127">
            <v>540</v>
          </cell>
          <cell r="AO1127">
            <v>0</v>
          </cell>
          <cell r="AP1127">
            <v>0</v>
          </cell>
          <cell r="AQ1127">
            <v>356938</v>
          </cell>
          <cell r="AR1127">
            <v>0</v>
          </cell>
          <cell r="AS1127">
            <v>0</v>
          </cell>
          <cell r="AT1127">
            <v>0</v>
          </cell>
          <cell r="AU1127">
            <v>0</v>
          </cell>
          <cell r="AV1127">
            <v>1784</v>
          </cell>
          <cell r="AW1127">
            <v>3034.663</v>
          </cell>
          <cell r="AX1127">
            <v>728.15350000000001</v>
          </cell>
        </row>
        <row r="1128">
          <cell r="D1128" t="str">
            <v>須藤　弥生</v>
          </cell>
          <cell r="E1128">
            <v>1002</v>
          </cell>
          <cell r="F1128" t="str">
            <v>派遣業務部</v>
          </cell>
          <cell r="G1128">
            <v>100202</v>
          </cell>
          <cell r="H1128" t="str">
            <v>庶務経理Ｇ</v>
          </cell>
          <cell r="I1128">
            <v>1</v>
          </cell>
          <cell r="J1128" t="str">
            <v>部門1</v>
          </cell>
          <cell r="K1128">
            <v>1001</v>
          </cell>
          <cell r="L1128" t="str">
            <v>部門1-1</v>
          </cell>
          <cell r="M1128">
            <v>100102</v>
          </cell>
          <cell r="N1128" t="str">
            <v>一般職員</v>
          </cell>
          <cell r="O1128">
            <v>500</v>
          </cell>
          <cell r="P1128">
            <v>432600</v>
          </cell>
          <cell r="Q1128">
            <v>432600</v>
          </cell>
          <cell r="R1128">
            <v>0</v>
          </cell>
          <cell r="S1128">
            <v>0</v>
          </cell>
          <cell r="T1128">
            <v>0</v>
          </cell>
          <cell r="U1128">
            <v>0</v>
          </cell>
          <cell r="V1128">
            <v>0</v>
          </cell>
          <cell r="W1128">
            <v>0</v>
          </cell>
          <cell r="X1128">
            <v>0</v>
          </cell>
          <cell r="Y1128">
            <v>0</v>
          </cell>
          <cell r="Z1128">
            <v>432600</v>
          </cell>
          <cell r="AA1128">
            <v>0</v>
          </cell>
          <cell r="AB1128">
            <v>51912</v>
          </cell>
          <cell r="AC1128">
            <v>0</v>
          </cell>
          <cell r="AD1128">
            <v>0</v>
          </cell>
          <cell r="AE1128">
            <v>0</v>
          </cell>
          <cell r="AF1128">
            <v>13906</v>
          </cell>
          <cell r="AG1128">
            <v>0</v>
          </cell>
          <cell r="AH1128">
            <v>26663</v>
          </cell>
          <cell r="AI1128">
            <v>77315</v>
          </cell>
          <cell r="AJ1128">
            <v>0</v>
          </cell>
          <cell r="AK1128">
            <v>29550</v>
          </cell>
          <cell r="AL1128">
            <v>4125</v>
          </cell>
          <cell r="AM1128">
            <v>54169.8</v>
          </cell>
          <cell r="AN1128">
            <v>930</v>
          </cell>
          <cell r="AO1128">
            <v>0</v>
          </cell>
          <cell r="AP1128">
            <v>0</v>
          </cell>
          <cell r="AQ1128">
            <v>602396</v>
          </cell>
          <cell r="AR1128">
            <v>0</v>
          </cell>
          <cell r="AS1128">
            <v>0</v>
          </cell>
          <cell r="AT1128">
            <v>0</v>
          </cell>
          <cell r="AU1128">
            <v>0</v>
          </cell>
          <cell r="AV1128">
            <v>3011</v>
          </cell>
          <cell r="AW1128">
            <v>5121.3459999999995</v>
          </cell>
          <cell r="AX1128">
            <v>1228.8878</v>
          </cell>
        </row>
        <row r="1129">
          <cell r="D1129" t="str">
            <v>金澤　美佳</v>
          </cell>
          <cell r="E1129">
            <v>1002</v>
          </cell>
          <cell r="F1129" t="str">
            <v>政策推進部</v>
          </cell>
          <cell r="G1129">
            <v>100201</v>
          </cell>
          <cell r="H1129" t="str">
            <v>国際人材Ｇ</v>
          </cell>
          <cell r="I1129">
            <v>1</v>
          </cell>
          <cell r="J1129" t="str">
            <v>部門1</v>
          </cell>
          <cell r="K1129">
            <v>1001</v>
          </cell>
          <cell r="L1129" t="str">
            <v>部門1-1</v>
          </cell>
          <cell r="M1129">
            <v>100102</v>
          </cell>
          <cell r="N1129" t="str">
            <v>一般職員</v>
          </cell>
          <cell r="O1129">
            <v>500</v>
          </cell>
          <cell r="P1129">
            <v>281400</v>
          </cell>
          <cell r="Q1129">
            <v>281400</v>
          </cell>
          <cell r="R1129">
            <v>0</v>
          </cell>
          <cell r="S1129">
            <v>0</v>
          </cell>
          <cell r="T1129">
            <v>0</v>
          </cell>
          <cell r="U1129">
            <v>0</v>
          </cell>
          <cell r="V1129">
            <v>0</v>
          </cell>
          <cell r="W1129">
            <v>0</v>
          </cell>
          <cell r="X1129">
            <v>0</v>
          </cell>
          <cell r="Y1129">
            <v>0</v>
          </cell>
          <cell r="Z1129">
            <v>281400</v>
          </cell>
          <cell r="AA1129">
            <v>0</v>
          </cell>
          <cell r="AB1129">
            <v>33768</v>
          </cell>
          <cell r="AC1129">
            <v>0</v>
          </cell>
          <cell r="AD1129">
            <v>27000</v>
          </cell>
          <cell r="AE1129">
            <v>0</v>
          </cell>
          <cell r="AF1129">
            <v>15676</v>
          </cell>
          <cell r="AG1129">
            <v>0</v>
          </cell>
          <cell r="AH1129">
            <v>4239</v>
          </cell>
          <cell r="AI1129">
            <v>17329</v>
          </cell>
          <cell r="AJ1129">
            <v>0</v>
          </cell>
          <cell r="AK1129">
            <v>16154</v>
          </cell>
          <cell r="AL1129">
            <v>2255</v>
          </cell>
          <cell r="AM1129">
            <v>35822.400000000001</v>
          </cell>
          <cell r="AN1129">
            <v>615</v>
          </cell>
          <cell r="AO1129">
            <v>0</v>
          </cell>
          <cell r="AP1129">
            <v>0</v>
          </cell>
          <cell r="AQ1129">
            <v>379412</v>
          </cell>
          <cell r="AR1129">
            <v>0</v>
          </cell>
          <cell r="AS1129">
            <v>0</v>
          </cell>
          <cell r="AT1129">
            <v>0</v>
          </cell>
          <cell r="AU1129">
            <v>0</v>
          </cell>
          <cell r="AV1129">
            <v>1897</v>
          </cell>
          <cell r="AW1129">
            <v>3225.0619999999999</v>
          </cell>
          <cell r="AX1129">
            <v>774.00040000000001</v>
          </cell>
        </row>
        <row r="1130">
          <cell r="D1130" t="str">
            <v>笠井　雅紀</v>
          </cell>
          <cell r="E1130">
            <v>1006</v>
          </cell>
          <cell r="F1130" t="str">
            <v>東京研修センター</v>
          </cell>
          <cell r="G1130">
            <v>100601</v>
          </cell>
          <cell r="H1130" t="str">
            <v>ＴＫＣＧ</v>
          </cell>
          <cell r="I1130">
            <v>1</v>
          </cell>
          <cell r="J1130" t="str">
            <v>部門1</v>
          </cell>
          <cell r="K1130">
            <v>1001</v>
          </cell>
          <cell r="L1130" t="str">
            <v>部門1-1</v>
          </cell>
          <cell r="M1130">
            <v>100102</v>
          </cell>
          <cell r="N1130" t="str">
            <v>一般職員</v>
          </cell>
          <cell r="O1130">
            <v>500</v>
          </cell>
          <cell r="P1130">
            <v>276000</v>
          </cell>
          <cell r="Q1130">
            <v>276000</v>
          </cell>
          <cell r="R1130">
            <v>0</v>
          </cell>
          <cell r="S1130">
            <v>0</v>
          </cell>
          <cell r="T1130">
            <v>0</v>
          </cell>
          <cell r="U1130">
            <v>0</v>
          </cell>
          <cell r="V1130">
            <v>0</v>
          </cell>
          <cell r="W1130">
            <v>0</v>
          </cell>
          <cell r="X1130">
            <v>0</v>
          </cell>
          <cell r="Y1130">
            <v>0</v>
          </cell>
          <cell r="Z1130">
            <v>276000</v>
          </cell>
          <cell r="AA1130">
            <v>0</v>
          </cell>
          <cell r="AB1130">
            <v>36240</v>
          </cell>
          <cell r="AC1130">
            <v>26000</v>
          </cell>
          <cell r="AD1130">
            <v>0</v>
          </cell>
          <cell r="AE1130">
            <v>0</v>
          </cell>
          <cell r="AF1130">
            <v>17556</v>
          </cell>
          <cell r="AG1130">
            <v>0</v>
          </cell>
          <cell r="AH1130">
            <v>969</v>
          </cell>
          <cell r="AI1130">
            <v>128968</v>
          </cell>
          <cell r="AJ1130">
            <v>0</v>
          </cell>
          <cell r="AK1130">
            <v>16154</v>
          </cell>
          <cell r="AL1130">
            <v>0</v>
          </cell>
          <cell r="AM1130">
            <v>35822.400000000001</v>
          </cell>
          <cell r="AN1130">
            <v>615</v>
          </cell>
          <cell r="AO1130">
            <v>0</v>
          </cell>
          <cell r="AP1130">
            <v>0</v>
          </cell>
          <cell r="AQ1130">
            <v>485733</v>
          </cell>
          <cell r="AR1130">
            <v>14672</v>
          </cell>
          <cell r="AS1130">
            <v>0</v>
          </cell>
          <cell r="AT1130">
            <v>0</v>
          </cell>
          <cell r="AU1130">
            <v>0</v>
          </cell>
          <cell r="AV1130">
            <v>2428</v>
          </cell>
          <cell r="AW1130">
            <v>4129.3954999999996</v>
          </cell>
          <cell r="AX1130">
            <v>990.89530000000002</v>
          </cell>
        </row>
        <row r="1131">
          <cell r="D1131" t="str">
            <v>矢島　肇</v>
          </cell>
          <cell r="E1131">
            <v>1002</v>
          </cell>
          <cell r="F1131" t="str">
            <v>派遣業務部</v>
          </cell>
          <cell r="G1131">
            <v>100201</v>
          </cell>
          <cell r="H1131" t="str">
            <v>派遣業務Ｇ</v>
          </cell>
          <cell r="I1131">
            <v>1</v>
          </cell>
          <cell r="J1131" t="str">
            <v>部門1</v>
          </cell>
          <cell r="K1131">
            <v>1001</v>
          </cell>
          <cell r="L1131" t="str">
            <v>部門1-1</v>
          </cell>
          <cell r="M1131">
            <v>100102</v>
          </cell>
          <cell r="N1131" t="str">
            <v>一般職員</v>
          </cell>
          <cell r="O1131">
            <v>500</v>
          </cell>
          <cell r="P1131">
            <v>400000</v>
          </cell>
          <cell r="Q1131">
            <v>400000</v>
          </cell>
          <cell r="R1131">
            <v>0</v>
          </cell>
          <cell r="S1131">
            <v>0</v>
          </cell>
          <cell r="T1131">
            <v>0</v>
          </cell>
          <cell r="U1131">
            <v>0</v>
          </cell>
          <cell r="V1131">
            <v>0</v>
          </cell>
          <cell r="W1131">
            <v>0</v>
          </cell>
          <cell r="X1131">
            <v>0</v>
          </cell>
          <cell r="Y1131">
            <v>0</v>
          </cell>
          <cell r="Z1131">
            <v>400000</v>
          </cell>
          <cell r="AA1131">
            <v>0</v>
          </cell>
          <cell r="AB1131">
            <v>0</v>
          </cell>
          <cell r="AC1131">
            <v>0</v>
          </cell>
          <cell r="AD1131">
            <v>0</v>
          </cell>
          <cell r="AE1131">
            <v>0</v>
          </cell>
          <cell r="AF1131">
            <v>25400</v>
          </cell>
          <cell r="AG1131">
            <v>0</v>
          </cell>
          <cell r="AH1131">
            <v>0</v>
          </cell>
          <cell r="AI1131">
            <v>23594</v>
          </cell>
          <cell r="AJ1131">
            <v>0</v>
          </cell>
          <cell r="AK1131">
            <v>17336</v>
          </cell>
          <cell r="AL1131">
            <v>2420</v>
          </cell>
          <cell r="AM1131">
            <v>38443.599999999999</v>
          </cell>
          <cell r="AN1131">
            <v>660</v>
          </cell>
          <cell r="AO1131">
            <v>0</v>
          </cell>
          <cell r="AP1131">
            <v>0</v>
          </cell>
          <cell r="AQ1131">
            <v>448994</v>
          </cell>
          <cell r="AR1131">
            <v>0</v>
          </cell>
          <cell r="AS1131">
            <v>0</v>
          </cell>
          <cell r="AT1131">
            <v>0</v>
          </cell>
          <cell r="AU1131">
            <v>0</v>
          </cell>
          <cell r="AV1131">
            <v>2244</v>
          </cell>
          <cell r="AW1131">
            <v>3817.4189999999999</v>
          </cell>
          <cell r="AX1131">
            <v>915.94770000000005</v>
          </cell>
        </row>
        <row r="1132">
          <cell r="D1132" t="str">
            <v>池田　慎吾</v>
          </cell>
          <cell r="E1132">
            <v>1002</v>
          </cell>
          <cell r="F1132" t="str">
            <v>政策推進部</v>
          </cell>
          <cell r="G1132">
            <v>100201</v>
          </cell>
          <cell r="H1132" t="str">
            <v>国際人材Ｇ</v>
          </cell>
          <cell r="I1132">
            <v>1</v>
          </cell>
          <cell r="J1132" t="str">
            <v>部門1</v>
          </cell>
          <cell r="K1132">
            <v>1001</v>
          </cell>
          <cell r="L1132" t="str">
            <v>部門1-1</v>
          </cell>
          <cell r="M1132">
            <v>100102</v>
          </cell>
          <cell r="N1132" t="str">
            <v>一般職員</v>
          </cell>
          <cell r="O1132">
            <v>300</v>
          </cell>
          <cell r="P1132">
            <v>362400</v>
          </cell>
          <cell r="Q1132">
            <v>362400</v>
          </cell>
          <cell r="R1132">
            <v>0</v>
          </cell>
          <cell r="S1132">
            <v>0</v>
          </cell>
          <cell r="T1132">
            <v>0</v>
          </cell>
          <cell r="U1132">
            <v>0</v>
          </cell>
          <cell r="V1132">
            <v>0</v>
          </cell>
          <cell r="W1132">
            <v>0</v>
          </cell>
          <cell r="X1132">
            <v>0</v>
          </cell>
          <cell r="Y1132">
            <v>0</v>
          </cell>
          <cell r="Z1132">
            <v>362400</v>
          </cell>
          <cell r="AA1132">
            <v>45000</v>
          </cell>
          <cell r="AB1132">
            <v>52008</v>
          </cell>
          <cell r="AC1132">
            <v>26000</v>
          </cell>
          <cell r="AD1132">
            <v>0</v>
          </cell>
          <cell r="AE1132">
            <v>0</v>
          </cell>
          <cell r="AF1132">
            <v>13673</v>
          </cell>
          <cell r="AG1132">
            <v>0</v>
          </cell>
          <cell r="AH1132">
            <v>22937</v>
          </cell>
          <cell r="AI1132">
            <v>0</v>
          </cell>
          <cell r="AJ1132">
            <v>0</v>
          </cell>
          <cell r="AK1132">
            <v>20882</v>
          </cell>
          <cell r="AL1132">
            <v>2915</v>
          </cell>
          <cell r="AM1132">
            <v>46306.2</v>
          </cell>
          <cell r="AN1132">
            <v>795</v>
          </cell>
          <cell r="AO1132">
            <v>0</v>
          </cell>
          <cell r="AP1132">
            <v>0</v>
          </cell>
          <cell r="AQ1132">
            <v>522018</v>
          </cell>
          <cell r="AR1132">
            <v>0</v>
          </cell>
          <cell r="AS1132">
            <v>0</v>
          </cell>
          <cell r="AT1132">
            <v>0</v>
          </cell>
          <cell r="AU1132">
            <v>0</v>
          </cell>
          <cell r="AV1132">
            <v>2610</v>
          </cell>
          <cell r="AW1132">
            <v>4437.2430000000004</v>
          </cell>
          <cell r="AX1132">
            <v>1064.9167</v>
          </cell>
        </row>
        <row r="1133">
          <cell r="D1133" t="str">
            <v>西牧　義人</v>
          </cell>
          <cell r="E1133">
            <v>1002</v>
          </cell>
          <cell r="F1133" t="str">
            <v>派遣業務部</v>
          </cell>
          <cell r="G1133">
            <v>100201</v>
          </cell>
          <cell r="H1133" t="str">
            <v>派遣業務Ｇ</v>
          </cell>
          <cell r="I1133">
            <v>1</v>
          </cell>
          <cell r="J1133" t="str">
            <v>部門1</v>
          </cell>
          <cell r="K1133">
            <v>1001</v>
          </cell>
          <cell r="L1133" t="str">
            <v>部門1-1</v>
          </cell>
          <cell r="M1133">
            <v>100102</v>
          </cell>
          <cell r="N1133" t="str">
            <v>一般職員</v>
          </cell>
          <cell r="O1133">
            <v>500</v>
          </cell>
          <cell r="P1133">
            <v>299800</v>
          </cell>
          <cell r="Q1133">
            <v>299800</v>
          </cell>
          <cell r="R1133">
            <v>0</v>
          </cell>
          <cell r="S1133">
            <v>0</v>
          </cell>
          <cell r="T1133">
            <v>0</v>
          </cell>
          <cell r="U1133">
            <v>0</v>
          </cell>
          <cell r="V1133">
            <v>0</v>
          </cell>
          <cell r="W1133">
            <v>0</v>
          </cell>
          <cell r="X1133">
            <v>0</v>
          </cell>
          <cell r="Y1133">
            <v>0</v>
          </cell>
          <cell r="Z1133">
            <v>299800</v>
          </cell>
          <cell r="AA1133">
            <v>0</v>
          </cell>
          <cell r="AB1133">
            <v>39096</v>
          </cell>
          <cell r="AC1133">
            <v>26000</v>
          </cell>
          <cell r="AD1133">
            <v>0</v>
          </cell>
          <cell r="AE1133">
            <v>0</v>
          </cell>
          <cell r="AF1133">
            <v>15076</v>
          </cell>
          <cell r="AG1133">
            <v>0</v>
          </cell>
          <cell r="AH1133">
            <v>144</v>
          </cell>
          <cell r="AI1133">
            <v>83810</v>
          </cell>
          <cell r="AJ1133">
            <v>0</v>
          </cell>
          <cell r="AK1133">
            <v>19700</v>
          </cell>
          <cell r="AL1133">
            <v>2750</v>
          </cell>
          <cell r="AM1133">
            <v>43685</v>
          </cell>
          <cell r="AN1133">
            <v>750</v>
          </cell>
          <cell r="AO1133">
            <v>0</v>
          </cell>
          <cell r="AP1133">
            <v>0</v>
          </cell>
          <cell r="AQ1133">
            <v>463926</v>
          </cell>
          <cell r="AR1133">
            <v>0</v>
          </cell>
          <cell r="AS1133">
            <v>0</v>
          </cell>
          <cell r="AT1133">
            <v>0</v>
          </cell>
          <cell r="AU1133">
            <v>0</v>
          </cell>
          <cell r="AV1133">
            <v>2319</v>
          </cell>
          <cell r="AW1133">
            <v>3944.0010000000002</v>
          </cell>
          <cell r="AX1133">
            <v>946.40899999999999</v>
          </cell>
        </row>
        <row r="1134">
          <cell r="D1134" t="str">
            <v>武田　貞生</v>
          </cell>
          <cell r="E1134">
            <v>1001</v>
          </cell>
          <cell r="F1134" t="str">
            <v>役員他</v>
          </cell>
          <cell r="G1134">
            <v>100101</v>
          </cell>
          <cell r="H1134" t="str">
            <v>役員</v>
          </cell>
          <cell r="I1134">
            <v>1</v>
          </cell>
          <cell r="J1134" t="str">
            <v>部門1</v>
          </cell>
          <cell r="K1134">
            <v>1001</v>
          </cell>
          <cell r="L1134" t="str">
            <v>部門1-1</v>
          </cell>
          <cell r="M1134">
            <v>100101</v>
          </cell>
          <cell r="N1134" t="str">
            <v>役員</v>
          </cell>
          <cell r="O1134">
            <v>100</v>
          </cell>
          <cell r="P1134">
            <v>0</v>
          </cell>
          <cell r="Q1134">
            <v>820000</v>
          </cell>
          <cell r="R1134">
            <v>0</v>
          </cell>
          <cell r="S1134">
            <v>0</v>
          </cell>
          <cell r="T1134">
            <v>0</v>
          </cell>
          <cell r="U1134">
            <v>0</v>
          </cell>
          <cell r="V1134">
            <v>0</v>
          </cell>
          <cell r="W1134">
            <v>0</v>
          </cell>
          <cell r="X1134">
            <v>0</v>
          </cell>
          <cell r="Y1134">
            <v>0</v>
          </cell>
          <cell r="Z1134">
            <v>820000</v>
          </cell>
          <cell r="AA1134">
            <v>0</v>
          </cell>
          <cell r="AB1134">
            <v>0</v>
          </cell>
          <cell r="AC1134">
            <v>0</v>
          </cell>
          <cell r="AD1134">
            <v>0</v>
          </cell>
          <cell r="AE1134">
            <v>0</v>
          </cell>
          <cell r="AF1134">
            <v>17640</v>
          </cell>
          <cell r="AG1134">
            <v>0</v>
          </cell>
          <cell r="AH1134">
            <v>0</v>
          </cell>
          <cell r="AI1134">
            <v>0</v>
          </cell>
          <cell r="AJ1134">
            <v>0</v>
          </cell>
          <cell r="AK1134">
            <v>38612</v>
          </cell>
          <cell r="AL1134">
            <v>5390</v>
          </cell>
          <cell r="AM1134">
            <v>54169.8</v>
          </cell>
          <cell r="AN1134">
            <v>930</v>
          </cell>
          <cell r="AO1134">
            <v>0</v>
          </cell>
          <cell r="AP1134">
            <v>0</v>
          </cell>
          <cell r="AQ1134">
            <v>985240</v>
          </cell>
          <cell r="AR1134">
            <v>0</v>
          </cell>
          <cell r="AS1134">
            <v>0</v>
          </cell>
          <cell r="AT1134">
            <v>0</v>
          </cell>
          <cell r="AU1134">
            <v>0</v>
          </cell>
          <cell r="AV1134">
            <v>0</v>
          </cell>
          <cell r="AW1134">
            <v>0</v>
          </cell>
          <cell r="AX1134">
            <v>0</v>
          </cell>
        </row>
        <row r="1135">
          <cell r="D1135" t="str">
            <v>有賀　佑樹</v>
          </cell>
          <cell r="E1135">
            <v>1001</v>
          </cell>
          <cell r="F1135" t="str">
            <v>産業推進部</v>
          </cell>
          <cell r="G1135">
            <v>100102</v>
          </cell>
          <cell r="H1135" t="str">
            <v>ＥＰＡＧ</v>
          </cell>
          <cell r="I1135">
            <v>1</v>
          </cell>
          <cell r="J1135" t="str">
            <v>部門1</v>
          </cell>
          <cell r="K1135">
            <v>1001</v>
          </cell>
          <cell r="L1135" t="str">
            <v>部門1-1</v>
          </cell>
          <cell r="M1135">
            <v>100102</v>
          </cell>
          <cell r="N1135" t="str">
            <v>一般職員</v>
          </cell>
          <cell r="O1135">
            <v>500</v>
          </cell>
          <cell r="P1135">
            <v>224700</v>
          </cell>
          <cell r="Q1135">
            <v>224700</v>
          </cell>
          <cell r="R1135">
            <v>0</v>
          </cell>
          <cell r="S1135">
            <v>0</v>
          </cell>
          <cell r="T1135">
            <v>0</v>
          </cell>
          <cell r="U1135">
            <v>0</v>
          </cell>
          <cell r="V1135">
            <v>0</v>
          </cell>
          <cell r="W1135">
            <v>0</v>
          </cell>
          <cell r="X1135">
            <v>0</v>
          </cell>
          <cell r="Y1135">
            <v>0</v>
          </cell>
          <cell r="Z1135">
            <v>224700</v>
          </cell>
          <cell r="AA1135">
            <v>0</v>
          </cell>
          <cell r="AB1135">
            <v>26964</v>
          </cell>
          <cell r="AC1135">
            <v>0</v>
          </cell>
          <cell r="AD1135">
            <v>27000</v>
          </cell>
          <cell r="AE1135">
            <v>0</v>
          </cell>
          <cell r="AF1135">
            <v>23096</v>
          </cell>
          <cell r="AG1135">
            <v>0</v>
          </cell>
          <cell r="AH1135">
            <v>0</v>
          </cell>
          <cell r="AI1135">
            <v>60045</v>
          </cell>
          <cell r="AJ1135">
            <v>0</v>
          </cell>
          <cell r="AK1135">
            <v>14972</v>
          </cell>
          <cell r="AL1135">
            <v>0</v>
          </cell>
          <cell r="AM1135">
            <v>33201.199999999997</v>
          </cell>
          <cell r="AN1135">
            <v>570</v>
          </cell>
          <cell r="AO1135">
            <v>0</v>
          </cell>
          <cell r="AP1135">
            <v>0</v>
          </cell>
          <cell r="AQ1135">
            <v>361805</v>
          </cell>
          <cell r="AR1135">
            <v>0</v>
          </cell>
          <cell r="AS1135">
            <v>0</v>
          </cell>
          <cell r="AT1135">
            <v>0</v>
          </cell>
          <cell r="AU1135">
            <v>0</v>
          </cell>
          <cell r="AV1135">
            <v>1809</v>
          </cell>
          <cell r="AW1135">
            <v>3075.3674999999998</v>
          </cell>
          <cell r="AX1135">
            <v>738.08219999999994</v>
          </cell>
        </row>
        <row r="1136">
          <cell r="D1136" t="str">
            <v>岡　麻美</v>
          </cell>
          <cell r="E1136">
            <v>1006</v>
          </cell>
          <cell r="F1136" t="str">
            <v>東京研修センター</v>
          </cell>
          <cell r="G1136">
            <v>100601</v>
          </cell>
          <cell r="H1136" t="str">
            <v>ＴＫＣＧ</v>
          </cell>
          <cell r="I1136">
            <v>1</v>
          </cell>
          <cell r="J1136" t="str">
            <v>部門1</v>
          </cell>
          <cell r="K1136">
            <v>1001</v>
          </cell>
          <cell r="L1136" t="str">
            <v>部門1-1</v>
          </cell>
          <cell r="M1136">
            <v>100102</v>
          </cell>
          <cell r="N1136" t="str">
            <v>一般職員</v>
          </cell>
          <cell r="O1136">
            <v>500</v>
          </cell>
          <cell r="P1136">
            <v>199900</v>
          </cell>
          <cell r="Q1136">
            <v>199900</v>
          </cell>
          <cell r="R1136">
            <v>0</v>
          </cell>
          <cell r="S1136">
            <v>0</v>
          </cell>
          <cell r="T1136">
            <v>0</v>
          </cell>
          <cell r="U1136">
            <v>0</v>
          </cell>
          <cell r="V1136">
            <v>0</v>
          </cell>
          <cell r="W1136">
            <v>0</v>
          </cell>
          <cell r="X1136">
            <v>0</v>
          </cell>
          <cell r="Y1136">
            <v>0</v>
          </cell>
          <cell r="Z1136">
            <v>199900</v>
          </cell>
          <cell r="AA1136">
            <v>0</v>
          </cell>
          <cell r="AB1136">
            <v>23988</v>
          </cell>
          <cell r="AC1136">
            <v>0</v>
          </cell>
          <cell r="AD1136">
            <v>27000</v>
          </cell>
          <cell r="AE1136">
            <v>0</v>
          </cell>
          <cell r="AF1136">
            <v>5625</v>
          </cell>
          <cell r="AG1136">
            <v>0</v>
          </cell>
          <cell r="AH1136">
            <v>0</v>
          </cell>
          <cell r="AI1136">
            <v>61966</v>
          </cell>
          <cell r="AJ1136">
            <v>0</v>
          </cell>
          <cell r="AK1136">
            <v>10244</v>
          </cell>
          <cell r="AL1136">
            <v>0</v>
          </cell>
          <cell r="AM1136">
            <v>22716.400000000001</v>
          </cell>
          <cell r="AN1136">
            <v>390</v>
          </cell>
          <cell r="AO1136">
            <v>0</v>
          </cell>
          <cell r="AP1136">
            <v>0</v>
          </cell>
          <cell r="AQ1136">
            <v>318479</v>
          </cell>
          <cell r="AR1136">
            <v>0</v>
          </cell>
          <cell r="AS1136">
            <v>0</v>
          </cell>
          <cell r="AT1136">
            <v>0</v>
          </cell>
          <cell r="AU1136">
            <v>0</v>
          </cell>
          <cell r="AV1136">
            <v>1592</v>
          </cell>
          <cell r="AW1136">
            <v>2707.4665</v>
          </cell>
          <cell r="AX1136">
            <v>649.69709999999998</v>
          </cell>
        </row>
        <row r="1137">
          <cell r="D1137" t="str">
            <v>鎌田　貴大</v>
          </cell>
          <cell r="E1137">
            <v>1007</v>
          </cell>
          <cell r="F1137" t="str">
            <v>関西研修センター</v>
          </cell>
          <cell r="G1137">
            <v>100701</v>
          </cell>
          <cell r="H1137" t="str">
            <v>ＫＫＣＧ</v>
          </cell>
          <cell r="I1137">
            <v>1</v>
          </cell>
          <cell r="J1137" t="str">
            <v>部門1</v>
          </cell>
          <cell r="K1137">
            <v>1001</v>
          </cell>
          <cell r="L1137" t="str">
            <v>部門1-1</v>
          </cell>
          <cell r="M1137">
            <v>100102</v>
          </cell>
          <cell r="N1137" t="str">
            <v>一般職員</v>
          </cell>
          <cell r="O1137">
            <v>500</v>
          </cell>
          <cell r="P1137">
            <v>199900</v>
          </cell>
          <cell r="Q1137">
            <v>199900</v>
          </cell>
          <cell r="R1137">
            <v>0</v>
          </cell>
          <cell r="S1137">
            <v>0</v>
          </cell>
          <cell r="T1137">
            <v>0</v>
          </cell>
          <cell r="U1137">
            <v>0</v>
          </cell>
          <cell r="V1137">
            <v>0</v>
          </cell>
          <cell r="W1137">
            <v>0</v>
          </cell>
          <cell r="X1137">
            <v>0</v>
          </cell>
          <cell r="Y1137">
            <v>0</v>
          </cell>
          <cell r="Z1137">
            <v>199900</v>
          </cell>
          <cell r="AA1137">
            <v>0</v>
          </cell>
          <cell r="AB1137">
            <v>23988</v>
          </cell>
          <cell r="AC1137">
            <v>0</v>
          </cell>
          <cell r="AD1137">
            <v>27000</v>
          </cell>
          <cell r="AE1137">
            <v>0</v>
          </cell>
          <cell r="AF1137">
            <v>0</v>
          </cell>
          <cell r="AG1137">
            <v>0</v>
          </cell>
          <cell r="AH1137">
            <v>0</v>
          </cell>
          <cell r="AI1137">
            <v>46314</v>
          </cell>
          <cell r="AJ1137">
            <v>0</v>
          </cell>
          <cell r="AK1137">
            <v>10244</v>
          </cell>
          <cell r="AL1137">
            <v>0</v>
          </cell>
          <cell r="AM1137">
            <v>22716.400000000001</v>
          </cell>
          <cell r="AN1137">
            <v>390</v>
          </cell>
          <cell r="AO1137">
            <v>0</v>
          </cell>
          <cell r="AP1137">
            <v>0</v>
          </cell>
          <cell r="AQ1137">
            <v>297202</v>
          </cell>
          <cell r="AR1137">
            <v>0</v>
          </cell>
          <cell r="AS1137">
            <v>0</v>
          </cell>
          <cell r="AT1137">
            <v>0</v>
          </cell>
          <cell r="AU1137">
            <v>0</v>
          </cell>
          <cell r="AV1137">
            <v>1486</v>
          </cell>
          <cell r="AW1137">
            <v>2526.2269999999999</v>
          </cell>
          <cell r="AX1137">
            <v>606.29200000000003</v>
          </cell>
        </row>
        <row r="1138">
          <cell r="D1138" t="str">
            <v>本間　友佳</v>
          </cell>
          <cell r="E1138">
            <v>1006</v>
          </cell>
          <cell r="F1138" t="str">
            <v>東京研修センター</v>
          </cell>
          <cell r="G1138">
            <v>100601</v>
          </cell>
          <cell r="H1138" t="str">
            <v>ＴＫＣＧ</v>
          </cell>
          <cell r="I1138">
            <v>1</v>
          </cell>
          <cell r="J1138" t="str">
            <v>部門1</v>
          </cell>
          <cell r="K1138">
            <v>1001</v>
          </cell>
          <cell r="L1138" t="str">
            <v>部門1-1</v>
          </cell>
          <cell r="M1138">
            <v>100102</v>
          </cell>
          <cell r="N1138" t="str">
            <v>一般職員</v>
          </cell>
          <cell r="O1138">
            <v>500</v>
          </cell>
          <cell r="P1138">
            <v>215200</v>
          </cell>
          <cell r="Q1138">
            <v>215200</v>
          </cell>
          <cell r="R1138">
            <v>0</v>
          </cell>
          <cell r="S1138">
            <v>0</v>
          </cell>
          <cell r="T1138">
            <v>0</v>
          </cell>
          <cell r="U1138">
            <v>0</v>
          </cell>
          <cell r="V1138">
            <v>0</v>
          </cell>
          <cell r="W1138">
            <v>0</v>
          </cell>
          <cell r="X1138">
            <v>0</v>
          </cell>
          <cell r="Y1138">
            <v>0</v>
          </cell>
          <cell r="Z1138">
            <v>215200</v>
          </cell>
          <cell r="AA1138">
            <v>0</v>
          </cell>
          <cell r="AB1138">
            <v>25824</v>
          </cell>
          <cell r="AC1138">
            <v>0</v>
          </cell>
          <cell r="AD1138">
            <v>27000</v>
          </cell>
          <cell r="AE1138">
            <v>0</v>
          </cell>
          <cell r="AF1138">
            <v>3876</v>
          </cell>
          <cell r="AG1138">
            <v>0</v>
          </cell>
          <cell r="AH1138">
            <v>0</v>
          </cell>
          <cell r="AI1138">
            <v>58960</v>
          </cell>
          <cell r="AJ1138">
            <v>0</v>
          </cell>
          <cell r="AK1138">
            <v>11032</v>
          </cell>
          <cell r="AL1138">
            <v>0</v>
          </cell>
          <cell r="AM1138">
            <v>24464.2</v>
          </cell>
          <cell r="AN1138">
            <v>420</v>
          </cell>
          <cell r="AO1138">
            <v>0</v>
          </cell>
          <cell r="AP1138">
            <v>0</v>
          </cell>
          <cell r="AQ1138">
            <v>330860</v>
          </cell>
          <cell r="AR1138">
            <v>0</v>
          </cell>
          <cell r="AS1138">
            <v>0</v>
          </cell>
          <cell r="AT1138">
            <v>0</v>
          </cell>
          <cell r="AU1138">
            <v>0</v>
          </cell>
          <cell r="AV1138">
            <v>1654</v>
          </cell>
          <cell r="AW1138">
            <v>2812.61</v>
          </cell>
          <cell r="AX1138">
            <v>674.95439999999996</v>
          </cell>
        </row>
        <row r="1139">
          <cell r="D1139" t="str">
            <v>杉田　哲也</v>
          </cell>
          <cell r="E1139">
            <v>1001</v>
          </cell>
          <cell r="F1139" t="str">
            <v>産業推進部</v>
          </cell>
          <cell r="G1139">
            <v>100101</v>
          </cell>
          <cell r="H1139" t="str">
            <v>産業国際化・インフラＧ</v>
          </cell>
          <cell r="I1139">
            <v>1</v>
          </cell>
          <cell r="J1139" t="str">
            <v>部門1</v>
          </cell>
          <cell r="K1139">
            <v>1001</v>
          </cell>
          <cell r="L1139" t="str">
            <v>部門1-1</v>
          </cell>
          <cell r="M1139">
            <v>100102</v>
          </cell>
          <cell r="N1139" t="str">
            <v>一般職員</v>
          </cell>
          <cell r="O1139">
            <v>300</v>
          </cell>
          <cell r="P1139">
            <v>371700</v>
          </cell>
          <cell r="Q1139">
            <v>371700</v>
          </cell>
          <cell r="R1139">
            <v>0</v>
          </cell>
          <cell r="S1139">
            <v>0</v>
          </cell>
          <cell r="T1139">
            <v>0</v>
          </cell>
          <cell r="U1139">
            <v>0</v>
          </cell>
          <cell r="V1139">
            <v>0</v>
          </cell>
          <cell r="W1139">
            <v>0</v>
          </cell>
          <cell r="X1139">
            <v>0</v>
          </cell>
          <cell r="Y1139">
            <v>0</v>
          </cell>
          <cell r="Z1139">
            <v>371700</v>
          </cell>
          <cell r="AA1139">
            <v>75000</v>
          </cell>
          <cell r="AB1139">
            <v>57324</v>
          </cell>
          <cell r="AC1139">
            <v>31000</v>
          </cell>
          <cell r="AD1139">
            <v>27000</v>
          </cell>
          <cell r="AE1139">
            <v>0</v>
          </cell>
          <cell r="AF1139">
            <v>12065</v>
          </cell>
          <cell r="AG1139">
            <v>0</v>
          </cell>
          <cell r="AH1139">
            <v>0</v>
          </cell>
          <cell r="AI1139">
            <v>0</v>
          </cell>
          <cell r="AJ1139">
            <v>0</v>
          </cell>
          <cell r="AK1139">
            <v>26792</v>
          </cell>
          <cell r="AL1139">
            <v>3740</v>
          </cell>
          <cell r="AM1139">
            <v>54169.8</v>
          </cell>
          <cell r="AN1139">
            <v>930</v>
          </cell>
          <cell r="AO1139">
            <v>0</v>
          </cell>
          <cell r="AP1139">
            <v>0</v>
          </cell>
          <cell r="AQ1139">
            <v>574089</v>
          </cell>
          <cell r="AR1139">
            <v>0</v>
          </cell>
          <cell r="AS1139">
            <v>0</v>
          </cell>
          <cell r="AT1139">
            <v>0</v>
          </cell>
          <cell r="AU1139">
            <v>0</v>
          </cell>
          <cell r="AV1139">
            <v>2870</v>
          </cell>
          <cell r="AW1139">
            <v>4880.2015000000001</v>
          </cell>
          <cell r="AX1139">
            <v>1171.1415</v>
          </cell>
        </row>
        <row r="1140">
          <cell r="D1140" t="str">
            <v>古田　淳</v>
          </cell>
          <cell r="E1140">
            <v>1002</v>
          </cell>
          <cell r="F1140" t="str">
            <v>政策推進部</v>
          </cell>
          <cell r="G1140">
            <v>100202</v>
          </cell>
          <cell r="H1140" t="str">
            <v>政策受託Ｇ</v>
          </cell>
          <cell r="I1140">
            <v>1</v>
          </cell>
          <cell r="J1140" t="str">
            <v>部門1</v>
          </cell>
          <cell r="K1140">
            <v>1001</v>
          </cell>
          <cell r="L1140" t="str">
            <v>部門1-1</v>
          </cell>
          <cell r="M1140">
            <v>100102</v>
          </cell>
          <cell r="N1140" t="str">
            <v>一般職員</v>
          </cell>
          <cell r="O1140">
            <v>500</v>
          </cell>
          <cell r="P1140">
            <v>315600</v>
          </cell>
          <cell r="Q1140">
            <v>315600</v>
          </cell>
          <cell r="R1140">
            <v>0</v>
          </cell>
          <cell r="S1140">
            <v>0</v>
          </cell>
          <cell r="T1140">
            <v>0</v>
          </cell>
          <cell r="U1140">
            <v>0</v>
          </cell>
          <cell r="V1140">
            <v>0</v>
          </cell>
          <cell r="W1140">
            <v>0</v>
          </cell>
          <cell r="X1140">
            <v>0</v>
          </cell>
          <cell r="Y1140">
            <v>0</v>
          </cell>
          <cell r="Z1140">
            <v>315600</v>
          </cell>
          <cell r="AA1140">
            <v>0</v>
          </cell>
          <cell r="AB1140">
            <v>37872</v>
          </cell>
          <cell r="AC1140">
            <v>0</v>
          </cell>
          <cell r="AD1140">
            <v>0</v>
          </cell>
          <cell r="AE1140">
            <v>0</v>
          </cell>
          <cell r="AF1140">
            <v>11700</v>
          </cell>
          <cell r="AG1140">
            <v>0</v>
          </cell>
          <cell r="AH1140">
            <v>0</v>
          </cell>
          <cell r="AI1140">
            <v>42285</v>
          </cell>
          <cell r="AJ1140">
            <v>0</v>
          </cell>
          <cell r="AK1140">
            <v>14184</v>
          </cell>
          <cell r="AL1140">
            <v>1980</v>
          </cell>
          <cell r="AM1140">
            <v>31453.4</v>
          </cell>
          <cell r="AN1140">
            <v>540</v>
          </cell>
          <cell r="AO1140">
            <v>0</v>
          </cell>
          <cell r="AP1140">
            <v>0</v>
          </cell>
          <cell r="AQ1140">
            <v>407457</v>
          </cell>
          <cell r="AR1140">
            <v>0</v>
          </cell>
          <cell r="AS1140">
            <v>0</v>
          </cell>
          <cell r="AT1140">
            <v>0</v>
          </cell>
          <cell r="AU1140">
            <v>0</v>
          </cell>
          <cell r="AV1140">
            <v>2037</v>
          </cell>
          <cell r="AW1140">
            <v>3463.6695</v>
          </cell>
          <cell r="AX1140">
            <v>831.21220000000005</v>
          </cell>
        </row>
        <row r="1141">
          <cell r="D1141" t="str">
            <v>稲葉　滋子</v>
          </cell>
          <cell r="E1141">
            <v>1008</v>
          </cell>
          <cell r="F1141" t="str">
            <v>HIDA総合研究所</v>
          </cell>
          <cell r="G1141">
            <v>100801</v>
          </cell>
          <cell r="H1141" t="str">
            <v>調査企画Ｇ</v>
          </cell>
          <cell r="I1141">
            <v>1</v>
          </cell>
          <cell r="J1141" t="str">
            <v>部門1</v>
          </cell>
          <cell r="K1141">
            <v>1001</v>
          </cell>
          <cell r="L1141" t="str">
            <v>部門1-1</v>
          </cell>
          <cell r="M1141">
            <v>100102</v>
          </cell>
          <cell r="N1141" t="str">
            <v>一般職員</v>
          </cell>
          <cell r="O1141">
            <v>500</v>
          </cell>
          <cell r="P1141">
            <v>287700</v>
          </cell>
          <cell r="Q1141">
            <v>287700</v>
          </cell>
          <cell r="R1141">
            <v>0</v>
          </cell>
          <cell r="S1141">
            <v>0</v>
          </cell>
          <cell r="T1141">
            <v>0</v>
          </cell>
          <cell r="U1141">
            <v>0</v>
          </cell>
          <cell r="V1141">
            <v>0</v>
          </cell>
          <cell r="W1141">
            <v>0</v>
          </cell>
          <cell r="X1141">
            <v>0</v>
          </cell>
          <cell r="Y1141">
            <v>0</v>
          </cell>
          <cell r="Z1141">
            <v>196159</v>
          </cell>
          <cell r="AA1141">
            <v>0</v>
          </cell>
          <cell r="AB1141">
            <v>23539</v>
          </cell>
          <cell r="AC1141">
            <v>0</v>
          </cell>
          <cell r="AD1141">
            <v>0</v>
          </cell>
          <cell r="AE1141">
            <v>0</v>
          </cell>
          <cell r="AF1141">
            <v>12790</v>
          </cell>
          <cell r="AG1141">
            <v>0</v>
          </cell>
          <cell r="AH1141">
            <v>0</v>
          </cell>
          <cell r="AI1141">
            <v>0</v>
          </cell>
          <cell r="AJ1141">
            <v>0</v>
          </cell>
          <cell r="AK1141">
            <v>0</v>
          </cell>
          <cell r="AL1141">
            <v>0</v>
          </cell>
          <cell r="AM1141">
            <v>0</v>
          </cell>
          <cell r="AN1141">
            <v>0</v>
          </cell>
          <cell r="AO1141">
            <v>0</v>
          </cell>
          <cell r="AP1141">
            <v>0</v>
          </cell>
          <cell r="AQ1141">
            <v>232488</v>
          </cell>
          <cell r="AR1141">
            <v>0</v>
          </cell>
          <cell r="AS1141">
            <v>0</v>
          </cell>
          <cell r="AT1141">
            <v>0</v>
          </cell>
          <cell r="AU1141">
            <v>0</v>
          </cell>
          <cell r="AV1141">
            <v>1162</v>
          </cell>
          <cell r="AW1141">
            <v>1976.588</v>
          </cell>
          <cell r="AX1141">
            <v>474.27550000000002</v>
          </cell>
        </row>
        <row r="1142">
          <cell r="D1142" t="str">
            <v>内野　麻衣子</v>
          </cell>
          <cell r="E1142">
            <v>1008</v>
          </cell>
          <cell r="F1142" t="str">
            <v>HIDA総合研究所</v>
          </cell>
          <cell r="G1142">
            <v>100801</v>
          </cell>
          <cell r="H1142" t="str">
            <v>調査企画Ｇ</v>
          </cell>
          <cell r="I1142">
            <v>1</v>
          </cell>
          <cell r="J1142" t="str">
            <v>部門1</v>
          </cell>
          <cell r="K1142">
            <v>1001</v>
          </cell>
          <cell r="L1142" t="str">
            <v>部門1-1</v>
          </cell>
          <cell r="M1142">
            <v>100102</v>
          </cell>
          <cell r="N1142" t="str">
            <v>一般職員</v>
          </cell>
          <cell r="O1142">
            <v>500</v>
          </cell>
          <cell r="P1142">
            <v>273800</v>
          </cell>
          <cell r="Q1142">
            <v>273800</v>
          </cell>
          <cell r="R1142">
            <v>0</v>
          </cell>
          <cell r="S1142">
            <v>0</v>
          </cell>
          <cell r="T1142">
            <v>0</v>
          </cell>
          <cell r="U1142">
            <v>0</v>
          </cell>
          <cell r="V1142">
            <v>0</v>
          </cell>
          <cell r="W1142">
            <v>0</v>
          </cell>
          <cell r="X1142">
            <v>0</v>
          </cell>
          <cell r="Y1142">
            <v>0</v>
          </cell>
          <cell r="Z1142">
            <v>273800</v>
          </cell>
          <cell r="AA1142">
            <v>0</v>
          </cell>
          <cell r="AB1142">
            <v>32856</v>
          </cell>
          <cell r="AC1142">
            <v>0</v>
          </cell>
          <cell r="AD1142">
            <v>0</v>
          </cell>
          <cell r="AE1142">
            <v>0</v>
          </cell>
          <cell r="AF1142">
            <v>14211</v>
          </cell>
          <cell r="AG1142">
            <v>0</v>
          </cell>
          <cell r="AH1142">
            <v>0</v>
          </cell>
          <cell r="AI1142">
            <v>56329</v>
          </cell>
          <cell r="AJ1142">
            <v>0</v>
          </cell>
          <cell r="AK1142">
            <v>14184</v>
          </cell>
          <cell r="AL1142">
            <v>0</v>
          </cell>
          <cell r="AM1142">
            <v>31453.4</v>
          </cell>
          <cell r="AN1142">
            <v>540</v>
          </cell>
          <cell r="AO1142">
            <v>0</v>
          </cell>
          <cell r="AP1142">
            <v>0</v>
          </cell>
          <cell r="AQ1142">
            <v>377196</v>
          </cell>
          <cell r="AR1142">
            <v>0</v>
          </cell>
          <cell r="AS1142">
            <v>0</v>
          </cell>
          <cell r="AT1142">
            <v>0</v>
          </cell>
          <cell r="AU1142">
            <v>0</v>
          </cell>
          <cell r="AV1142">
            <v>1885</v>
          </cell>
          <cell r="AW1142">
            <v>3207.1460000000002</v>
          </cell>
          <cell r="AX1142">
            <v>769.47979999999995</v>
          </cell>
        </row>
        <row r="1143">
          <cell r="D1143" t="str">
            <v>田中　道代</v>
          </cell>
          <cell r="E1143">
            <v>1002</v>
          </cell>
          <cell r="F1143" t="str">
            <v>政策推進部</v>
          </cell>
          <cell r="G1143">
            <v>100201</v>
          </cell>
          <cell r="H1143" t="str">
            <v>国際人材Ｇ</v>
          </cell>
          <cell r="I1143">
            <v>1</v>
          </cell>
          <cell r="J1143" t="str">
            <v>部門1</v>
          </cell>
          <cell r="K1143">
            <v>1001</v>
          </cell>
          <cell r="L1143" t="str">
            <v>部門1-1</v>
          </cell>
          <cell r="M1143">
            <v>100102</v>
          </cell>
          <cell r="N1143" t="str">
            <v>一般職員</v>
          </cell>
          <cell r="O1143">
            <v>500</v>
          </cell>
          <cell r="P1143">
            <v>315600</v>
          </cell>
          <cell r="Q1143">
            <v>315600</v>
          </cell>
          <cell r="R1143">
            <v>0</v>
          </cell>
          <cell r="S1143">
            <v>0</v>
          </cell>
          <cell r="T1143">
            <v>0</v>
          </cell>
          <cell r="U1143">
            <v>0</v>
          </cell>
          <cell r="V1143">
            <v>0</v>
          </cell>
          <cell r="W1143">
            <v>0</v>
          </cell>
          <cell r="X1143">
            <v>0</v>
          </cell>
          <cell r="Y1143">
            <v>0</v>
          </cell>
          <cell r="Z1143">
            <v>315600</v>
          </cell>
          <cell r="AA1143">
            <v>0</v>
          </cell>
          <cell r="AB1143">
            <v>37872</v>
          </cell>
          <cell r="AC1143">
            <v>0</v>
          </cell>
          <cell r="AD1143">
            <v>0</v>
          </cell>
          <cell r="AE1143">
            <v>0</v>
          </cell>
          <cell r="AF1143">
            <v>9538</v>
          </cell>
          <cell r="AG1143">
            <v>0</v>
          </cell>
          <cell r="AH1143">
            <v>0</v>
          </cell>
          <cell r="AI1143">
            <v>41346</v>
          </cell>
          <cell r="AJ1143">
            <v>0</v>
          </cell>
          <cell r="AK1143">
            <v>17336</v>
          </cell>
          <cell r="AL1143">
            <v>2420</v>
          </cell>
          <cell r="AM1143">
            <v>38443.599999999999</v>
          </cell>
          <cell r="AN1143">
            <v>660</v>
          </cell>
          <cell r="AO1143">
            <v>0</v>
          </cell>
          <cell r="AP1143">
            <v>0</v>
          </cell>
          <cell r="AQ1143">
            <v>404356</v>
          </cell>
          <cell r="AR1143">
            <v>0</v>
          </cell>
          <cell r="AS1143">
            <v>0</v>
          </cell>
          <cell r="AT1143">
            <v>0</v>
          </cell>
          <cell r="AU1143">
            <v>0</v>
          </cell>
          <cell r="AV1143">
            <v>2021</v>
          </cell>
          <cell r="AW1143">
            <v>3437.806</v>
          </cell>
          <cell r="AX1143">
            <v>824.88620000000003</v>
          </cell>
        </row>
        <row r="1144">
          <cell r="D1144" t="str">
            <v>小坂　由起子</v>
          </cell>
          <cell r="E1144">
            <v>1006</v>
          </cell>
          <cell r="F1144" t="str">
            <v>東京研修センター</v>
          </cell>
          <cell r="G1144">
            <v>100601</v>
          </cell>
          <cell r="H1144" t="str">
            <v>ＴＫＣＧ</v>
          </cell>
          <cell r="I1144">
            <v>1</v>
          </cell>
          <cell r="J1144" t="str">
            <v>部門1</v>
          </cell>
          <cell r="K1144">
            <v>1001</v>
          </cell>
          <cell r="L1144" t="str">
            <v>部門1-1</v>
          </cell>
          <cell r="M1144">
            <v>100102</v>
          </cell>
          <cell r="N1144" t="str">
            <v>一般職員</v>
          </cell>
          <cell r="O1144">
            <v>500</v>
          </cell>
          <cell r="P1144">
            <v>315600</v>
          </cell>
          <cell r="Q1144">
            <v>315600</v>
          </cell>
          <cell r="R1144">
            <v>0</v>
          </cell>
          <cell r="S1144">
            <v>0</v>
          </cell>
          <cell r="T1144">
            <v>0</v>
          </cell>
          <cell r="U1144">
            <v>0</v>
          </cell>
          <cell r="V1144">
            <v>0</v>
          </cell>
          <cell r="W1144">
            <v>0</v>
          </cell>
          <cell r="X1144">
            <v>0</v>
          </cell>
          <cell r="Y1144">
            <v>0</v>
          </cell>
          <cell r="Z1144">
            <v>315600</v>
          </cell>
          <cell r="AA1144">
            <v>0</v>
          </cell>
          <cell r="AB1144">
            <v>37872</v>
          </cell>
          <cell r="AC1144">
            <v>0</v>
          </cell>
          <cell r="AD1144">
            <v>0</v>
          </cell>
          <cell r="AE1144">
            <v>0</v>
          </cell>
          <cell r="AF1144">
            <v>27857</v>
          </cell>
          <cell r="AG1144">
            <v>0</v>
          </cell>
          <cell r="AH1144">
            <v>0</v>
          </cell>
          <cell r="AI1144">
            <v>254262</v>
          </cell>
          <cell r="AJ1144">
            <v>-35205</v>
          </cell>
          <cell r="AK1144">
            <v>14972</v>
          </cell>
          <cell r="AL1144">
            <v>2090</v>
          </cell>
          <cell r="AM1144">
            <v>33201.199999999997</v>
          </cell>
          <cell r="AN1144">
            <v>570</v>
          </cell>
          <cell r="AO1144">
            <v>0</v>
          </cell>
          <cell r="AP1144">
            <v>0</v>
          </cell>
          <cell r="AQ1144">
            <v>600386</v>
          </cell>
          <cell r="AR1144">
            <v>31101</v>
          </cell>
          <cell r="AS1144">
            <v>0</v>
          </cell>
          <cell r="AT1144">
            <v>0</v>
          </cell>
          <cell r="AU1144">
            <v>0</v>
          </cell>
          <cell r="AV1144">
            <v>3001</v>
          </cell>
          <cell r="AW1144">
            <v>5104.2110000000002</v>
          </cell>
          <cell r="AX1144">
            <v>1224.7873999999999</v>
          </cell>
        </row>
        <row r="1145">
          <cell r="D1145" t="str">
            <v>榎本　伸一</v>
          </cell>
          <cell r="E1145">
            <v>1001</v>
          </cell>
          <cell r="F1145" t="str">
            <v>産業推進部</v>
          </cell>
          <cell r="G1145">
            <v>100102</v>
          </cell>
          <cell r="H1145" t="str">
            <v>ＥＰＡＧ</v>
          </cell>
          <cell r="I1145">
            <v>1</v>
          </cell>
          <cell r="J1145" t="str">
            <v>部門1</v>
          </cell>
          <cell r="K1145">
            <v>1001</v>
          </cell>
          <cell r="L1145" t="str">
            <v>部門1-1</v>
          </cell>
          <cell r="M1145">
            <v>100102</v>
          </cell>
          <cell r="N1145" t="str">
            <v>一般職員</v>
          </cell>
          <cell r="O1145">
            <v>500</v>
          </cell>
          <cell r="P1145">
            <v>315600</v>
          </cell>
          <cell r="Q1145">
            <v>315600</v>
          </cell>
          <cell r="R1145">
            <v>0</v>
          </cell>
          <cell r="S1145">
            <v>0</v>
          </cell>
          <cell r="T1145">
            <v>0</v>
          </cell>
          <cell r="U1145">
            <v>0</v>
          </cell>
          <cell r="V1145">
            <v>0</v>
          </cell>
          <cell r="W1145">
            <v>0</v>
          </cell>
          <cell r="X1145">
            <v>0</v>
          </cell>
          <cell r="Y1145">
            <v>0</v>
          </cell>
          <cell r="Z1145">
            <v>315600</v>
          </cell>
          <cell r="AA1145">
            <v>0</v>
          </cell>
          <cell r="AB1145">
            <v>37872</v>
          </cell>
          <cell r="AC1145">
            <v>0</v>
          </cell>
          <cell r="AD1145">
            <v>0</v>
          </cell>
          <cell r="AE1145">
            <v>0</v>
          </cell>
          <cell r="AF1145">
            <v>0</v>
          </cell>
          <cell r="AG1145">
            <v>0</v>
          </cell>
          <cell r="AH1145">
            <v>0</v>
          </cell>
          <cell r="AI1145">
            <v>120274</v>
          </cell>
          <cell r="AJ1145">
            <v>0</v>
          </cell>
          <cell r="AK1145">
            <v>18518</v>
          </cell>
          <cell r="AL1145">
            <v>0</v>
          </cell>
          <cell r="AM1145">
            <v>41064.800000000003</v>
          </cell>
          <cell r="AN1145">
            <v>705</v>
          </cell>
          <cell r="AO1145">
            <v>0</v>
          </cell>
          <cell r="AP1145">
            <v>0</v>
          </cell>
          <cell r="AQ1145">
            <v>473746</v>
          </cell>
          <cell r="AR1145">
            <v>773</v>
          </cell>
          <cell r="AS1145">
            <v>0</v>
          </cell>
          <cell r="AT1145">
            <v>0</v>
          </cell>
          <cell r="AU1145">
            <v>0</v>
          </cell>
          <cell r="AV1145">
            <v>2368</v>
          </cell>
          <cell r="AW1145">
            <v>4027.5709999999999</v>
          </cell>
          <cell r="AX1145">
            <v>966.44179999999994</v>
          </cell>
        </row>
        <row r="1146">
          <cell r="D1146" t="str">
            <v>鈴木　美保</v>
          </cell>
          <cell r="E1146">
            <v>1002</v>
          </cell>
          <cell r="F1146" t="str">
            <v>政策推進部</v>
          </cell>
          <cell r="G1146">
            <v>100201</v>
          </cell>
          <cell r="H1146" t="str">
            <v>国際人材Ｇ</v>
          </cell>
          <cell r="I1146">
            <v>1</v>
          </cell>
          <cell r="J1146" t="str">
            <v>部門1</v>
          </cell>
          <cell r="K1146">
            <v>1001</v>
          </cell>
          <cell r="L1146" t="str">
            <v>部門1-1</v>
          </cell>
          <cell r="M1146">
            <v>100102</v>
          </cell>
          <cell r="N1146" t="str">
            <v>一般職員</v>
          </cell>
          <cell r="O1146">
            <v>500</v>
          </cell>
          <cell r="P1146">
            <v>315600</v>
          </cell>
          <cell r="Q1146">
            <v>315600</v>
          </cell>
          <cell r="R1146">
            <v>0</v>
          </cell>
          <cell r="S1146">
            <v>0</v>
          </cell>
          <cell r="T1146">
            <v>0</v>
          </cell>
          <cell r="U1146">
            <v>0</v>
          </cell>
          <cell r="V1146">
            <v>0</v>
          </cell>
          <cell r="W1146">
            <v>0</v>
          </cell>
          <cell r="X1146">
            <v>0</v>
          </cell>
          <cell r="Y1146">
            <v>0</v>
          </cell>
          <cell r="Z1146">
            <v>315600</v>
          </cell>
          <cell r="AA1146">
            <v>0</v>
          </cell>
          <cell r="AB1146">
            <v>37872</v>
          </cell>
          <cell r="AC1146">
            <v>0</v>
          </cell>
          <cell r="AD1146">
            <v>0</v>
          </cell>
          <cell r="AE1146">
            <v>0</v>
          </cell>
          <cell r="AF1146">
            <v>30815</v>
          </cell>
          <cell r="AG1146">
            <v>0</v>
          </cell>
          <cell r="AH1146">
            <v>0</v>
          </cell>
          <cell r="AI1146">
            <v>58049</v>
          </cell>
          <cell r="AJ1146">
            <v>0</v>
          </cell>
          <cell r="AK1146">
            <v>14972</v>
          </cell>
          <cell r="AL1146">
            <v>2090</v>
          </cell>
          <cell r="AM1146">
            <v>33201.199999999997</v>
          </cell>
          <cell r="AN1146">
            <v>570</v>
          </cell>
          <cell r="AO1146">
            <v>0</v>
          </cell>
          <cell r="AP1146">
            <v>0</v>
          </cell>
          <cell r="AQ1146">
            <v>442336</v>
          </cell>
          <cell r="AR1146">
            <v>0</v>
          </cell>
          <cell r="AS1146">
            <v>0</v>
          </cell>
          <cell r="AT1146">
            <v>0</v>
          </cell>
          <cell r="AU1146">
            <v>0</v>
          </cell>
          <cell r="AV1146">
            <v>2211</v>
          </cell>
          <cell r="AW1146">
            <v>3760.5360000000001</v>
          </cell>
          <cell r="AX1146">
            <v>902.36540000000002</v>
          </cell>
        </row>
        <row r="1147">
          <cell r="D1147" t="str">
            <v>杉山　霜</v>
          </cell>
          <cell r="E1147">
            <v>1002</v>
          </cell>
          <cell r="F1147" t="str">
            <v>政策推進部</v>
          </cell>
          <cell r="G1147">
            <v>100201</v>
          </cell>
          <cell r="H1147" t="str">
            <v>国際人材Ｇ</v>
          </cell>
          <cell r="I1147">
            <v>1</v>
          </cell>
          <cell r="J1147" t="str">
            <v>部門1</v>
          </cell>
          <cell r="K1147">
            <v>1001</v>
          </cell>
          <cell r="L1147" t="str">
            <v>部門1-1</v>
          </cell>
          <cell r="M1147">
            <v>100102</v>
          </cell>
          <cell r="N1147" t="str">
            <v>一般職員</v>
          </cell>
          <cell r="O1147">
            <v>500</v>
          </cell>
          <cell r="P1147">
            <v>315600</v>
          </cell>
          <cell r="Q1147">
            <v>315600</v>
          </cell>
          <cell r="R1147">
            <v>0</v>
          </cell>
          <cell r="S1147">
            <v>0</v>
          </cell>
          <cell r="T1147">
            <v>0</v>
          </cell>
          <cell r="U1147">
            <v>0</v>
          </cell>
          <cell r="V1147">
            <v>0</v>
          </cell>
          <cell r="W1147">
            <v>0</v>
          </cell>
          <cell r="X1147">
            <v>0</v>
          </cell>
          <cell r="Y1147">
            <v>0</v>
          </cell>
          <cell r="Z1147">
            <v>315600</v>
          </cell>
          <cell r="AA1147">
            <v>0</v>
          </cell>
          <cell r="AB1147">
            <v>37872</v>
          </cell>
          <cell r="AC1147">
            <v>0</v>
          </cell>
          <cell r="AD1147">
            <v>0</v>
          </cell>
          <cell r="AE1147">
            <v>0</v>
          </cell>
          <cell r="AF1147">
            <v>11160</v>
          </cell>
          <cell r="AG1147">
            <v>0</v>
          </cell>
          <cell r="AH1147">
            <v>0</v>
          </cell>
          <cell r="AI1147">
            <v>48818</v>
          </cell>
          <cell r="AJ1147">
            <v>0</v>
          </cell>
          <cell r="AK1147">
            <v>14184</v>
          </cell>
          <cell r="AL1147">
            <v>1980</v>
          </cell>
          <cell r="AM1147">
            <v>31453.4</v>
          </cell>
          <cell r="AN1147">
            <v>540</v>
          </cell>
          <cell r="AO1147">
            <v>0</v>
          </cell>
          <cell r="AP1147">
            <v>0</v>
          </cell>
          <cell r="AQ1147">
            <v>413450</v>
          </cell>
          <cell r="AR1147">
            <v>0</v>
          </cell>
          <cell r="AS1147">
            <v>0</v>
          </cell>
          <cell r="AT1147">
            <v>0</v>
          </cell>
          <cell r="AU1147">
            <v>0</v>
          </cell>
          <cell r="AV1147">
            <v>2067</v>
          </cell>
          <cell r="AW1147">
            <v>3514.5749999999998</v>
          </cell>
          <cell r="AX1147">
            <v>843.43799999999999</v>
          </cell>
        </row>
        <row r="1148">
          <cell r="D1148" t="str">
            <v>西生　ゆかり</v>
          </cell>
          <cell r="E1148">
            <v>1002</v>
          </cell>
          <cell r="F1148" t="str">
            <v>政策推進部</v>
          </cell>
          <cell r="G1148">
            <v>100202</v>
          </cell>
          <cell r="H1148" t="str">
            <v>政策受託Ｇ</v>
          </cell>
          <cell r="I1148">
            <v>1</v>
          </cell>
          <cell r="J1148" t="str">
            <v>部門1</v>
          </cell>
          <cell r="K1148">
            <v>1001</v>
          </cell>
          <cell r="L1148" t="str">
            <v>部門1-1</v>
          </cell>
          <cell r="M1148">
            <v>100102</v>
          </cell>
          <cell r="N1148" t="str">
            <v>一般職員</v>
          </cell>
          <cell r="O1148">
            <v>500</v>
          </cell>
          <cell r="P1148">
            <v>243800</v>
          </cell>
          <cell r="Q1148">
            <v>243800</v>
          </cell>
          <cell r="R1148">
            <v>0</v>
          </cell>
          <cell r="S1148">
            <v>0</v>
          </cell>
          <cell r="T1148">
            <v>0</v>
          </cell>
          <cell r="U1148">
            <v>0</v>
          </cell>
          <cell r="V1148">
            <v>0</v>
          </cell>
          <cell r="W1148">
            <v>0</v>
          </cell>
          <cell r="X1148">
            <v>0</v>
          </cell>
          <cell r="Y1148">
            <v>0</v>
          </cell>
          <cell r="Z1148">
            <v>243800</v>
          </cell>
          <cell r="AA1148">
            <v>0</v>
          </cell>
          <cell r="AB1148">
            <v>29256</v>
          </cell>
          <cell r="AC1148">
            <v>0</v>
          </cell>
          <cell r="AD1148">
            <v>0</v>
          </cell>
          <cell r="AE1148">
            <v>0</v>
          </cell>
          <cell r="AF1148">
            <v>3876</v>
          </cell>
          <cell r="AG1148">
            <v>0</v>
          </cell>
          <cell r="AH1148">
            <v>0</v>
          </cell>
          <cell r="AI1148">
            <v>5099</v>
          </cell>
          <cell r="AJ1148">
            <v>0</v>
          </cell>
          <cell r="AK1148">
            <v>10244</v>
          </cell>
          <cell r="AL1148">
            <v>0</v>
          </cell>
          <cell r="AM1148">
            <v>22716.400000000001</v>
          </cell>
          <cell r="AN1148">
            <v>390</v>
          </cell>
          <cell r="AO1148">
            <v>0</v>
          </cell>
          <cell r="AP1148">
            <v>0</v>
          </cell>
          <cell r="AQ1148">
            <v>282031</v>
          </cell>
          <cell r="AR1148">
            <v>0</v>
          </cell>
          <cell r="AS1148">
            <v>0</v>
          </cell>
          <cell r="AT1148">
            <v>234</v>
          </cell>
          <cell r="AU1148">
            <v>0</v>
          </cell>
          <cell r="AV1148">
            <v>1410</v>
          </cell>
          <cell r="AW1148">
            <v>2397.4185000000002</v>
          </cell>
          <cell r="AX1148">
            <v>575.34320000000002</v>
          </cell>
        </row>
        <row r="1149">
          <cell r="D1149" t="str">
            <v>井口　理津子</v>
          </cell>
          <cell r="E1149">
            <v>1001</v>
          </cell>
          <cell r="F1149" t="str">
            <v>産業推進部</v>
          </cell>
          <cell r="G1149">
            <v>100102</v>
          </cell>
          <cell r="H1149" t="str">
            <v>ＥＰＡＧ</v>
          </cell>
          <cell r="I1149">
            <v>1</v>
          </cell>
          <cell r="J1149" t="str">
            <v>部門1</v>
          </cell>
          <cell r="K1149">
            <v>1001</v>
          </cell>
          <cell r="L1149" t="str">
            <v>部門1-1</v>
          </cell>
          <cell r="M1149">
            <v>100102</v>
          </cell>
          <cell r="N1149" t="str">
            <v>一般職員</v>
          </cell>
          <cell r="O1149">
            <v>500</v>
          </cell>
          <cell r="P1149">
            <v>315600</v>
          </cell>
          <cell r="Q1149">
            <v>315600</v>
          </cell>
          <cell r="R1149">
            <v>0</v>
          </cell>
          <cell r="S1149">
            <v>0</v>
          </cell>
          <cell r="T1149">
            <v>0</v>
          </cell>
          <cell r="U1149">
            <v>0</v>
          </cell>
          <cell r="V1149">
            <v>0</v>
          </cell>
          <cell r="W1149">
            <v>0</v>
          </cell>
          <cell r="X1149">
            <v>0</v>
          </cell>
          <cell r="Y1149">
            <v>0</v>
          </cell>
          <cell r="Z1149">
            <v>315600</v>
          </cell>
          <cell r="AA1149">
            <v>0</v>
          </cell>
          <cell r="AB1149">
            <v>37872</v>
          </cell>
          <cell r="AC1149">
            <v>0</v>
          </cell>
          <cell r="AD1149">
            <v>0</v>
          </cell>
          <cell r="AE1149">
            <v>0</v>
          </cell>
          <cell r="AF1149">
            <v>24825</v>
          </cell>
          <cell r="AG1149">
            <v>0</v>
          </cell>
          <cell r="AH1149">
            <v>0</v>
          </cell>
          <cell r="AI1149">
            <v>148062</v>
          </cell>
          <cell r="AJ1149">
            <v>0</v>
          </cell>
          <cell r="AK1149">
            <v>14972</v>
          </cell>
          <cell r="AL1149">
            <v>2090</v>
          </cell>
          <cell r="AM1149">
            <v>33201.199999999997</v>
          </cell>
          <cell r="AN1149">
            <v>570</v>
          </cell>
          <cell r="AO1149">
            <v>0</v>
          </cell>
          <cell r="AP1149">
            <v>0</v>
          </cell>
          <cell r="AQ1149">
            <v>526359</v>
          </cell>
          <cell r="AR1149">
            <v>12425</v>
          </cell>
          <cell r="AS1149">
            <v>0</v>
          </cell>
          <cell r="AT1149">
            <v>0</v>
          </cell>
          <cell r="AU1149">
            <v>1232</v>
          </cell>
          <cell r="AV1149">
            <v>2631</v>
          </cell>
          <cell r="AW1149">
            <v>4474.8464999999997</v>
          </cell>
          <cell r="AX1149">
            <v>1073.7723000000001</v>
          </cell>
        </row>
        <row r="1150">
          <cell r="D1150" t="str">
            <v>渡邉　菜穂子</v>
          </cell>
          <cell r="E1150">
            <v>1001</v>
          </cell>
          <cell r="F1150" t="str">
            <v>産業推進部</v>
          </cell>
          <cell r="G1150">
            <v>100102</v>
          </cell>
          <cell r="H1150" t="str">
            <v>ＥＰＡＧ</v>
          </cell>
          <cell r="I1150">
            <v>1</v>
          </cell>
          <cell r="J1150" t="str">
            <v>部門1</v>
          </cell>
          <cell r="K1150">
            <v>1001</v>
          </cell>
          <cell r="L1150" t="str">
            <v>部門1-1</v>
          </cell>
          <cell r="M1150">
            <v>100102</v>
          </cell>
          <cell r="N1150" t="str">
            <v>一般職員</v>
          </cell>
          <cell r="O1150">
            <v>500</v>
          </cell>
          <cell r="P1150">
            <v>315600</v>
          </cell>
          <cell r="Q1150">
            <v>315600</v>
          </cell>
          <cell r="R1150">
            <v>0</v>
          </cell>
          <cell r="S1150">
            <v>0</v>
          </cell>
          <cell r="T1150">
            <v>0</v>
          </cell>
          <cell r="U1150">
            <v>0</v>
          </cell>
          <cell r="V1150">
            <v>0</v>
          </cell>
          <cell r="W1150">
            <v>0</v>
          </cell>
          <cell r="X1150">
            <v>0</v>
          </cell>
          <cell r="Y1150">
            <v>0</v>
          </cell>
          <cell r="Z1150">
            <v>315600</v>
          </cell>
          <cell r="AA1150">
            <v>0</v>
          </cell>
          <cell r="AB1150">
            <v>37872</v>
          </cell>
          <cell r="AC1150">
            <v>0</v>
          </cell>
          <cell r="AD1150">
            <v>0</v>
          </cell>
          <cell r="AE1150">
            <v>0</v>
          </cell>
          <cell r="AF1150">
            <v>6500</v>
          </cell>
          <cell r="AG1150">
            <v>0</v>
          </cell>
          <cell r="AH1150">
            <v>0</v>
          </cell>
          <cell r="AI1150">
            <v>98887</v>
          </cell>
          <cell r="AJ1150">
            <v>-17603</v>
          </cell>
          <cell r="AK1150">
            <v>14184</v>
          </cell>
          <cell r="AL1150">
            <v>1980</v>
          </cell>
          <cell r="AM1150">
            <v>31453.4</v>
          </cell>
          <cell r="AN1150">
            <v>540</v>
          </cell>
          <cell r="AO1150">
            <v>0</v>
          </cell>
          <cell r="AP1150">
            <v>0</v>
          </cell>
          <cell r="AQ1150">
            <v>441256</v>
          </cell>
          <cell r="AR1150">
            <v>0</v>
          </cell>
          <cell r="AS1150">
            <v>0</v>
          </cell>
          <cell r="AT1150">
            <v>0</v>
          </cell>
          <cell r="AU1150">
            <v>0</v>
          </cell>
          <cell r="AV1150">
            <v>2206</v>
          </cell>
          <cell r="AW1150">
            <v>3750.9560000000001</v>
          </cell>
          <cell r="AX1150">
            <v>900.16219999999998</v>
          </cell>
        </row>
        <row r="1151">
          <cell r="D1151" t="str">
            <v>阿部　千依</v>
          </cell>
          <cell r="E1151">
            <v>1004</v>
          </cell>
          <cell r="F1151" t="str">
            <v>事業統括部</v>
          </cell>
          <cell r="G1151">
            <v>100402</v>
          </cell>
          <cell r="H1151" t="str">
            <v>事業統括Ｇ地方創生支援ユニット</v>
          </cell>
          <cell r="I1151">
            <v>1</v>
          </cell>
          <cell r="J1151" t="str">
            <v>部門1</v>
          </cell>
          <cell r="K1151">
            <v>1001</v>
          </cell>
          <cell r="L1151" t="str">
            <v>部門1-1</v>
          </cell>
          <cell r="M1151">
            <v>100102</v>
          </cell>
          <cell r="N1151" t="str">
            <v>一般職員</v>
          </cell>
          <cell r="O1151">
            <v>500</v>
          </cell>
          <cell r="P1151">
            <v>287700</v>
          </cell>
          <cell r="Q1151">
            <v>287700</v>
          </cell>
          <cell r="R1151">
            <v>0</v>
          </cell>
          <cell r="S1151">
            <v>0</v>
          </cell>
          <cell r="T1151">
            <v>0</v>
          </cell>
          <cell r="U1151">
            <v>0</v>
          </cell>
          <cell r="V1151">
            <v>0</v>
          </cell>
          <cell r="W1151">
            <v>0</v>
          </cell>
          <cell r="X1151">
            <v>0</v>
          </cell>
          <cell r="Y1151">
            <v>0</v>
          </cell>
          <cell r="Z1151">
            <v>287700</v>
          </cell>
          <cell r="AA1151">
            <v>0</v>
          </cell>
          <cell r="AB1151">
            <v>34524</v>
          </cell>
          <cell r="AC1151">
            <v>0</v>
          </cell>
          <cell r="AD1151">
            <v>0</v>
          </cell>
          <cell r="AE1151">
            <v>0</v>
          </cell>
          <cell r="AF1151">
            <v>12975</v>
          </cell>
          <cell r="AG1151">
            <v>0</v>
          </cell>
          <cell r="AH1151">
            <v>0</v>
          </cell>
          <cell r="AI1151">
            <v>76812</v>
          </cell>
          <cell r="AJ1151">
            <v>0</v>
          </cell>
          <cell r="AK1151">
            <v>13396</v>
          </cell>
          <cell r="AL1151">
            <v>0</v>
          </cell>
          <cell r="AM1151">
            <v>29706.6</v>
          </cell>
          <cell r="AN1151">
            <v>510</v>
          </cell>
          <cell r="AO1151">
            <v>0</v>
          </cell>
          <cell r="AP1151">
            <v>0</v>
          </cell>
          <cell r="AQ1151">
            <v>412011</v>
          </cell>
          <cell r="AR1151">
            <v>0</v>
          </cell>
          <cell r="AS1151">
            <v>0</v>
          </cell>
          <cell r="AT1151">
            <v>268</v>
          </cell>
          <cell r="AU1151">
            <v>8239</v>
          </cell>
          <cell r="AV1151">
            <v>2060</v>
          </cell>
          <cell r="AW1151">
            <v>3502.1484999999998</v>
          </cell>
          <cell r="AX1151">
            <v>840.50239999999997</v>
          </cell>
        </row>
        <row r="1152">
          <cell r="D1152" t="str">
            <v>中山　裕史</v>
          </cell>
          <cell r="E1152">
            <v>1007</v>
          </cell>
          <cell r="F1152" t="str">
            <v>関西研修センター</v>
          </cell>
          <cell r="G1152">
            <v>100701</v>
          </cell>
          <cell r="H1152" t="str">
            <v>ＫＫＣＧ</v>
          </cell>
          <cell r="I1152">
            <v>1</v>
          </cell>
          <cell r="J1152" t="str">
            <v>部門1</v>
          </cell>
          <cell r="K1152">
            <v>1001</v>
          </cell>
          <cell r="L1152" t="str">
            <v>部門1-1</v>
          </cell>
          <cell r="M1152">
            <v>100102</v>
          </cell>
          <cell r="N1152" t="str">
            <v>一般職員</v>
          </cell>
          <cell r="O1152">
            <v>500</v>
          </cell>
          <cell r="P1152">
            <v>315600</v>
          </cell>
          <cell r="Q1152">
            <v>315600</v>
          </cell>
          <cell r="R1152">
            <v>0</v>
          </cell>
          <cell r="S1152">
            <v>0</v>
          </cell>
          <cell r="T1152">
            <v>0</v>
          </cell>
          <cell r="U1152">
            <v>0</v>
          </cell>
          <cell r="V1152">
            <v>0</v>
          </cell>
          <cell r="W1152">
            <v>0</v>
          </cell>
          <cell r="X1152">
            <v>0</v>
          </cell>
          <cell r="Y1152">
            <v>0</v>
          </cell>
          <cell r="Z1152">
            <v>315600</v>
          </cell>
          <cell r="AA1152">
            <v>0</v>
          </cell>
          <cell r="AB1152">
            <v>37872</v>
          </cell>
          <cell r="AC1152">
            <v>0</v>
          </cell>
          <cell r="AD1152">
            <v>0</v>
          </cell>
          <cell r="AE1152">
            <v>0</v>
          </cell>
          <cell r="AF1152">
            <v>17246</v>
          </cell>
          <cell r="AG1152">
            <v>0</v>
          </cell>
          <cell r="AH1152">
            <v>0</v>
          </cell>
          <cell r="AI1152">
            <v>119397</v>
          </cell>
          <cell r="AJ1152">
            <v>0</v>
          </cell>
          <cell r="AK1152">
            <v>14972</v>
          </cell>
          <cell r="AL1152">
            <v>2090</v>
          </cell>
          <cell r="AM1152">
            <v>33201.199999999997</v>
          </cell>
          <cell r="AN1152">
            <v>570</v>
          </cell>
          <cell r="AO1152">
            <v>0</v>
          </cell>
          <cell r="AP1152">
            <v>0</v>
          </cell>
          <cell r="AQ1152">
            <v>490115</v>
          </cell>
          <cell r="AR1152">
            <v>7641</v>
          </cell>
          <cell r="AS1152">
            <v>0</v>
          </cell>
          <cell r="AT1152">
            <v>0</v>
          </cell>
          <cell r="AU1152">
            <v>0</v>
          </cell>
          <cell r="AV1152">
            <v>2450</v>
          </cell>
          <cell r="AW1152">
            <v>4166.5524999999998</v>
          </cell>
          <cell r="AX1152">
            <v>999.83460000000002</v>
          </cell>
        </row>
        <row r="1153">
          <cell r="D1153" t="str">
            <v>大西　里奈</v>
          </cell>
          <cell r="E1153">
            <v>1007</v>
          </cell>
          <cell r="F1153" t="str">
            <v>関西研修センター</v>
          </cell>
          <cell r="G1153">
            <v>100701</v>
          </cell>
          <cell r="H1153" t="str">
            <v>ＫＫＣＧ</v>
          </cell>
          <cell r="I1153">
            <v>1</v>
          </cell>
          <cell r="J1153" t="str">
            <v>部門1</v>
          </cell>
          <cell r="K1153">
            <v>1001</v>
          </cell>
          <cell r="L1153" t="str">
            <v>部門1-1</v>
          </cell>
          <cell r="M1153">
            <v>100102</v>
          </cell>
          <cell r="N1153" t="str">
            <v>一般職員</v>
          </cell>
          <cell r="O1153">
            <v>500</v>
          </cell>
          <cell r="P1153">
            <v>212300</v>
          </cell>
          <cell r="Q1153">
            <v>212300</v>
          </cell>
          <cell r="R1153">
            <v>0</v>
          </cell>
          <cell r="S1153">
            <v>0</v>
          </cell>
          <cell r="T1153">
            <v>0</v>
          </cell>
          <cell r="U1153">
            <v>0</v>
          </cell>
          <cell r="V1153">
            <v>0</v>
          </cell>
          <cell r="W1153">
            <v>0</v>
          </cell>
          <cell r="X1153">
            <v>0</v>
          </cell>
          <cell r="Y1153">
            <v>0</v>
          </cell>
          <cell r="Z1153">
            <v>212300</v>
          </cell>
          <cell r="AA1153">
            <v>0</v>
          </cell>
          <cell r="AB1153">
            <v>25476</v>
          </cell>
          <cell r="AC1153">
            <v>0</v>
          </cell>
          <cell r="AD1153">
            <v>0</v>
          </cell>
          <cell r="AE1153">
            <v>0</v>
          </cell>
          <cell r="AF1153">
            <v>10680</v>
          </cell>
          <cell r="AG1153">
            <v>0</v>
          </cell>
          <cell r="AH1153">
            <v>0</v>
          </cell>
          <cell r="AI1153">
            <v>55949</v>
          </cell>
          <cell r="AJ1153">
            <v>0</v>
          </cell>
          <cell r="AK1153">
            <v>9456</v>
          </cell>
          <cell r="AL1153">
            <v>0</v>
          </cell>
          <cell r="AM1153">
            <v>20969.599999999999</v>
          </cell>
          <cell r="AN1153">
            <v>360</v>
          </cell>
          <cell r="AO1153">
            <v>0</v>
          </cell>
          <cell r="AP1153">
            <v>0</v>
          </cell>
          <cell r="AQ1153">
            <v>304405</v>
          </cell>
          <cell r="AR1153">
            <v>263</v>
          </cell>
          <cell r="AS1153">
            <v>0</v>
          </cell>
          <cell r="AT1153">
            <v>0</v>
          </cell>
          <cell r="AU1153">
            <v>0</v>
          </cell>
          <cell r="AV1153">
            <v>1522</v>
          </cell>
          <cell r="AW1153">
            <v>2587.4675000000002</v>
          </cell>
          <cell r="AX1153">
            <v>620.98620000000005</v>
          </cell>
        </row>
        <row r="1154">
          <cell r="D1154" t="str">
            <v>吉田　美由紀</v>
          </cell>
          <cell r="E1154">
            <v>1002</v>
          </cell>
          <cell r="F1154" t="str">
            <v>政策推進部</v>
          </cell>
          <cell r="G1154">
            <v>100201</v>
          </cell>
          <cell r="H1154" t="str">
            <v>国際人材Ｇ</v>
          </cell>
          <cell r="I1154">
            <v>1</v>
          </cell>
          <cell r="J1154" t="str">
            <v>部門1</v>
          </cell>
          <cell r="K1154">
            <v>1001</v>
          </cell>
          <cell r="L1154" t="str">
            <v>部門1-1</v>
          </cell>
          <cell r="M1154">
            <v>100102</v>
          </cell>
          <cell r="N1154" t="str">
            <v>一般職員</v>
          </cell>
          <cell r="O1154">
            <v>500</v>
          </cell>
          <cell r="P1154">
            <v>315600</v>
          </cell>
          <cell r="Q1154">
            <v>315600</v>
          </cell>
          <cell r="R1154">
            <v>0</v>
          </cell>
          <cell r="S1154">
            <v>0</v>
          </cell>
          <cell r="T1154">
            <v>0</v>
          </cell>
          <cell r="U1154">
            <v>0</v>
          </cell>
          <cell r="V1154">
            <v>0</v>
          </cell>
          <cell r="W1154">
            <v>0</v>
          </cell>
          <cell r="X1154">
            <v>0</v>
          </cell>
          <cell r="Y1154">
            <v>0</v>
          </cell>
          <cell r="Z1154">
            <v>315600</v>
          </cell>
          <cell r="AA1154">
            <v>0</v>
          </cell>
          <cell r="AB1154">
            <v>37872</v>
          </cell>
          <cell r="AC1154">
            <v>0</v>
          </cell>
          <cell r="AD1154">
            <v>0</v>
          </cell>
          <cell r="AE1154">
            <v>0</v>
          </cell>
          <cell r="AF1154">
            <v>6926</v>
          </cell>
          <cell r="AG1154">
            <v>0</v>
          </cell>
          <cell r="AH1154">
            <v>0</v>
          </cell>
          <cell r="AI1154">
            <v>44476</v>
          </cell>
          <cell r="AJ1154">
            <v>0</v>
          </cell>
          <cell r="AK1154">
            <v>14184</v>
          </cell>
          <cell r="AL1154">
            <v>1980</v>
          </cell>
          <cell r="AM1154">
            <v>31453.4</v>
          </cell>
          <cell r="AN1154">
            <v>540</v>
          </cell>
          <cell r="AO1154">
            <v>0</v>
          </cell>
          <cell r="AP1154">
            <v>0</v>
          </cell>
          <cell r="AQ1154">
            <v>404874</v>
          </cell>
          <cell r="AR1154">
            <v>0</v>
          </cell>
          <cell r="AS1154">
            <v>0</v>
          </cell>
          <cell r="AT1154">
            <v>0</v>
          </cell>
          <cell r="AU1154">
            <v>0</v>
          </cell>
          <cell r="AV1154">
            <v>2024</v>
          </cell>
          <cell r="AW1154">
            <v>3441.799</v>
          </cell>
          <cell r="AX1154">
            <v>825.94290000000001</v>
          </cell>
        </row>
        <row r="1155">
          <cell r="D1155" t="str">
            <v>山本　あづみ</v>
          </cell>
          <cell r="E1155">
            <v>1002</v>
          </cell>
          <cell r="F1155" t="str">
            <v>政策推進部</v>
          </cell>
          <cell r="G1155">
            <v>100201</v>
          </cell>
          <cell r="H1155" t="str">
            <v>国際人材Ｇ</v>
          </cell>
          <cell r="I1155">
            <v>1</v>
          </cell>
          <cell r="J1155" t="str">
            <v>部門1</v>
          </cell>
          <cell r="K1155">
            <v>1001</v>
          </cell>
          <cell r="L1155" t="str">
            <v>部門1-1</v>
          </cell>
          <cell r="M1155">
            <v>100102</v>
          </cell>
          <cell r="N1155" t="str">
            <v>一般職員</v>
          </cell>
          <cell r="O1155">
            <v>500</v>
          </cell>
          <cell r="P1155">
            <v>273800</v>
          </cell>
          <cell r="Q1155">
            <v>273800</v>
          </cell>
          <cell r="R1155">
            <v>0</v>
          </cell>
          <cell r="S1155">
            <v>0</v>
          </cell>
          <cell r="T1155">
            <v>0</v>
          </cell>
          <cell r="U1155">
            <v>0</v>
          </cell>
          <cell r="V1155">
            <v>0</v>
          </cell>
          <cell r="W1155">
            <v>0</v>
          </cell>
          <cell r="X1155">
            <v>0</v>
          </cell>
          <cell r="Y1155">
            <v>0</v>
          </cell>
          <cell r="Z1155">
            <v>273800</v>
          </cell>
          <cell r="AA1155">
            <v>0</v>
          </cell>
          <cell r="AB1155">
            <v>32856</v>
          </cell>
          <cell r="AC1155">
            <v>0</v>
          </cell>
          <cell r="AD1155">
            <v>0</v>
          </cell>
          <cell r="AE1155">
            <v>0</v>
          </cell>
          <cell r="AF1155">
            <v>8673</v>
          </cell>
          <cell r="AG1155">
            <v>0</v>
          </cell>
          <cell r="AH1155">
            <v>0</v>
          </cell>
          <cell r="AI1155">
            <v>35698</v>
          </cell>
          <cell r="AJ1155">
            <v>0</v>
          </cell>
          <cell r="AK1155">
            <v>12608</v>
          </cell>
          <cell r="AL1155">
            <v>0</v>
          </cell>
          <cell r="AM1155">
            <v>27958.799999999999</v>
          </cell>
          <cell r="AN1155">
            <v>480</v>
          </cell>
          <cell r="AO1155">
            <v>0</v>
          </cell>
          <cell r="AP1155">
            <v>0</v>
          </cell>
          <cell r="AQ1155">
            <v>351027</v>
          </cell>
          <cell r="AR1155">
            <v>0</v>
          </cell>
          <cell r="AS1155">
            <v>0</v>
          </cell>
          <cell r="AT1155">
            <v>0</v>
          </cell>
          <cell r="AU1155">
            <v>0</v>
          </cell>
          <cell r="AV1155">
            <v>1755</v>
          </cell>
          <cell r="AW1155">
            <v>2983.8645000000001</v>
          </cell>
          <cell r="AX1155">
            <v>716.09500000000003</v>
          </cell>
        </row>
        <row r="1156">
          <cell r="D1156" t="str">
            <v>山下　人美</v>
          </cell>
          <cell r="E1156">
            <v>1004</v>
          </cell>
          <cell r="F1156" t="str">
            <v>事業統括部</v>
          </cell>
          <cell r="G1156">
            <v>100401</v>
          </cell>
          <cell r="H1156" t="str">
            <v>事業統括Ｇ</v>
          </cell>
          <cell r="I1156">
            <v>1</v>
          </cell>
          <cell r="J1156" t="str">
            <v>部門1</v>
          </cell>
          <cell r="K1156">
            <v>1001</v>
          </cell>
          <cell r="L1156" t="str">
            <v>部門1-1</v>
          </cell>
          <cell r="M1156">
            <v>100104</v>
          </cell>
          <cell r="N1156" t="str">
            <v>臨時職員（共通）</v>
          </cell>
          <cell r="O1156">
            <v>600</v>
          </cell>
          <cell r="P1156">
            <v>0</v>
          </cell>
          <cell r="Q1156">
            <v>0</v>
          </cell>
          <cell r="R1156">
            <v>0</v>
          </cell>
          <cell r="S1156">
            <v>0</v>
          </cell>
          <cell r="T1156">
            <v>0</v>
          </cell>
          <cell r="U1156">
            <v>0</v>
          </cell>
          <cell r="V1156">
            <v>0</v>
          </cell>
          <cell r="W1156">
            <v>0</v>
          </cell>
          <cell r="X1156">
            <v>0</v>
          </cell>
          <cell r="Y1156">
            <v>0</v>
          </cell>
          <cell r="Z1156">
            <v>149689</v>
          </cell>
          <cell r="AA1156">
            <v>0</v>
          </cell>
          <cell r="AB1156">
            <v>0</v>
          </cell>
          <cell r="AC1156">
            <v>0</v>
          </cell>
          <cell r="AD1156">
            <v>0</v>
          </cell>
          <cell r="AE1156">
            <v>0</v>
          </cell>
          <cell r="AF1156">
            <v>0</v>
          </cell>
          <cell r="AG1156">
            <v>0</v>
          </cell>
          <cell r="AH1156">
            <v>0</v>
          </cell>
          <cell r="AI1156">
            <v>0</v>
          </cell>
          <cell r="AJ1156">
            <v>0</v>
          </cell>
          <cell r="AK1156">
            <v>5910</v>
          </cell>
          <cell r="AL1156">
            <v>825</v>
          </cell>
          <cell r="AM1156">
            <v>13106</v>
          </cell>
          <cell r="AN1156">
            <v>225</v>
          </cell>
          <cell r="AO1156">
            <v>0</v>
          </cell>
          <cell r="AP1156">
            <v>0</v>
          </cell>
          <cell r="AQ1156">
            <v>149689</v>
          </cell>
          <cell r="AR1156">
            <v>0</v>
          </cell>
          <cell r="AS1156">
            <v>0</v>
          </cell>
          <cell r="AT1156">
            <v>0</v>
          </cell>
          <cell r="AU1156">
            <v>0</v>
          </cell>
          <cell r="AV1156">
            <v>748</v>
          </cell>
          <cell r="AW1156">
            <v>1272.8015</v>
          </cell>
          <cell r="AX1156">
            <v>305.3655</v>
          </cell>
        </row>
        <row r="1157">
          <cell r="D1157" t="str">
            <v>川西　時子</v>
          </cell>
          <cell r="E1157">
            <v>1005</v>
          </cell>
          <cell r="F1157" t="str">
            <v>総務企画部</v>
          </cell>
          <cell r="G1157">
            <v>100502</v>
          </cell>
          <cell r="H1157" t="str">
            <v>総務Ｇ</v>
          </cell>
          <cell r="I1157">
            <v>1</v>
          </cell>
          <cell r="J1157" t="str">
            <v>部門1</v>
          </cell>
          <cell r="K1157">
            <v>1001</v>
          </cell>
          <cell r="L1157" t="str">
            <v>部門1-1</v>
          </cell>
          <cell r="M1157">
            <v>100104</v>
          </cell>
          <cell r="N1157" t="str">
            <v>臨時職員（共通）</v>
          </cell>
          <cell r="O1157">
            <v>600</v>
          </cell>
          <cell r="P1157">
            <v>0</v>
          </cell>
          <cell r="Q1157">
            <v>0</v>
          </cell>
          <cell r="R1157">
            <v>0</v>
          </cell>
          <cell r="S1157">
            <v>0</v>
          </cell>
          <cell r="T1157">
            <v>0</v>
          </cell>
          <cell r="U1157">
            <v>0</v>
          </cell>
          <cell r="V1157">
            <v>0</v>
          </cell>
          <cell r="W1157">
            <v>0</v>
          </cell>
          <cell r="X1157">
            <v>0</v>
          </cell>
          <cell r="Y1157">
            <v>0</v>
          </cell>
          <cell r="Z1157">
            <v>111033</v>
          </cell>
          <cell r="AA1157">
            <v>0</v>
          </cell>
          <cell r="AB1157">
            <v>0</v>
          </cell>
          <cell r="AC1157">
            <v>0</v>
          </cell>
          <cell r="AD1157">
            <v>0</v>
          </cell>
          <cell r="AE1157">
            <v>0</v>
          </cell>
          <cell r="AF1157">
            <v>0</v>
          </cell>
          <cell r="AG1157">
            <v>0</v>
          </cell>
          <cell r="AH1157">
            <v>0</v>
          </cell>
          <cell r="AI1157">
            <v>0</v>
          </cell>
          <cell r="AJ1157">
            <v>0</v>
          </cell>
          <cell r="AK1157">
            <v>5280</v>
          </cell>
          <cell r="AL1157">
            <v>737</v>
          </cell>
          <cell r="AM1157">
            <v>11708.16</v>
          </cell>
          <cell r="AN1157">
            <v>201</v>
          </cell>
          <cell r="AO1157">
            <v>0</v>
          </cell>
          <cell r="AP1157">
            <v>0</v>
          </cell>
          <cell r="AQ1157">
            <v>111033</v>
          </cell>
          <cell r="AR1157">
            <v>0</v>
          </cell>
          <cell r="AS1157">
            <v>0</v>
          </cell>
          <cell r="AT1157">
            <v>0</v>
          </cell>
          <cell r="AU1157">
            <v>0</v>
          </cell>
          <cell r="AV1157">
            <v>555</v>
          </cell>
          <cell r="AW1157">
            <v>943.94550000000004</v>
          </cell>
          <cell r="AX1157">
            <v>226.50729999999999</v>
          </cell>
        </row>
        <row r="1158">
          <cell r="D1158" t="str">
            <v>杉浦　珠己</v>
          </cell>
          <cell r="E1158">
            <v>1003</v>
          </cell>
          <cell r="F1158" t="str">
            <v>研修業務部</v>
          </cell>
          <cell r="G1158">
            <v>100301</v>
          </cell>
          <cell r="H1158" t="str">
            <v>受入業務Ｇ</v>
          </cell>
          <cell r="I1158">
            <v>1</v>
          </cell>
          <cell r="J1158" t="str">
            <v>部門1</v>
          </cell>
          <cell r="K1158">
            <v>1001</v>
          </cell>
          <cell r="L1158" t="str">
            <v>部門1-1</v>
          </cell>
          <cell r="M1158">
            <v>100104</v>
          </cell>
          <cell r="N1158" t="str">
            <v>臨時職員（共通）</v>
          </cell>
          <cell r="O1158">
            <v>600</v>
          </cell>
          <cell r="P1158">
            <v>0</v>
          </cell>
          <cell r="Q1158">
            <v>0</v>
          </cell>
          <cell r="R1158">
            <v>0</v>
          </cell>
          <cell r="S1158">
            <v>0</v>
          </cell>
          <cell r="T1158">
            <v>0</v>
          </cell>
          <cell r="U1158">
            <v>0</v>
          </cell>
          <cell r="V1158">
            <v>0</v>
          </cell>
          <cell r="W1158">
            <v>0</v>
          </cell>
          <cell r="X1158">
            <v>0</v>
          </cell>
          <cell r="Y1158">
            <v>0</v>
          </cell>
          <cell r="Z1158">
            <v>78300</v>
          </cell>
          <cell r="AA1158">
            <v>0</v>
          </cell>
          <cell r="AB1158">
            <v>0</v>
          </cell>
          <cell r="AC1158">
            <v>0</v>
          </cell>
          <cell r="AD1158">
            <v>0</v>
          </cell>
          <cell r="AE1158">
            <v>0</v>
          </cell>
          <cell r="AF1158">
            <v>4400</v>
          </cell>
          <cell r="AG1158">
            <v>0</v>
          </cell>
          <cell r="AH1158">
            <v>0</v>
          </cell>
          <cell r="AI1158">
            <v>0</v>
          </cell>
          <cell r="AJ1158">
            <v>0</v>
          </cell>
          <cell r="AK1158">
            <v>0</v>
          </cell>
          <cell r="AL1158">
            <v>0</v>
          </cell>
          <cell r="AM1158">
            <v>0</v>
          </cell>
          <cell r="AN1158">
            <v>0</v>
          </cell>
          <cell r="AO1158">
            <v>0</v>
          </cell>
          <cell r="AP1158">
            <v>0</v>
          </cell>
          <cell r="AQ1158">
            <v>82700</v>
          </cell>
          <cell r="AR1158">
            <v>0</v>
          </cell>
          <cell r="AS1158">
            <v>0</v>
          </cell>
          <cell r="AT1158">
            <v>0</v>
          </cell>
          <cell r="AU1158">
            <v>0</v>
          </cell>
          <cell r="AV1158">
            <v>0</v>
          </cell>
          <cell r="AW1158">
            <v>0</v>
          </cell>
          <cell r="AX1158">
            <v>168.708</v>
          </cell>
        </row>
        <row r="1159">
          <cell r="D1159" t="str">
            <v>町野　令兒</v>
          </cell>
          <cell r="E1159">
            <v>1002</v>
          </cell>
          <cell r="F1159" t="str">
            <v>派遣業務部</v>
          </cell>
          <cell r="G1159">
            <v>100202</v>
          </cell>
          <cell r="H1159" t="str">
            <v>庶務経理Ｇ</v>
          </cell>
          <cell r="I1159">
            <v>1</v>
          </cell>
          <cell r="J1159" t="str">
            <v>部門1</v>
          </cell>
          <cell r="K1159">
            <v>1001</v>
          </cell>
          <cell r="L1159" t="str">
            <v>部門1-1</v>
          </cell>
          <cell r="M1159">
            <v>100104</v>
          </cell>
          <cell r="N1159" t="str">
            <v>臨時職員（共通）</v>
          </cell>
          <cell r="O1159">
            <v>500</v>
          </cell>
          <cell r="P1159">
            <v>255000</v>
          </cell>
          <cell r="Q1159">
            <v>255000</v>
          </cell>
          <cell r="R1159">
            <v>0</v>
          </cell>
          <cell r="S1159">
            <v>0</v>
          </cell>
          <cell r="T1159">
            <v>0</v>
          </cell>
          <cell r="U1159">
            <v>0</v>
          </cell>
          <cell r="V1159">
            <v>0</v>
          </cell>
          <cell r="W1159">
            <v>0</v>
          </cell>
          <cell r="X1159">
            <v>0</v>
          </cell>
          <cell r="Y1159">
            <v>0</v>
          </cell>
          <cell r="Z1159">
            <v>255000</v>
          </cell>
          <cell r="AA1159">
            <v>0</v>
          </cell>
          <cell r="AB1159">
            <v>0</v>
          </cell>
          <cell r="AC1159">
            <v>0</v>
          </cell>
          <cell r="AD1159">
            <v>0</v>
          </cell>
          <cell r="AE1159">
            <v>0</v>
          </cell>
          <cell r="AF1159">
            <v>13520</v>
          </cell>
          <cell r="AG1159">
            <v>0</v>
          </cell>
          <cell r="AH1159">
            <v>0</v>
          </cell>
          <cell r="AI1159">
            <v>-4583</v>
          </cell>
          <cell r="AJ1159">
            <v>0</v>
          </cell>
          <cell r="AK1159">
            <v>0</v>
          </cell>
          <cell r="AL1159">
            <v>0</v>
          </cell>
          <cell r="AM1159">
            <v>0</v>
          </cell>
          <cell r="AN1159">
            <v>0</v>
          </cell>
          <cell r="AO1159">
            <v>0</v>
          </cell>
          <cell r="AP1159">
            <v>0</v>
          </cell>
          <cell r="AQ1159">
            <v>263937</v>
          </cell>
          <cell r="AR1159">
            <v>0</v>
          </cell>
          <cell r="AS1159">
            <v>0</v>
          </cell>
          <cell r="AT1159">
            <v>0</v>
          </cell>
          <cell r="AU1159">
            <v>0</v>
          </cell>
          <cell r="AV1159">
            <v>0</v>
          </cell>
          <cell r="AW1159">
            <v>0</v>
          </cell>
          <cell r="AX1159">
            <v>538.43140000000005</v>
          </cell>
        </row>
        <row r="1160">
          <cell r="D1160" t="str">
            <v>秋山　智子</v>
          </cell>
          <cell r="E1160">
            <v>1002</v>
          </cell>
          <cell r="F1160" t="str">
            <v>派遣業務部</v>
          </cell>
          <cell r="G1160">
            <v>100202</v>
          </cell>
          <cell r="H1160" t="str">
            <v>庶務経理Ｇ</v>
          </cell>
          <cell r="I1160">
            <v>1</v>
          </cell>
          <cell r="J1160" t="str">
            <v>部門1</v>
          </cell>
          <cell r="K1160">
            <v>1001</v>
          </cell>
          <cell r="L1160" t="str">
            <v>部門1-1</v>
          </cell>
          <cell r="M1160">
            <v>100104</v>
          </cell>
          <cell r="N1160" t="str">
            <v>臨時職員（共通）</v>
          </cell>
          <cell r="O1160">
            <v>600</v>
          </cell>
          <cell r="P1160">
            <v>0</v>
          </cell>
          <cell r="Q1160">
            <v>0</v>
          </cell>
          <cell r="R1160">
            <v>0</v>
          </cell>
          <cell r="S1160">
            <v>0</v>
          </cell>
          <cell r="T1160">
            <v>0</v>
          </cell>
          <cell r="U1160">
            <v>0</v>
          </cell>
          <cell r="V1160">
            <v>0</v>
          </cell>
          <cell r="W1160">
            <v>0</v>
          </cell>
          <cell r="X1160">
            <v>0</v>
          </cell>
          <cell r="Y1160">
            <v>0</v>
          </cell>
          <cell r="Z1160">
            <v>203943</v>
          </cell>
          <cell r="AA1160">
            <v>0</v>
          </cell>
          <cell r="AB1160">
            <v>0</v>
          </cell>
          <cell r="AC1160">
            <v>0</v>
          </cell>
          <cell r="AD1160">
            <v>0</v>
          </cell>
          <cell r="AE1160">
            <v>0</v>
          </cell>
          <cell r="AF1160">
            <v>13595</v>
          </cell>
          <cell r="AG1160">
            <v>0</v>
          </cell>
          <cell r="AH1160">
            <v>0</v>
          </cell>
          <cell r="AI1160">
            <v>0</v>
          </cell>
          <cell r="AJ1160">
            <v>0</v>
          </cell>
          <cell r="AK1160">
            <v>9456</v>
          </cell>
          <cell r="AL1160">
            <v>0</v>
          </cell>
          <cell r="AM1160">
            <v>20969.599999999999</v>
          </cell>
          <cell r="AN1160">
            <v>360</v>
          </cell>
          <cell r="AO1160">
            <v>0</v>
          </cell>
          <cell r="AP1160">
            <v>0</v>
          </cell>
          <cell r="AQ1160">
            <v>217538</v>
          </cell>
          <cell r="AR1160">
            <v>0</v>
          </cell>
          <cell r="AS1160">
            <v>0</v>
          </cell>
          <cell r="AT1160">
            <v>0</v>
          </cell>
          <cell r="AU1160">
            <v>0</v>
          </cell>
          <cell r="AV1160">
            <v>1087</v>
          </cell>
          <cell r="AW1160">
            <v>1849.7629999999999</v>
          </cell>
          <cell r="AX1160">
            <v>443.77749999999997</v>
          </cell>
        </row>
        <row r="1161">
          <cell r="D1161" t="str">
            <v>沢田　佳子</v>
          </cell>
        </row>
        <row r="1162">
          <cell r="D1162" t="str">
            <v>杉山　霜</v>
          </cell>
        </row>
        <row r="1163">
          <cell r="D1163" t="str">
            <v>内山　正吉</v>
          </cell>
        </row>
        <row r="1164">
          <cell r="D1164" t="str">
            <v>土居　哲也</v>
          </cell>
        </row>
        <row r="1165">
          <cell r="D1165" t="str">
            <v>蛭川　泰夫</v>
          </cell>
        </row>
        <row r="1166">
          <cell r="D1166" t="str">
            <v>杉山　充</v>
          </cell>
        </row>
        <row r="1167">
          <cell r="D1167" t="str">
            <v>高橋　隆一郎</v>
          </cell>
        </row>
        <row r="1168">
          <cell r="D1168" t="str">
            <v>久保　郁子</v>
          </cell>
        </row>
        <row r="1169">
          <cell r="D1169" t="str">
            <v>西生　ゆかり</v>
          </cell>
        </row>
        <row r="1189">
          <cell r="D1189" t="str">
            <v>たこ八郎</v>
          </cell>
          <cell r="AA1189">
            <v>900000</v>
          </cell>
          <cell r="AB1189">
            <v>9000</v>
          </cell>
          <cell r="AC1189">
            <v>900</v>
          </cell>
          <cell r="AF1189">
            <v>950</v>
          </cell>
          <cell r="AH1189">
            <v>9999</v>
          </cell>
          <cell r="AI1189">
            <v>999</v>
          </cell>
          <cell r="AJ1189">
            <v>99999</v>
          </cell>
          <cell r="AK1189">
            <v>99</v>
          </cell>
          <cell r="AL1189">
            <v>999</v>
          </cell>
          <cell r="AM1189">
            <v>99</v>
          </cell>
          <cell r="AU1189">
            <v>8207.5319999999992</v>
          </cell>
          <cell r="AV1189">
            <v>1860.37392</v>
          </cell>
          <cell r="AW1189">
            <v>-36000</v>
          </cell>
        </row>
        <row r="1199">
          <cell r="D1199" t="str">
            <v>氏名</v>
          </cell>
          <cell r="E1199" t="str">
            <v>所属</v>
          </cell>
          <cell r="F1199" t="str">
            <v>所属名</v>
          </cell>
          <cell r="G1199" t="str">
            <v>課</v>
          </cell>
          <cell r="H1199" t="str">
            <v>課名</v>
          </cell>
          <cell r="I1199" t="str">
            <v>部門コード1</v>
          </cell>
          <cell r="J1199" t="str">
            <v>部門コード1名</v>
          </cell>
          <cell r="K1199" t="str">
            <v>部門コード2</v>
          </cell>
          <cell r="L1199" t="str">
            <v>部門コード2名</v>
          </cell>
          <cell r="M1199" t="str">
            <v>部門コード3</v>
          </cell>
          <cell r="N1199" t="str">
            <v>部門コード3名</v>
          </cell>
          <cell r="O1199" t="str">
            <v>社員区分</v>
          </cell>
          <cell r="P1199" t="str">
            <v>本俸(固定)</v>
          </cell>
          <cell r="Q1199" t="str">
            <v>本俸</v>
          </cell>
          <cell r="R1199" t="str">
            <v>職能給</v>
          </cell>
          <cell r="S1199" t="str">
            <v>役割給</v>
          </cell>
          <cell r="T1199" t="str">
            <v>本俸(欠A)</v>
          </cell>
          <cell r="U1199" t="str">
            <v>本俸(欠日A)</v>
          </cell>
          <cell r="V1199" t="str">
            <v>本俸(欠時A)</v>
          </cell>
          <cell r="W1199" t="str">
            <v>本俸(欠B)</v>
          </cell>
          <cell r="X1199" t="str">
            <v>本俸(欠日B)</v>
          </cell>
          <cell r="Y1199" t="str">
            <v>本俸(欠時B)</v>
          </cell>
          <cell r="Z1199" t="str">
            <v>本俸(控除後)</v>
          </cell>
          <cell r="AA1199" t="str">
            <v>職務手当</v>
          </cell>
          <cell r="AB1199" t="str">
            <v>特別都市手当</v>
          </cell>
          <cell r="AC1199" t="str">
            <v>扶養手当</v>
          </cell>
          <cell r="AD1199" t="str">
            <v>住居手当</v>
          </cell>
          <cell r="AE1199" t="str">
            <v>単身赴任手当</v>
          </cell>
          <cell r="AF1199" t="str">
            <v>通勤月割合計</v>
          </cell>
          <cell r="AG1199" t="str">
            <v>遡及差額</v>
          </cell>
          <cell r="AH1199" t="str">
            <v>調整額１</v>
          </cell>
          <cell r="AI1199" t="str">
            <v>超過勤務手当</v>
          </cell>
          <cell r="AJ1199" t="str">
            <v>代休取得控除</v>
          </cell>
          <cell r="AK1199" t="str">
            <v>健康保険会社</v>
          </cell>
          <cell r="AL1199" t="str">
            <v>介護保険会社</v>
          </cell>
          <cell r="AM1199" t="str">
            <v>厚生年金会社</v>
          </cell>
          <cell r="AN1199" t="str">
            <v>児童負担会社</v>
          </cell>
          <cell r="AO1199" t="str">
            <v>健保補助</v>
          </cell>
          <cell r="AP1199" t="str">
            <v>厚保補助</v>
          </cell>
          <cell r="AQ1199" t="str">
            <v>支給額計</v>
          </cell>
          <cell r="AR1199" t="str">
            <v>法定外勤務手当</v>
          </cell>
          <cell r="AS1199" t="str">
            <v>60超勤務手当</v>
          </cell>
          <cell r="AT1199" t="str">
            <v>深夜勤務手当</v>
          </cell>
          <cell r="AU1199" t="str">
            <v>法休日勤務手当</v>
          </cell>
          <cell r="AV1199" t="str">
            <v>雇用保険</v>
          </cell>
          <cell r="AW1199" t="str">
            <v>雇用保険会社</v>
          </cell>
          <cell r="AX1199" t="str">
            <v>労災保険会社</v>
          </cell>
        </row>
        <row r="1200">
          <cell r="D1200" t="str">
            <v>金子　和夫</v>
          </cell>
          <cell r="E1200">
            <v>1001</v>
          </cell>
          <cell r="F1200" t="str">
            <v>役員他</v>
          </cell>
          <cell r="G1200">
            <v>100101</v>
          </cell>
          <cell r="H1200" t="str">
            <v>役員</v>
          </cell>
          <cell r="I1200">
            <v>1</v>
          </cell>
          <cell r="J1200" t="str">
            <v>部門1</v>
          </cell>
          <cell r="K1200">
            <v>1001</v>
          </cell>
          <cell r="L1200" t="str">
            <v>部門1-1</v>
          </cell>
          <cell r="M1200">
            <v>100101</v>
          </cell>
          <cell r="N1200" t="str">
            <v>役員</v>
          </cell>
          <cell r="O1200">
            <v>100</v>
          </cell>
          <cell r="P1200">
            <v>0</v>
          </cell>
          <cell r="Q1200">
            <v>980000</v>
          </cell>
          <cell r="R1200">
            <v>0</v>
          </cell>
          <cell r="S1200">
            <v>0</v>
          </cell>
          <cell r="T1200">
            <v>0</v>
          </cell>
          <cell r="U1200">
            <v>0</v>
          </cell>
          <cell r="V1200">
            <v>0</v>
          </cell>
          <cell r="W1200">
            <v>0</v>
          </cell>
          <cell r="X1200">
            <v>0</v>
          </cell>
          <cell r="Y1200">
            <v>0</v>
          </cell>
          <cell r="Z1200">
            <v>980000</v>
          </cell>
          <cell r="AA1200">
            <v>0</v>
          </cell>
          <cell r="AB1200">
            <v>0</v>
          </cell>
          <cell r="AC1200">
            <v>0</v>
          </cell>
          <cell r="AD1200">
            <v>0</v>
          </cell>
          <cell r="AE1200">
            <v>0</v>
          </cell>
          <cell r="AF1200">
            <v>11700</v>
          </cell>
          <cell r="AG1200">
            <v>0</v>
          </cell>
          <cell r="AH1200">
            <v>0</v>
          </cell>
          <cell r="AI1200">
            <v>0</v>
          </cell>
          <cell r="AJ1200">
            <v>0</v>
          </cell>
          <cell r="AK1200">
            <v>45310</v>
          </cell>
          <cell r="AL1200">
            <v>0</v>
          </cell>
          <cell r="AM1200">
            <v>55267.6</v>
          </cell>
          <cell r="AN1200">
            <v>930</v>
          </cell>
          <cell r="AO1200">
            <v>0</v>
          </cell>
          <cell r="AP1200">
            <v>0</v>
          </cell>
          <cell r="AQ1200">
            <v>1168100</v>
          </cell>
          <cell r="AR1200">
            <v>0</v>
          </cell>
          <cell r="AS1200">
            <v>0</v>
          </cell>
          <cell r="AT1200">
            <v>0</v>
          </cell>
          <cell r="AU1200">
            <v>0</v>
          </cell>
          <cell r="AV1200">
            <v>0</v>
          </cell>
          <cell r="AW1200">
            <v>0</v>
          </cell>
          <cell r="AX1200">
            <v>0</v>
          </cell>
        </row>
        <row r="1201">
          <cell r="D1201" t="str">
            <v>沖　元子</v>
          </cell>
          <cell r="E1201">
            <v>1007</v>
          </cell>
          <cell r="F1201" t="str">
            <v>関西研修センター</v>
          </cell>
          <cell r="G1201">
            <v>100701</v>
          </cell>
          <cell r="H1201" t="str">
            <v>ＫＫＣＧ</v>
          </cell>
          <cell r="I1201">
            <v>1</v>
          </cell>
          <cell r="J1201" t="str">
            <v>部門1</v>
          </cell>
          <cell r="K1201">
            <v>1001</v>
          </cell>
          <cell r="L1201" t="str">
            <v>部門1-1</v>
          </cell>
          <cell r="M1201">
            <v>100102</v>
          </cell>
          <cell r="N1201" t="str">
            <v>一般職員</v>
          </cell>
          <cell r="O1201">
            <v>700</v>
          </cell>
          <cell r="P1201">
            <v>0</v>
          </cell>
          <cell r="Q1201">
            <v>160000</v>
          </cell>
          <cell r="R1201">
            <v>0</v>
          </cell>
          <cell r="S1201">
            <v>0</v>
          </cell>
          <cell r="T1201">
            <v>0</v>
          </cell>
          <cell r="U1201">
            <v>0</v>
          </cell>
          <cell r="V1201">
            <v>0</v>
          </cell>
          <cell r="W1201">
            <v>0</v>
          </cell>
          <cell r="X1201">
            <v>0</v>
          </cell>
          <cell r="Y1201">
            <v>0</v>
          </cell>
          <cell r="Z1201">
            <v>160000</v>
          </cell>
          <cell r="AA1201">
            <v>0</v>
          </cell>
          <cell r="AB1201">
            <v>0</v>
          </cell>
          <cell r="AC1201">
            <v>0</v>
          </cell>
          <cell r="AD1201">
            <v>0</v>
          </cell>
          <cell r="AE1201">
            <v>0</v>
          </cell>
          <cell r="AF1201">
            <v>17165</v>
          </cell>
          <cell r="AG1201">
            <v>0</v>
          </cell>
          <cell r="AH1201">
            <v>2666</v>
          </cell>
          <cell r="AI1201">
            <v>28161</v>
          </cell>
          <cell r="AJ1201">
            <v>-7965</v>
          </cell>
          <cell r="AK1201">
            <v>7486</v>
          </cell>
          <cell r="AL1201">
            <v>1045</v>
          </cell>
          <cell r="AM1201">
            <v>16937.2</v>
          </cell>
          <cell r="AN1201">
            <v>285</v>
          </cell>
          <cell r="AO1201">
            <v>0</v>
          </cell>
          <cell r="AP1201">
            <v>0</v>
          </cell>
          <cell r="AQ1201">
            <v>200027</v>
          </cell>
          <cell r="AR1201">
            <v>0</v>
          </cell>
          <cell r="AS1201">
            <v>0</v>
          </cell>
          <cell r="AT1201">
            <v>0</v>
          </cell>
          <cell r="AU1201">
            <v>0</v>
          </cell>
          <cell r="AV1201">
            <v>1000</v>
          </cell>
          <cell r="AW1201">
            <v>1700.3644999999999</v>
          </cell>
          <cell r="AX1201">
            <v>408.05500000000001</v>
          </cell>
        </row>
        <row r="1202">
          <cell r="D1202" t="str">
            <v>井上　和一</v>
          </cell>
          <cell r="E1202">
            <v>1006</v>
          </cell>
          <cell r="F1202" t="str">
            <v>東京研修センター</v>
          </cell>
          <cell r="G1202">
            <v>100601</v>
          </cell>
          <cell r="H1202" t="str">
            <v>ＴＫＣＧ</v>
          </cell>
          <cell r="I1202">
            <v>1</v>
          </cell>
          <cell r="J1202" t="str">
            <v>部門1</v>
          </cell>
          <cell r="K1202">
            <v>1001</v>
          </cell>
          <cell r="L1202" t="str">
            <v>部門1-1</v>
          </cell>
          <cell r="M1202">
            <v>100102</v>
          </cell>
          <cell r="N1202" t="str">
            <v>一般職員</v>
          </cell>
          <cell r="O1202">
            <v>700</v>
          </cell>
          <cell r="P1202">
            <v>0</v>
          </cell>
          <cell r="Q1202">
            <v>160000</v>
          </cell>
          <cell r="R1202">
            <v>0</v>
          </cell>
          <cell r="S1202">
            <v>0</v>
          </cell>
          <cell r="T1202">
            <v>0</v>
          </cell>
          <cell r="U1202">
            <v>0</v>
          </cell>
          <cell r="V1202">
            <v>0</v>
          </cell>
          <cell r="W1202">
            <v>0</v>
          </cell>
          <cell r="X1202">
            <v>0</v>
          </cell>
          <cell r="Y1202">
            <v>0</v>
          </cell>
          <cell r="Z1202">
            <v>160000</v>
          </cell>
          <cell r="AA1202">
            <v>0</v>
          </cell>
          <cell r="AB1202">
            <v>0</v>
          </cell>
          <cell r="AC1202">
            <v>0</v>
          </cell>
          <cell r="AD1202">
            <v>0</v>
          </cell>
          <cell r="AE1202">
            <v>0</v>
          </cell>
          <cell r="AF1202">
            <v>19090</v>
          </cell>
          <cell r="AG1202">
            <v>0</v>
          </cell>
          <cell r="AH1202">
            <v>2666</v>
          </cell>
          <cell r="AI1202">
            <v>21365</v>
          </cell>
          <cell r="AJ1202">
            <v>0</v>
          </cell>
          <cell r="AK1202">
            <v>8668</v>
          </cell>
          <cell r="AL1202">
            <v>0</v>
          </cell>
          <cell r="AM1202">
            <v>19611.599999999999</v>
          </cell>
          <cell r="AN1202">
            <v>330</v>
          </cell>
          <cell r="AO1202">
            <v>0</v>
          </cell>
          <cell r="AP1202">
            <v>0</v>
          </cell>
          <cell r="AQ1202">
            <v>203121</v>
          </cell>
          <cell r="AR1202">
            <v>0</v>
          </cell>
          <cell r="AS1202">
            <v>0</v>
          </cell>
          <cell r="AT1202">
            <v>0</v>
          </cell>
          <cell r="AU1202">
            <v>744</v>
          </cell>
          <cell r="AV1202">
            <v>0</v>
          </cell>
          <cell r="AW1202">
            <v>0</v>
          </cell>
          <cell r="AX1202">
            <v>414.36680000000001</v>
          </cell>
        </row>
        <row r="1203">
          <cell r="D1203" t="str">
            <v>片岡　吉道</v>
          </cell>
          <cell r="E1203">
            <v>1001</v>
          </cell>
          <cell r="F1203" t="str">
            <v>役員他</v>
          </cell>
          <cell r="G1203">
            <v>100101</v>
          </cell>
          <cell r="H1203" t="str">
            <v>役員</v>
          </cell>
          <cell r="I1203">
            <v>1</v>
          </cell>
          <cell r="J1203" t="str">
            <v>部門1</v>
          </cell>
          <cell r="K1203">
            <v>1001</v>
          </cell>
          <cell r="L1203" t="str">
            <v>部門1-1</v>
          </cell>
          <cell r="M1203">
            <v>100101</v>
          </cell>
          <cell r="N1203" t="str">
            <v>役員</v>
          </cell>
          <cell r="O1203">
            <v>100</v>
          </cell>
          <cell r="P1203">
            <v>0</v>
          </cell>
          <cell r="Q1203">
            <v>820000</v>
          </cell>
          <cell r="R1203">
            <v>0</v>
          </cell>
          <cell r="S1203">
            <v>0</v>
          </cell>
          <cell r="T1203">
            <v>0</v>
          </cell>
          <cell r="U1203">
            <v>0</v>
          </cell>
          <cell r="V1203">
            <v>0</v>
          </cell>
          <cell r="W1203">
            <v>0</v>
          </cell>
          <cell r="X1203">
            <v>0</v>
          </cell>
          <cell r="Y1203">
            <v>0</v>
          </cell>
          <cell r="Z1203">
            <v>820000</v>
          </cell>
          <cell r="AA1203">
            <v>0</v>
          </cell>
          <cell r="AB1203">
            <v>0</v>
          </cell>
          <cell r="AC1203">
            <v>0</v>
          </cell>
          <cell r="AD1203">
            <v>0</v>
          </cell>
          <cell r="AE1203">
            <v>0</v>
          </cell>
          <cell r="AF1203">
            <v>31900</v>
          </cell>
          <cell r="AG1203">
            <v>0</v>
          </cell>
          <cell r="AH1203">
            <v>0</v>
          </cell>
          <cell r="AI1203">
            <v>0</v>
          </cell>
          <cell r="AJ1203">
            <v>0</v>
          </cell>
          <cell r="AK1203">
            <v>38612</v>
          </cell>
          <cell r="AL1203">
            <v>5390</v>
          </cell>
          <cell r="AM1203">
            <v>55267.6</v>
          </cell>
          <cell r="AN1203">
            <v>930</v>
          </cell>
          <cell r="AO1203">
            <v>0</v>
          </cell>
          <cell r="AP1203">
            <v>0</v>
          </cell>
          <cell r="AQ1203">
            <v>999500</v>
          </cell>
          <cell r="AR1203">
            <v>0</v>
          </cell>
          <cell r="AS1203">
            <v>0</v>
          </cell>
          <cell r="AT1203">
            <v>0</v>
          </cell>
          <cell r="AU1203">
            <v>0</v>
          </cell>
          <cell r="AV1203">
            <v>0</v>
          </cell>
          <cell r="AW1203">
            <v>0</v>
          </cell>
          <cell r="AX1203">
            <v>0</v>
          </cell>
        </row>
        <row r="1204">
          <cell r="D1204" t="str">
            <v>岩崎　直子</v>
          </cell>
          <cell r="E1204">
            <v>1007</v>
          </cell>
          <cell r="F1204" t="str">
            <v>関西研修センター</v>
          </cell>
          <cell r="G1204">
            <v>100701</v>
          </cell>
          <cell r="H1204" t="str">
            <v>ＫＫＣＧ</v>
          </cell>
          <cell r="I1204">
            <v>1</v>
          </cell>
          <cell r="J1204" t="str">
            <v>部門1</v>
          </cell>
          <cell r="K1204">
            <v>1001</v>
          </cell>
          <cell r="L1204" t="str">
            <v>部門1-1</v>
          </cell>
          <cell r="M1204">
            <v>100102</v>
          </cell>
          <cell r="N1204" t="str">
            <v>一般職員</v>
          </cell>
          <cell r="O1204">
            <v>700</v>
          </cell>
          <cell r="P1204">
            <v>0</v>
          </cell>
          <cell r="Q1204">
            <v>160000</v>
          </cell>
          <cell r="R1204">
            <v>0</v>
          </cell>
          <cell r="S1204">
            <v>0</v>
          </cell>
          <cell r="T1204">
            <v>0</v>
          </cell>
          <cell r="U1204">
            <v>0</v>
          </cell>
          <cell r="V1204">
            <v>0</v>
          </cell>
          <cell r="W1204">
            <v>0</v>
          </cell>
          <cell r="X1204">
            <v>0</v>
          </cell>
          <cell r="Y1204">
            <v>0</v>
          </cell>
          <cell r="Z1204">
            <v>160000</v>
          </cell>
          <cell r="AA1204">
            <v>0</v>
          </cell>
          <cell r="AB1204">
            <v>0</v>
          </cell>
          <cell r="AC1204">
            <v>0</v>
          </cell>
          <cell r="AD1204">
            <v>0</v>
          </cell>
          <cell r="AE1204">
            <v>0</v>
          </cell>
          <cell r="AF1204">
            <v>17015</v>
          </cell>
          <cell r="AG1204">
            <v>0</v>
          </cell>
          <cell r="AH1204">
            <v>0</v>
          </cell>
          <cell r="AI1204">
            <v>26674</v>
          </cell>
          <cell r="AJ1204">
            <v>0</v>
          </cell>
          <cell r="AK1204">
            <v>7092</v>
          </cell>
          <cell r="AL1204">
            <v>990</v>
          </cell>
          <cell r="AM1204">
            <v>16045.4</v>
          </cell>
          <cell r="AN1204">
            <v>270</v>
          </cell>
          <cell r="AO1204">
            <v>0</v>
          </cell>
          <cell r="AP1204">
            <v>0</v>
          </cell>
          <cell r="AQ1204">
            <v>203689</v>
          </cell>
          <cell r="AR1204">
            <v>0</v>
          </cell>
          <cell r="AS1204">
            <v>0</v>
          </cell>
          <cell r="AT1204">
            <v>0</v>
          </cell>
          <cell r="AU1204">
            <v>0</v>
          </cell>
          <cell r="AV1204">
            <v>1018</v>
          </cell>
          <cell r="AW1204">
            <v>1731.8015</v>
          </cell>
          <cell r="AX1204">
            <v>415.52550000000002</v>
          </cell>
        </row>
        <row r="1205">
          <cell r="D1205" t="str">
            <v>山本　栄子</v>
          </cell>
          <cell r="E1205">
            <v>1006</v>
          </cell>
          <cell r="F1205" t="str">
            <v>東京研修センター</v>
          </cell>
          <cell r="G1205">
            <v>100601</v>
          </cell>
          <cell r="H1205" t="str">
            <v>ＴＫＣＧ</v>
          </cell>
          <cell r="I1205">
            <v>1</v>
          </cell>
          <cell r="J1205" t="str">
            <v>部門1</v>
          </cell>
          <cell r="K1205">
            <v>1001</v>
          </cell>
          <cell r="L1205" t="str">
            <v>部門1-1</v>
          </cell>
          <cell r="M1205">
            <v>100102</v>
          </cell>
          <cell r="N1205" t="str">
            <v>一般職員</v>
          </cell>
          <cell r="O1205">
            <v>300</v>
          </cell>
          <cell r="P1205">
            <v>410400</v>
          </cell>
          <cell r="Q1205">
            <v>410400</v>
          </cell>
          <cell r="R1205">
            <v>0</v>
          </cell>
          <cell r="S1205">
            <v>0</v>
          </cell>
          <cell r="T1205">
            <v>0</v>
          </cell>
          <cell r="U1205">
            <v>0</v>
          </cell>
          <cell r="V1205">
            <v>0</v>
          </cell>
          <cell r="W1205">
            <v>0</v>
          </cell>
          <cell r="X1205">
            <v>0</v>
          </cell>
          <cell r="Y1205">
            <v>0</v>
          </cell>
          <cell r="Z1205">
            <v>410400</v>
          </cell>
          <cell r="AA1205">
            <v>45000</v>
          </cell>
          <cell r="AB1205">
            <v>54648</v>
          </cell>
          <cell r="AC1205">
            <v>0</v>
          </cell>
          <cell r="AD1205">
            <v>0</v>
          </cell>
          <cell r="AE1205">
            <v>0</v>
          </cell>
          <cell r="AF1205">
            <v>0</v>
          </cell>
          <cell r="AG1205">
            <v>0</v>
          </cell>
          <cell r="AH1205">
            <v>0</v>
          </cell>
          <cell r="AI1205">
            <v>0</v>
          </cell>
          <cell r="AJ1205">
            <v>0</v>
          </cell>
          <cell r="AK1205">
            <v>19700</v>
          </cell>
          <cell r="AL1205">
            <v>2750</v>
          </cell>
          <cell r="AM1205">
            <v>44570</v>
          </cell>
          <cell r="AN1205">
            <v>750</v>
          </cell>
          <cell r="AO1205">
            <v>0</v>
          </cell>
          <cell r="AP1205">
            <v>0</v>
          </cell>
          <cell r="AQ1205">
            <v>510048</v>
          </cell>
          <cell r="AR1205">
            <v>0</v>
          </cell>
          <cell r="AS1205">
            <v>0</v>
          </cell>
          <cell r="AT1205">
            <v>0</v>
          </cell>
          <cell r="AU1205">
            <v>0</v>
          </cell>
          <cell r="AV1205">
            <v>2550</v>
          </cell>
          <cell r="AW1205">
            <v>4335.6480000000001</v>
          </cell>
          <cell r="AX1205">
            <v>1040.4979000000001</v>
          </cell>
        </row>
        <row r="1206">
          <cell r="D1206" t="str">
            <v>児島　秀和</v>
          </cell>
          <cell r="E1206">
            <v>1001</v>
          </cell>
          <cell r="F1206" t="str">
            <v>産業推進部</v>
          </cell>
          <cell r="G1206">
            <v>100101</v>
          </cell>
          <cell r="H1206" t="str">
            <v>産業国際化・インフラＧ</v>
          </cell>
          <cell r="I1206">
            <v>1</v>
          </cell>
          <cell r="J1206" t="str">
            <v>部門1</v>
          </cell>
          <cell r="K1206">
            <v>1001</v>
          </cell>
          <cell r="L1206" t="str">
            <v>部門1-1</v>
          </cell>
          <cell r="M1206">
            <v>100102</v>
          </cell>
          <cell r="N1206" t="str">
            <v>一般職員</v>
          </cell>
          <cell r="O1206">
            <v>700</v>
          </cell>
          <cell r="P1206">
            <v>0</v>
          </cell>
          <cell r="Q1206">
            <v>160000</v>
          </cell>
          <cell r="R1206">
            <v>0</v>
          </cell>
          <cell r="S1206">
            <v>0</v>
          </cell>
          <cell r="T1206">
            <v>0</v>
          </cell>
          <cell r="U1206">
            <v>0</v>
          </cell>
          <cell r="V1206">
            <v>0</v>
          </cell>
          <cell r="W1206">
            <v>0</v>
          </cell>
          <cell r="X1206">
            <v>0</v>
          </cell>
          <cell r="Y1206">
            <v>0</v>
          </cell>
          <cell r="Z1206">
            <v>160000</v>
          </cell>
          <cell r="AA1206">
            <v>0</v>
          </cell>
          <cell r="AB1206">
            <v>0</v>
          </cell>
          <cell r="AC1206">
            <v>0</v>
          </cell>
          <cell r="AD1206">
            <v>0</v>
          </cell>
          <cell r="AE1206">
            <v>0</v>
          </cell>
          <cell r="AF1206">
            <v>9310</v>
          </cell>
          <cell r="AG1206">
            <v>0</v>
          </cell>
          <cell r="AH1206">
            <v>0</v>
          </cell>
          <cell r="AI1206">
            <v>0</v>
          </cell>
          <cell r="AJ1206">
            <v>0</v>
          </cell>
          <cell r="AK1206">
            <v>6698</v>
          </cell>
          <cell r="AL1206">
            <v>935</v>
          </cell>
          <cell r="AM1206">
            <v>15154.6</v>
          </cell>
          <cell r="AN1206">
            <v>255</v>
          </cell>
          <cell r="AO1206">
            <v>0</v>
          </cell>
          <cell r="AP1206">
            <v>0</v>
          </cell>
          <cell r="AQ1206">
            <v>169310</v>
          </cell>
          <cell r="AR1206">
            <v>0</v>
          </cell>
          <cell r="AS1206">
            <v>0</v>
          </cell>
          <cell r="AT1206">
            <v>0</v>
          </cell>
          <cell r="AU1206">
            <v>0</v>
          </cell>
          <cell r="AV1206">
            <v>846</v>
          </cell>
          <cell r="AW1206">
            <v>1439.6849999999999</v>
          </cell>
          <cell r="AX1206">
            <v>345.39240000000001</v>
          </cell>
        </row>
        <row r="1207">
          <cell r="D1207" t="str">
            <v>関本　隆</v>
          </cell>
          <cell r="E1207">
            <v>1007</v>
          </cell>
          <cell r="F1207" t="str">
            <v>関西研修センター</v>
          </cell>
          <cell r="G1207">
            <v>100701</v>
          </cell>
          <cell r="H1207" t="str">
            <v>ＫＫＣＧ</v>
          </cell>
          <cell r="I1207">
            <v>1</v>
          </cell>
          <cell r="J1207" t="str">
            <v>部門1</v>
          </cell>
          <cell r="K1207">
            <v>1001</v>
          </cell>
          <cell r="L1207" t="str">
            <v>部門1-1</v>
          </cell>
          <cell r="M1207">
            <v>100102</v>
          </cell>
          <cell r="N1207" t="str">
            <v>一般職員</v>
          </cell>
          <cell r="O1207">
            <v>500</v>
          </cell>
          <cell r="P1207">
            <v>380300</v>
          </cell>
          <cell r="Q1207">
            <v>380300</v>
          </cell>
          <cell r="R1207">
            <v>0</v>
          </cell>
          <cell r="S1207">
            <v>0</v>
          </cell>
          <cell r="T1207">
            <v>0</v>
          </cell>
          <cell r="U1207">
            <v>0</v>
          </cell>
          <cell r="V1207">
            <v>0</v>
          </cell>
          <cell r="W1207">
            <v>0</v>
          </cell>
          <cell r="X1207">
            <v>0</v>
          </cell>
          <cell r="Y1207">
            <v>0</v>
          </cell>
          <cell r="Z1207">
            <v>380300</v>
          </cell>
          <cell r="AA1207">
            <v>0</v>
          </cell>
          <cell r="AB1207">
            <v>45636</v>
          </cell>
          <cell r="AC1207">
            <v>0</v>
          </cell>
          <cell r="AD1207">
            <v>0</v>
          </cell>
          <cell r="AE1207">
            <v>0</v>
          </cell>
          <cell r="AF1207">
            <v>28260</v>
          </cell>
          <cell r="AG1207">
            <v>0</v>
          </cell>
          <cell r="AH1207">
            <v>17000</v>
          </cell>
          <cell r="AI1207">
            <v>67872</v>
          </cell>
          <cell r="AJ1207">
            <v>0</v>
          </cell>
          <cell r="AK1207">
            <v>19700</v>
          </cell>
          <cell r="AL1207">
            <v>2750</v>
          </cell>
          <cell r="AM1207">
            <v>44570</v>
          </cell>
          <cell r="AN1207">
            <v>750</v>
          </cell>
          <cell r="AO1207">
            <v>0</v>
          </cell>
          <cell r="AP1207">
            <v>0</v>
          </cell>
          <cell r="AQ1207">
            <v>489068</v>
          </cell>
          <cell r="AR1207">
            <v>0</v>
          </cell>
          <cell r="AS1207">
            <v>0</v>
          </cell>
          <cell r="AT1207">
            <v>0</v>
          </cell>
          <cell r="AU1207">
            <v>0</v>
          </cell>
          <cell r="AV1207">
            <v>2445</v>
          </cell>
          <cell r="AW1207">
            <v>4157.4179999999997</v>
          </cell>
          <cell r="AX1207">
            <v>997.69870000000003</v>
          </cell>
        </row>
        <row r="1208">
          <cell r="D1208" t="str">
            <v>米田　裕之</v>
          </cell>
          <cell r="E1208">
            <v>1005</v>
          </cell>
          <cell r="F1208" t="str">
            <v>総務企画部</v>
          </cell>
          <cell r="G1208">
            <v>100502</v>
          </cell>
          <cell r="H1208" t="str">
            <v>総務Ｇ</v>
          </cell>
          <cell r="I1208">
            <v>1</v>
          </cell>
          <cell r="J1208" t="str">
            <v>部門1</v>
          </cell>
          <cell r="K1208">
            <v>1001</v>
          </cell>
          <cell r="L1208" t="str">
            <v>部門1-1</v>
          </cell>
          <cell r="M1208">
            <v>100102</v>
          </cell>
          <cell r="N1208" t="str">
            <v>一般職員</v>
          </cell>
          <cell r="O1208">
            <v>200</v>
          </cell>
          <cell r="P1208">
            <v>0</v>
          </cell>
          <cell r="Q1208">
            <v>600000</v>
          </cell>
          <cell r="R1208">
            <v>0</v>
          </cell>
          <cell r="S1208">
            <v>0</v>
          </cell>
          <cell r="T1208">
            <v>0</v>
          </cell>
          <cell r="U1208">
            <v>0</v>
          </cell>
          <cell r="V1208">
            <v>0</v>
          </cell>
          <cell r="W1208">
            <v>0</v>
          </cell>
          <cell r="X1208">
            <v>0</v>
          </cell>
          <cell r="Y1208">
            <v>0</v>
          </cell>
          <cell r="Z1208">
            <v>600000</v>
          </cell>
          <cell r="AA1208">
            <v>0</v>
          </cell>
          <cell r="AB1208">
            <v>0</v>
          </cell>
          <cell r="AC1208">
            <v>0</v>
          </cell>
          <cell r="AD1208">
            <v>0</v>
          </cell>
          <cell r="AE1208">
            <v>0</v>
          </cell>
          <cell r="AF1208">
            <v>0</v>
          </cell>
          <cell r="AG1208">
            <v>0</v>
          </cell>
          <cell r="AH1208">
            <v>0</v>
          </cell>
          <cell r="AI1208">
            <v>0</v>
          </cell>
          <cell r="AJ1208">
            <v>0</v>
          </cell>
          <cell r="AK1208">
            <v>32702</v>
          </cell>
          <cell r="AL1208">
            <v>4565</v>
          </cell>
          <cell r="AM1208">
            <v>55267.6</v>
          </cell>
          <cell r="AN1208">
            <v>930</v>
          </cell>
          <cell r="AO1208">
            <v>0</v>
          </cell>
          <cell r="AP1208">
            <v>0</v>
          </cell>
          <cell r="AQ1208">
            <v>600000</v>
          </cell>
          <cell r="AR1208">
            <v>0</v>
          </cell>
          <cell r="AS1208">
            <v>0</v>
          </cell>
          <cell r="AT1208">
            <v>0</v>
          </cell>
          <cell r="AU1208">
            <v>0</v>
          </cell>
          <cell r="AV1208">
            <v>0</v>
          </cell>
          <cell r="AW1208">
            <v>0</v>
          </cell>
          <cell r="AX1208">
            <v>0</v>
          </cell>
        </row>
        <row r="1209">
          <cell r="D1209" t="str">
            <v>山崎　正弘</v>
          </cell>
          <cell r="E1209">
            <v>1003</v>
          </cell>
          <cell r="F1209" t="str">
            <v>研修業務部</v>
          </cell>
          <cell r="G1209">
            <v>100303</v>
          </cell>
          <cell r="H1209" t="str">
            <v>招聘業務Ｇ</v>
          </cell>
          <cell r="I1209">
            <v>1</v>
          </cell>
          <cell r="J1209" t="str">
            <v>部門1</v>
          </cell>
          <cell r="K1209">
            <v>1001</v>
          </cell>
          <cell r="L1209" t="str">
            <v>部門1-1</v>
          </cell>
          <cell r="M1209">
            <v>100102</v>
          </cell>
          <cell r="N1209" t="str">
            <v>一般職員</v>
          </cell>
          <cell r="O1209">
            <v>500</v>
          </cell>
          <cell r="P1209">
            <v>392600</v>
          </cell>
          <cell r="Q1209">
            <v>392600</v>
          </cell>
          <cell r="R1209">
            <v>0</v>
          </cell>
          <cell r="S1209">
            <v>0</v>
          </cell>
          <cell r="T1209">
            <v>0</v>
          </cell>
          <cell r="U1209">
            <v>0</v>
          </cell>
          <cell r="V1209">
            <v>0</v>
          </cell>
          <cell r="W1209">
            <v>0</v>
          </cell>
          <cell r="X1209">
            <v>0</v>
          </cell>
          <cell r="Y1209">
            <v>0</v>
          </cell>
          <cell r="Z1209">
            <v>392600</v>
          </cell>
          <cell r="AA1209">
            <v>0</v>
          </cell>
          <cell r="AB1209">
            <v>47112</v>
          </cell>
          <cell r="AC1209">
            <v>0</v>
          </cell>
          <cell r="AD1209">
            <v>21800</v>
          </cell>
          <cell r="AE1209">
            <v>0</v>
          </cell>
          <cell r="AF1209">
            <v>17980</v>
          </cell>
          <cell r="AG1209">
            <v>0</v>
          </cell>
          <cell r="AH1209">
            <v>9828</v>
          </cell>
          <cell r="AI1209">
            <v>54634</v>
          </cell>
          <cell r="AJ1209">
            <v>0</v>
          </cell>
          <cell r="AK1209">
            <v>22064</v>
          </cell>
          <cell r="AL1209">
            <v>3080</v>
          </cell>
          <cell r="AM1209">
            <v>49918.8</v>
          </cell>
          <cell r="AN1209">
            <v>840</v>
          </cell>
          <cell r="AO1209">
            <v>0</v>
          </cell>
          <cell r="AP1209">
            <v>0</v>
          </cell>
          <cell r="AQ1209">
            <v>543954</v>
          </cell>
          <cell r="AR1209">
            <v>0</v>
          </cell>
          <cell r="AS1209">
            <v>0</v>
          </cell>
          <cell r="AT1209">
            <v>0</v>
          </cell>
          <cell r="AU1209">
            <v>0</v>
          </cell>
          <cell r="AV1209">
            <v>2719</v>
          </cell>
          <cell r="AW1209">
            <v>4624.3789999999999</v>
          </cell>
          <cell r="AX1209">
            <v>1109.6660999999999</v>
          </cell>
        </row>
        <row r="1210">
          <cell r="D1210" t="str">
            <v>大塚　光義</v>
          </cell>
          <cell r="E1210">
            <v>1006</v>
          </cell>
          <cell r="F1210" t="str">
            <v>東京研修センター</v>
          </cell>
          <cell r="G1210">
            <v>100601</v>
          </cell>
          <cell r="H1210" t="str">
            <v>ＴＫＣＧ</v>
          </cell>
          <cell r="I1210">
            <v>1</v>
          </cell>
          <cell r="J1210" t="str">
            <v>部門1</v>
          </cell>
          <cell r="K1210">
            <v>1001</v>
          </cell>
          <cell r="L1210" t="str">
            <v>部門1-1</v>
          </cell>
          <cell r="M1210">
            <v>100102</v>
          </cell>
          <cell r="N1210" t="str">
            <v>一般職員</v>
          </cell>
          <cell r="O1210">
            <v>500</v>
          </cell>
          <cell r="P1210">
            <v>401800</v>
          </cell>
          <cell r="Q1210">
            <v>401800</v>
          </cell>
          <cell r="R1210">
            <v>0</v>
          </cell>
          <cell r="S1210">
            <v>0</v>
          </cell>
          <cell r="T1210">
            <v>0</v>
          </cell>
          <cell r="U1210">
            <v>0</v>
          </cell>
          <cell r="V1210">
            <v>0</v>
          </cell>
          <cell r="W1210">
            <v>0</v>
          </cell>
          <cell r="X1210">
            <v>0</v>
          </cell>
          <cell r="Y1210">
            <v>0</v>
          </cell>
          <cell r="Z1210">
            <v>401800</v>
          </cell>
          <cell r="AA1210">
            <v>0</v>
          </cell>
          <cell r="AB1210">
            <v>49776</v>
          </cell>
          <cell r="AC1210">
            <v>13000</v>
          </cell>
          <cell r="AD1210">
            <v>27000</v>
          </cell>
          <cell r="AE1210">
            <v>35000</v>
          </cell>
          <cell r="AF1210">
            <v>6840</v>
          </cell>
          <cell r="AG1210">
            <v>0</v>
          </cell>
          <cell r="AH1210">
            <v>15200</v>
          </cell>
          <cell r="AI1210">
            <v>110058</v>
          </cell>
          <cell r="AJ1210">
            <v>0</v>
          </cell>
          <cell r="AK1210">
            <v>25610</v>
          </cell>
          <cell r="AL1210">
            <v>3575</v>
          </cell>
          <cell r="AM1210">
            <v>55267.6</v>
          </cell>
          <cell r="AN1210">
            <v>930</v>
          </cell>
          <cell r="AO1210">
            <v>0</v>
          </cell>
          <cell r="AP1210">
            <v>0</v>
          </cell>
          <cell r="AQ1210">
            <v>658674</v>
          </cell>
          <cell r="AR1210">
            <v>0</v>
          </cell>
          <cell r="AS1210">
            <v>0</v>
          </cell>
          <cell r="AT1210">
            <v>0</v>
          </cell>
          <cell r="AU1210">
            <v>0</v>
          </cell>
          <cell r="AV1210">
            <v>3293</v>
          </cell>
          <cell r="AW1210">
            <v>5599.0990000000002</v>
          </cell>
          <cell r="AX1210">
            <v>1343.6949</v>
          </cell>
        </row>
        <row r="1211">
          <cell r="D1211" t="str">
            <v>三輪　直</v>
          </cell>
          <cell r="E1211">
            <v>1006</v>
          </cell>
          <cell r="F1211" t="str">
            <v>東京研修センター</v>
          </cell>
          <cell r="G1211">
            <v>100601</v>
          </cell>
          <cell r="H1211" t="str">
            <v>ＴＫＣＧ</v>
          </cell>
          <cell r="I1211">
            <v>1</v>
          </cell>
          <cell r="J1211" t="str">
            <v>部門1</v>
          </cell>
          <cell r="K1211">
            <v>1001</v>
          </cell>
          <cell r="L1211" t="str">
            <v>部門1-1</v>
          </cell>
          <cell r="M1211">
            <v>100102</v>
          </cell>
          <cell r="N1211" t="str">
            <v>一般職員</v>
          </cell>
          <cell r="O1211">
            <v>300</v>
          </cell>
          <cell r="P1211">
            <v>464100</v>
          </cell>
          <cell r="Q1211">
            <v>464100</v>
          </cell>
          <cell r="R1211">
            <v>0</v>
          </cell>
          <cell r="S1211">
            <v>0</v>
          </cell>
          <cell r="T1211">
            <v>0</v>
          </cell>
          <cell r="U1211">
            <v>0</v>
          </cell>
          <cell r="V1211">
            <v>0</v>
          </cell>
          <cell r="W1211">
            <v>0</v>
          </cell>
          <cell r="X1211">
            <v>0</v>
          </cell>
          <cell r="Y1211">
            <v>0</v>
          </cell>
          <cell r="Z1211">
            <v>464100</v>
          </cell>
          <cell r="AA1211">
            <v>95000</v>
          </cell>
          <cell r="AB1211">
            <v>70032</v>
          </cell>
          <cell r="AC1211">
            <v>24500</v>
          </cell>
          <cell r="AD1211">
            <v>27000</v>
          </cell>
          <cell r="AE1211">
            <v>35000</v>
          </cell>
          <cell r="AF1211">
            <v>13060</v>
          </cell>
          <cell r="AG1211">
            <v>0</v>
          </cell>
          <cell r="AH1211">
            <v>20050</v>
          </cell>
          <cell r="AI1211">
            <v>0</v>
          </cell>
          <cell r="AJ1211">
            <v>0</v>
          </cell>
          <cell r="AK1211">
            <v>29550</v>
          </cell>
          <cell r="AL1211">
            <v>4125</v>
          </cell>
          <cell r="AM1211">
            <v>55267.6</v>
          </cell>
          <cell r="AN1211">
            <v>930</v>
          </cell>
          <cell r="AO1211">
            <v>0</v>
          </cell>
          <cell r="AP1211">
            <v>0</v>
          </cell>
          <cell r="AQ1211">
            <v>748742</v>
          </cell>
          <cell r="AR1211">
            <v>0</v>
          </cell>
          <cell r="AS1211">
            <v>0</v>
          </cell>
          <cell r="AT1211">
            <v>0</v>
          </cell>
          <cell r="AU1211">
            <v>0</v>
          </cell>
          <cell r="AV1211">
            <v>3743</v>
          </cell>
          <cell r="AW1211">
            <v>6365.0169999999998</v>
          </cell>
          <cell r="AX1211">
            <v>1527.4336000000001</v>
          </cell>
        </row>
        <row r="1212">
          <cell r="D1212" t="str">
            <v>井上　優</v>
          </cell>
          <cell r="E1212">
            <v>1001</v>
          </cell>
          <cell r="F1212" t="str">
            <v>産業推進部</v>
          </cell>
          <cell r="G1212">
            <v>100101</v>
          </cell>
          <cell r="H1212" t="str">
            <v>産業国際化・インフラＧ</v>
          </cell>
          <cell r="I1212">
            <v>1</v>
          </cell>
          <cell r="J1212" t="str">
            <v>部門1</v>
          </cell>
          <cell r="K1212">
            <v>1001</v>
          </cell>
          <cell r="L1212" t="str">
            <v>部門1-1</v>
          </cell>
          <cell r="M1212">
            <v>100102</v>
          </cell>
          <cell r="N1212" t="str">
            <v>一般職員</v>
          </cell>
          <cell r="O1212">
            <v>500</v>
          </cell>
          <cell r="P1212">
            <v>392600</v>
          </cell>
          <cell r="Q1212">
            <v>392600</v>
          </cell>
          <cell r="R1212">
            <v>0</v>
          </cell>
          <cell r="S1212">
            <v>0</v>
          </cell>
          <cell r="T1212">
            <v>0</v>
          </cell>
          <cell r="U1212">
            <v>0</v>
          </cell>
          <cell r="V1212">
            <v>0</v>
          </cell>
          <cell r="W1212">
            <v>0</v>
          </cell>
          <cell r="X1212">
            <v>0</v>
          </cell>
          <cell r="Y1212">
            <v>0</v>
          </cell>
          <cell r="Z1212">
            <v>392600</v>
          </cell>
          <cell r="AA1212">
            <v>0</v>
          </cell>
          <cell r="AB1212">
            <v>50052</v>
          </cell>
          <cell r="AC1212">
            <v>24500</v>
          </cell>
          <cell r="AD1212">
            <v>0</v>
          </cell>
          <cell r="AE1212">
            <v>0</v>
          </cell>
          <cell r="AF1212">
            <v>23325</v>
          </cell>
          <cell r="AG1212">
            <v>0</v>
          </cell>
          <cell r="AH1212">
            <v>18778</v>
          </cell>
          <cell r="AI1212">
            <v>24228</v>
          </cell>
          <cell r="AJ1212">
            <v>0</v>
          </cell>
          <cell r="AK1212">
            <v>20882</v>
          </cell>
          <cell r="AL1212">
            <v>2915</v>
          </cell>
          <cell r="AM1212">
            <v>47244.4</v>
          </cell>
          <cell r="AN1212">
            <v>795</v>
          </cell>
          <cell r="AO1212">
            <v>0</v>
          </cell>
          <cell r="AP1212">
            <v>0</v>
          </cell>
          <cell r="AQ1212">
            <v>533483</v>
          </cell>
          <cell r="AR1212">
            <v>0</v>
          </cell>
          <cell r="AS1212">
            <v>0</v>
          </cell>
          <cell r="AT1212">
            <v>0</v>
          </cell>
          <cell r="AU1212">
            <v>0</v>
          </cell>
          <cell r="AV1212">
            <v>2667</v>
          </cell>
          <cell r="AW1212">
            <v>4535.0204999999996</v>
          </cell>
          <cell r="AX1212">
            <v>1088.3053</v>
          </cell>
        </row>
        <row r="1213">
          <cell r="D1213" t="str">
            <v>田中　宏幸</v>
          </cell>
          <cell r="E1213">
            <v>1003</v>
          </cell>
          <cell r="F1213" t="str">
            <v>研修業務部</v>
          </cell>
          <cell r="G1213">
            <v>100301</v>
          </cell>
          <cell r="H1213" t="str">
            <v>受入業務Ｇ</v>
          </cell>
          <cell r="I1213">
            <v>1</v>
          </cell>
          <cell r="J1213" t="str">
            <v>部門1</v>
          </cell>
          <cell r="K1213">
            <v>1001</v>
          </cell>
          <cell r="L1213" t="str">
            <v>部門1-1</v>
          </cell>
          <cell r="M1213">
            <v>100102</v>
          </cell>
          <cell r="N1213" t="str">
            <v>一般職員</v>
          </cell>
          <cell r="O1213">
            <v>300</v>
          </cell>
          <cell r="P1213">
            <v>463300</v>
          </cell>
          <cell r="Q1213">
            <v>463300</v>
          </cell>
          <cell r="R1213">
            <v>0</v>
          </cell>
          <cell r="S1213">
            <v>0</v>
          </cell>
          <cell r="T1213">
            <v>0</v>
          </cell>
          <cell r="U1213">
            <v>0</v>
          </cell>
          <cell r="V1213">
            <v>0</v>
          </cell>
          <cell r="W1213">
            <v>0</v>
          </cell>
          <cell r="X1213">
            <v>0</v>
          </cell>
          <cell r="Y1213">
            <v>0</v>
          </cell>
          <cell r="Z1213">
            <v>463300</v>
          </cell>
          <cell r="AA1213">
            <v>105000</v>
          </cell>
          <cell r="AB1213">
            <v>72096</v>
          </cell>
          <cell r="AC1213">
            <v>32500</v>
          </cell>
          <cell r="AD1213">
            <v>0</v>
          </cell>
          <cell r="AE1213">
            <v>0</v>
          </cell>
          <cell r="AF1213">
            <v>18855</v>
          </cell>
          <cell r="AG1213">
            <v>0</v>
          </cell>
          <cell r="AH1213">
            <v>16400</v>
          </cell>
          <cell r="AI1213">
            <v>0</v>
          </cell>
          <cell r="AJ1213">
            <v>0</v>
          </cell>
          <cell r="AK1213">
            <v>27974</v>
          </cell>
          <cell r="AL1213">
            <v>3905</v>
          </cell>
          <cell r="AM1213">
            <v>55267.6</v>
          </cell>
          <cell r="AN1213">
            <v>930</v>
          </cell>
          <cell r="AO1213">
            <v>0</v>
          </cell>
          <cell r="AP1213">
            <v>0</v>
          </cell>
          <cell r="AQ1213">
            <v>708151</v>
          </cell>
          <cell r="AR1213">
            <v>0</v>
          </cell>
          <cell r="AS1213">
            <v>0</v>
          </cell>
          <cell r="AT1213">
            <v>0</v>
          </cell>
          <cell r="AU1213">
            <v>0</v>
          </cell>
          <cell r="AV1213">
            <v>3540</v>
          </cell>
          <cell r="AW1213">
            <v>6020.0384999999997</v>
          </cell>
          <cell r="AX1213">
            <v>1444.6279999999999</v>
          </cell>
        </row>
        <row r="1214">
          <cell r="D1214" t="str">
            <v>川上　哲司</v>
          </cell>
          <cell r="E1214">
            <v>1001</v>
          </cell>
          <cell r="F1214" t="str">
            <v>役員他</v>
          </cell>
          <cell r="G1214">
            <v>100101</v>
          </cell>
          <cell r="H1214" t="str">
            <v>役員</v>
          </cell>
          <cell r="I1214">
            <v>1</v>
          </cell>
          <cell r="J1214" t="str">
            <v>部門1</v>
          </cell>
          <cell r="K1214">
            <v>1001</v>
          </cell>
          <cell r="L1214" t="str">
            <v>部門1-1</v>
          </cell>
          <cell r="M1214">
            <v>100101</v>
          </cell>
          <cell r="N1214" t="str">
            <v>役員</v>
          </cell>
          <cell r="O1214">
            <v>100</v>
          </cell>
          <cell r="P1214">
            <v>0</v>
          </cell>
          <cell r="Q1214">
            <v>680000</v>
          </cell>
          <cell r="R1214">
            <v>0</v>
          </cell>
          <cell r="S1214">
            <v>0</v>
          </cell>
          <cell r="T1214">
            <v>0</v>
          </cell>
          <cell r="U1214">
            <v>0</v>
          </cell>
          <cell r="V1214">
            <v>0</v>
          </cell>
          <cell r="W1214">
            <v>0</v>
          </cell>
          <cell r="X1214">
            <v>0</v>
          </cell>
          <cell r="Y1214">
            <v>0</v>
          </cell>
          <cell r="Z1214">
            <v>680000</v>
          </cell>
          <cell r="AA1214">
            <v>0</v>
          </cell>
          <cell r="AB1214">
            <v>0</v>
          </cell>
          <cell r="AC1214">
            <v>0</v>
          </cell>
          <cell r="AD1214">
            <v>0</v>
          </cell>
          <cell r="AE1214">
            <v>0</v>
          </cell>
          <cell r="AF1214">
            <v>15375</v>
          </cell>
          <cell r="AG1214">
            <v>0</v>
          </cell>
          <cell r="AH1214">
            <v>0</v>
          </cell>
          <cell r="AI1214">
            <v>0</v>
          </cell>
          <cell r="AJ1214">
            <v>0</v>
          </cell>
          <cell r="AK1214">
            <v>31126</v>
          </cell>
          <cell r="AL1214">
            <v>4345</v>
          </cell>
          <cell r="AM1214">
            <v>55267.6</v>
          </cell>
          <cell r="AN1214">
            <v>930</v>
          </cell>
          <cell r="AO1214">
            <v>0</v>
          </cell>
          <cell r="AP1214">
            <v>0</v>
          </cell>
          <cell r="AQ1214">
            <v>817775</v>
          </cell>
          <cell r="AR1214">
            <v>0</v>
          </cell>
          <cell r="AS1214">
            <v>0</v>
          </cell>
          <cell r="AT1214">
            <v>0</v>
          </cell>
          <cell r="AU1214">
            <v>0</v>
          </cell>
          <cell r="AV1214">
            <v>0</v>
          </cell>
          <cell r="AW1214">
            <v>0</v>
          </cell>
          <cell r="AX1214">
            <v>0</v>
          </cell>
        </row>
        <row r="1215">
          <cell r="D1215" t="str">
            <v>丸山　紀子</v>
          </cell>
          <cell r="E1215">
            <v>1006</v>
          </cell>
          <cell r="F1215" t="str">
            <v>東京研修センター</v>
          </cell>
          <cell r="G1215">
            <v>100601</v>
          </cell>
          <cell r="H1215" t="str">
            <v>ＴＫＣＧ</v>
          </cell>
          <cell r="I1215">
            <v>1</v>
          </cell>
          <cell r="J1215" t="str">
            <v>部門1</v>
          </cell>
          <cell r="K1215">
            <v>1001</v>
          </cell>
          <cell r="L1215" t="str">
            <v>部門1-1</v>
          </cell>
          <cell r="M1215">
            <v>100102</v>
          </cell>
          <cell r="N1215" t="str">
            <v>一般職員</v>
          </cell>
          <cell r="O1215">
            <v>300</v>
          </cell>
          <cell r="P1215">
            <v>457400</v>
          </cell>
          <cell r="Q1215">
            <v>457400</v>
          </cell>
          <cell r="R1215">
            <v>0</v>
          </cell>
          <cell r="S1215">
            <v>0</v>
          </cell>
          <cell r="T1215">
            <v>0</v>
          </cell>
          <cell r="U1215">
            <v>0</v>
          </cell>
          <cell r="V1215">
            <v>0</v>
          </cell>
          <cell r="W1215">
            <v>0</v>
          </cell>
          <cell r="X1215">
            <v>0</v>
          </cell>
          <cell r="Y1215">
            <v>0</v>
          </cell>
          <cell r="Z1215">
            <v>457400</v>
          </cell>
          <cell r="AA1215">
            <v>105000</v>
          </cell>
          <cell r="AB1215">
            <v>67488</v>
          </cell>
          <cell r="AC1215">
            <v>0</v>
          </cell>
          <cell r="AD1215">
            <v>0</v>
          </cell>
          <cell r="AE1215">
            <v>0</v>
          </cell>
          <cell r="AF1215">
            <v>7915</v>
          </cell>
          <cell r="AG1215">
            <v>0</v>
          </cell>
          <cell r="AH1215">
            <v>9900</v>
          </cell>
          <cell r="AI1215">
            <v>0</v>
          </cell>
          <cell r="AJ1215">
            <v>0</v>
          </cell>
          <cell r="AK1215">
            <v>25610</v>
          </cell>
          <cell r="AL1215">
            <v>3575</v>
          </cell>
          <cell r="AM1215">
            <v>55267.6</v>
          </cell>
          <cell r="AN1215">
            <v>930</v>
          </cell>
          <cell r="AO1215">
            <v>0</v>
          </cell>
          <cell r="AP1215">
            <v>0</v>
          </cell>
          <cell r="AQ1215">
            <v>647703</v>
          </cell>
          <cell r="AR1215">
            <v>0</v>
          </cell>
          <cell r="AS1215">
            <v>0</v>
          </cell>
          <cell r="AT1215">
            <v>0</v>
          </cell>
          <cell r="AU1215">
            <v>0</v>
          </cell>
          <cell r="AV1215">
            <v>3238</v>
          </cell>
          <cell r="AW1215">
            <v>5505.9904999999999</v>
          </cell>
          <cell r="AX1215">
            <v>1321.3141000000001</v>
          </cell>
        </row>
        <row r="1216">
          <cell r="D1216" t="str">
            <v>下大澤　祐二</v>
          </cell>
          <cell r="E1216">
            <v>1001</v>
          </cell>
          <cell r="F1216" t="str">
            <v>役員他</v>
          </cell>
          <cell r="G1216">
            <v>100101</v>
          </cell>
          <cell r="H1216" t="str">
            <v>役員</v>
          </cell>
          <cell r="I1216">
            <v>1</v>
          </cell>
          <cell r="J1216" t="str">
            <v>部門1</v>
          </cell>
          <cell r="K1216">
            <v>1001</v>
          </cell>
          <cell r="L1216" t="str">
            <v>部門1-1</v>
          </cell>
          <cell r="M1216">
            <v>100101</v>
          </cell>
          <cell r="N1216" t="str">
            <v>役員</v>
          </cell>
          <cell r="O1216">
            <v>100</v>
          </cell>
          <cell r="P1216">
            <v>0</v>
          </cell>
          <cell r="Q1216">
            <v>680000</v>
          </cell>
          <cell r="R1216">
            <v>0</v>
          </cell>
          <cell r="S1216">
            <v>0</v>
          </cell>
          <cell r="T1216">
            <v>0</v>
          </cell>
          <cell r="U1216">
            <v>0</v>
          </cell>
          <cell r="V1216">
            <v>0</v>
          </cell>
          <cell r="W1216">
            <v>0</v>
          </cell>
          <cell r="X1216">
            <v>0</v>
          </cell>
          <cell r="Y1216">
            <v>0</v>
          </cell>
          <cell r="Z1216">
            <v>680000</v>
          </cell>
          <cell r="AA1216">
            <v>0</v>
          </cell>
          <cell r="AB1216">
            <v>0</v>
          </cell>
          <cell r="AC1216">
            <v>0</v>
          </cell>
          <cell r="AD1216">
            <v>0</v>
          </cell>
          <cell r="AE1216">
            <v>0</v>
          </cell>
          <cell r="AF1216">
            <v>11120</v>
          </cell>
          <cell r="AG1216">
            <v>0</v>
          </cell>
          <cell r="AH1216">
            <v>0</v>
          </cell>
          <cell r="AI1216">
            <v>0</v>
          </cell>
          <cell r="AJ1216">
            <v>0</v>
          </cell>
          <cell r="AK1216">
            <v>32702</v>
          </cell>
          <cell r="AL1216">
            <v>4565</v>
          </cell>
          <cell r="AM1216">
            <v>55267.6</v>
          </cell>
          <cell r="AN1216">
            <v>930</v>
          </cell>
          <cell r="AO1216">
            <v>0</v>
          </cell>
          <cell r="AP1216">
            <v>0</v>
          </cell>
          <cell r="AQ1216">
            <v>813520</v>
          </cell>
          <cell r="AR1216">
            <v>0</v>
          </cell>
          <cell r="AS1216">
            <v>0</v>
          </cell>
          <cell r="AT1216">
            <v>0</v>
          </cell>
          <cell r="AU1216">
            <v>0</v>
          </cell>
          <cell r="AV1216">
            <v>0</v>
          </cell>
          <cell r="AW1216">
            <v>0</v>
          </cell>
          <cell r="AX1216">
            <v>0</v>
          </cell>
        </row>
        <row r="1217">
          <cell r="D1217" t="str">
            <v>田中　秀穂</v>
          </cell>
          <cell r="E1217">
            <v>1001</v>
          </cell>
          <cell r="F1217" t="str">
            <v>産業推進部</v>
          </cell>
          <cell r="G1217">
            <v>100101</v>
          </cell>
          <cell r="H1217" t="str">
            <v>産業国際化・インフラＧ</v>
          </cell>
          <cell r="I1217">
            <v>1</v>
          </cell>
          <cell r="J1217" t="str">
            <v>部門1</v>
          </cell>
          <cell r="K1217">
            <v>1001</v>
          </cell>
          <cell r="L1217" t="str">
            <v>部門1-1</v>
          </cell>
          <cell r="M1217">
            <v>100102</v>
          </cell>
          <cell r="N1217" t="str">
            <v>一般職員</v>
          </cell>
          <cell r="O1217">
            <v>300</v>
          </cell>
          <cell r="P1217">
            <v>461300</v>
          </cell>
          <cell r="Q1217">
            <v>461300</v>
          </cell>
          <cell r="R1217">
            <v>0</v>
          </cell>
          <cell r="S1217">
            <v>0</v>
          </cell>
          <cell r="T1217">
            <v>0</v>
          </cell>
          <cell r="U1217">
            <v>0</v>
          </cell>
          <cell r="V1217">
            <v>0</v>
          </cell>
          <cell r="W1217">
            <v>0</v>
          </cell>
          <cell r="X1217">
            <v>0</v>
          </cell>
          <cell r="Y1217">
            <v>0</v>
          </cell>
          <cell r="Z1217">
            <v>461300</v>
          </cell>
          <cell r="AA1217">
            <v>105000</v>
          </cell>
          <cell r="AB1217">
            <v>70296</v>
          </cell>
          <cell r="AC1217">
            <v>19500</v>
          </cell>
          <cell r="AD1217">
            <v>27000</v>
          </cell>
          <cell r="AE1217">
            <v>0</v>
          </cell>
          <cell r="AF1217">
            <v>10265</v>
          </cell>
          <cell r="AG1217">
            <v>0</v>
          </cell>
          <cell r="AH1217">
            <v>5000</v>
          </cell>
          <cell r="AI1217">
            <v>0</v>
          </cell>
          <cell r="AJ1217">
            <v>0</v>
          </cell>
          <cell r="AK1217">
            <v>27974</v>
          </cell>
          <cell r="AL1217">
            <v>3905</v>
          </cell>
          <cell r="AM1217">
            <v>55267.6</v>
          </cell>
          <cell r="AN1217">
            <v>930</v>
          </cell>
          <cell r="AO1217">
            <v>0</v>
          </cell>
          <cell r="AP1217">
            <v>0</v>
          </cell>
          <cell r="AQ1217">
            <v>698361</v>
          </cell>
          <cell r="AR1217">
            <v>0</v>
          </cell>
          <cell r="AS1217">
            <v>0</v>
          </cell>
          <cell r="AT1217">
            <v>0</v>
          </cell>
          <cell r="AU1217">
            <v>0</v>
          </cell>
          <cell r="AV1217">
            <v>3491</v>
          </cell>
          <cell r="AW1217">
            <v>5936.8734999999997</v>
          </cell>
          <cell r="AX1217">
            <v>1424.6564000000001</v>
          </cell>
        </row>
        <row r="1218">
          <cell r="D1218" t="str">
            <v>高橋　千賀子</v>
          </cell>
          <cell r="E1218">
            <v>1003</v>
          </cell>
          <cell r="F1218" t="str">
            <v>研修業務部</v>
          </cell>
          <cell r="G1218">
            <v>100304</v>
          </cell>
          <cell r="H1218" t="str">
            <v>受入経理Ｇ</v>
          </cell>
          <cell r="I1218">
            <v>1</v>
          </cell>
          <cell r="J1218" t="str">
            <v>部門1</v>
          </cell>
          <cell r="K1218">
            <v>1001</v>
          </cell>
          <cell r="L1218" t="str">
            <v>部門1-1</v>
          </cell>
          <cell r="M1218">
            <v>100102</v>
          </cell>
          <cell r="N1218" t="str">
            <v>一般職員</v>
          </cell>
          <cell r="O1218">
            <v>300</v>
          </cell>
          <cell r="P1218">
            <v>397100</v>
          </cell>
          <cell r="Q1218">
            <v>397100</v>
          </cell>
          <cell r="R1218">
            <v>0</v>
          </cell>
          <cell r="S1218">
            <v>0</v>
          </cell>
          <cell r="T1218">
            <v>0</v>
          </cell>
          <cell r="U1218">
            <v>0</v>
          </cell>
          <cell r="V1218">
            <v>0</v>
          </cell>
          <cell r="W1218">
            <v>0</v>
          </cell>
          <cell r="X1218">
            <v>0</v>
          </cell>
          <cell r="Y1218">
            <v>0</v>
          </cell>
          <cell r="Z1218">
            <v>397100</v>
          </cell>
          <cell r="AA1218">
            <v>45000</v>
          </cell>
          <cell r="AB1218">
            <v>55812</v>
          </cell>
          <cell r="AC1218">
            <v>23000</v>
          </cell>
          <cell r="AD1218">
            <v>0</v>
          </cell>
          <cell r="AE1218">
            <v>0</v>
          </cell>
          <cell r="AF1218">
            <v>0</v>
          </cell>
          <cell r="AG1218">
            <v>0</v>
          </cell>
          <cell r="AH1218">
            <v>0</v>
          </cell>
          <cell r="AI1218">
            <v>0</v>
          </cell>
          <cell r="AJ1218">
            <v>0</v>
          </cell>
          <cell r="AK1218">
            <v>22064</v>
          </cell>
          <cell r="AL1218">
            <v>3080</v>
          </cell>
          <cell r="AM1218">
            <v>49918.8</v>
          </cell>
          <cell r="AN1218">
            <v>840</v>
          </cell>
          <cell r="AO1218">
            <v>0</v>
          </cell>
          <cell r="AP1218">
            <v>0</v>
          </cell>
          <cell r="AQ1218">
            <v>520912</v>
          </cell>
          <cell r="AR1218">
            <v>0</v>
          </cell>
          <cell r="AS1218">
            <v>0</v>
          </cell>
          <cell r="AT1218">
            <v>0</v>
          </cell>
          <cell r="AU1218">
            <v>0</v>
          </cell>
          <cell r="AV1218">
            <v>2604</v>
          </cell>
          <cell r="AW1218">
            <v>4428.3119999999999</v>
          </cell>
          <cell r="AX1218">
            <v>1062.6604</v>
          </cell>
        </row>
        <row r="1219">
          <cell r="D1219" t="str">
            <v>ウィヤカーン　真理</v>
          </cell>
          <cell r="E1219">
            <v>1006</v>
          </cell>
          <cell r="F1219" t="str">
            <v>東京研修センター</v>
          </cell>
          <cell r="G1219">
            <v>100601</v>
          </cell>
          <cell r="H1219" t="str">
            <v>ＴＫＣＧ</v>
          </cell>
          <cell r="I1219">
            <v>1</v>
          </cell>
          <cell r="J1219" t="str">
            <v>部門1</v>
          </cell>
          <cell r="K1219">
            <v>1001</v>
          </cell>
          <cell r="L1219" t="str">
            <v>部門1-1</v>
          </cell>
          <cell r="M1219">
            <v>100102</v>
          </cell>
          <cell r="N1219" t="str">
            <v>一般職員</v>
          </cell>
          <cell r="O1219">
            <v>500</v>
          </cell>
          <cell r="P1219">
            <v>399500</v>
          </cell>
          <cell r="Q1219">
            <v>399500</v>
          </cell>
          <cell r="R1219">
            <v>0</v>
          </cell>
          <cell r="S1219">
            <v>0</v>
          </cell>
          <cell r="T1219">
            <v>0</v>
          </cell>
          <cell r="U1219">
            <v>0</v>
          </cell>
          <cell r="V1219">
            <v>0</v>
          </cell>
          <cell r="W1219">
            <v>0</v>
          </cell>
          <cell r="X1219">
            <v>0</v>
          </cell>
          <cell r="Y1219">
            <v>0</v>
          </cell>
          <cell r="Z1219">
            <v>399500</v>
          </cell>
          <cell r="AA1219">
            <v>0</v>
          </cell>
          <cell r="AB1219">
            <v>49320</v>
          </cell>
          <cell r="AC1219">
            <v>11500</v>
          </cell>
          <cell r="AD1219">
            <v>0</v>
          </cell>
          <cell r="AE1219">
            <v>0</v>
          </cell>
          <cell r="AF1219">
            <v>22700</v>
          </cell>
          <cell r="AG1219">
            <v>0</v>
          </cell>
          <cell r="AH1219">
            <v>15952</v>
          </cell>
          <cell r="AI1219">
            <v>54134</v>
          </cell>
          <cell r="AJ1219">
            <v>0</v>
          </cell>
          <cell r="AK1219">
            <v>22064</v>
          </cell>
          <cell r="AL1219">
            <v>3080</v>
          </cell>
          <cell r="AM1219">
            <v>49918.8</v>
          </cell>
          <cell r="AN1219">
            <v>840</v>
          </cell>
          <cell r="AO1219">
            <v>0</v>
          </cell>
          <cell r="AP1219">
            <v>0</v>
          </cell>
          <cell r="AQ1219">
            <v>553106</v>
          </cell>
          <cell r="AR1219">
            <v>0</v>
          </cell>
          <cell r="AS1219">
            <v>0</v>
          </cell>
          <cell r="AT1219">
            <v>1498</v>
          </cell>
          <cell r="AU1219">
            <v>0</v>
          </cell>
          <cell r="AV1219">
            <v>2765</v>
          </cell>
          <cell r="AW1219">
            <v>4701.9309999999996</v>
          </cell>
          <cell r="AX1219">
            <v>1128.3362</v>
          </cell>
        </row>
        <row r="1220">
          <cell r="D1220" t="str">
            <v>山口　千恵子</v>
          </cell>
          <cell r="E1220">
            <v>1008</v>
          </cell>
          <cell r="F1220" t="str">
            <v>HIDA総合研究所</v>
          </cell>
          <cell r="G1220">
            <v>100801</v>
          </cell>
          <cell r="H1220" t="str">
            <v>調査企画Ｇ</v>
          </cell>
          <cell r="I1220">
            <v>1</v>
          </cell>
          <cell r="J1220" t="str">
            <v>部門1</v>
          </cell>
          <cell r="K1220">
            <v>1001</v>
          </cell>
          <cell r="L1220" t="str">
            <v>部門1-1</v>
          </cell>
          <cell r="M1220">
            <v>100102</v>
          </cell>
          <cell r="N1220" t="str">
            <v>一般職員</v>
          </cell>
          <cell r="O1220">
            <v>300</v>
          </cell>
          <cell r="P1220">
            <v>461300</v>
          </cell>
          <cell r="Q1220">
            <v>461300</v>
          </cell>
          <cell r="R1220">
            <v>0</v>
          </cell>
          <cell r="S1220">
            <v>0</v>
          </cell>
          <cell r="T1220">
            <v>0</v>
          </cell>
          <cell r="U1220">
            <v>0</v>
          </cell>
          <cell r="V1220">
            <v>0</v>
          </cell>
          <cell r="W1220">
            <v>0</v>
          </cell>
          <cell r="X1220">
            <v>0</v>
          </cell>
          <cell r="Y1220">
            <v>0</v>
          </cell>
          <cell r="Z1220">
            <v>461300</v>
          </cell>
          <cell r="AA1220">
            <v>105000</v>
          </cell>
          <cell r="AB1220">
            <v>67956</v>
          </cell>
          <cell r="AC1220">
            <v>0</v>
          </cell>
          <cell r="AD1220">
            <v>27000</v>
          </cell>
          <cell r="AE1220">
            <v>0</v>
          </cell>
          <cell r="AF1220">
            <v>13210</v>
          </cell>
          <cell r="AG1220">
            <v>0</v>
          </cell>
          <cell r="AH1220">
            <v>0</v>
          </cell>
          <cell r="AI1220">
            <v>0</v>
          </cell>
          <cell r="AJ1220">
            <v>0</v>
          </cell>
          <cell r="AK1220">
            <v>26792</v>
          </cell>
          <cell r="AL1220">
            <v>3740</v>
          </cell>
          <cell r="AM1220">
            <v>55267.6</v>
          </cell>
          <cell r="AN1220">
            <v>930</v>
          </cell>
          <cell r="AO1220">
            <v>0</v>
          </cell>
          <cell r="AP1220">
            <v>0</v>
          </cell>
          <cell r="AQ1220">
            <v>674466</v>
          </cell>
          <cell r="AR1220">
            <v>0</v>
          </cell>
          <cell r="AS1220">
            <v>0</v>
          </cell>
          <cell r="AT1220">
            <v>0</v>
          </cell>
          <cell r="AU1220">
            <v>0</v>
          </cell>
          <cell r="AV1220">
            <v>3372</v>
          </cell>
          <cell r="AW1220">
            <v>5733.2910000000002</v>
          </cell>
          <cell r="AX1220">
            <v>1375.9105999999999</v>
          </cell>
        </row>
        <row r="1221">
          <cell r="D1221" t="str">
            <v>名波　澄人</v>
          </cell>
          <cell r="E1221">
            <v>1007</v>
          </cell>
          <cell r="F1221" t="str">
            <v>関西研修センター</v>
          </cell>
          <cell r="G1221">
            <v>100701</v>
          </cell>
          <cell r="H1221" t="str">
            <v>ＫＫＣＧ</v>
          </cell>
          <cell r="I1221">
            <v>1</v>
          </cell>
          <cell r="J1221" t="str">
            <v>部門1</v>
          </cell>
          <cell r="K1221">
            <v>1001</v>
          </cell>
          <cell r="L1221" t="str">
            <v>部門1-1</v>
          </cell>
          <cell r="M1221">
            <v>100102</v>
          </cell>
          <cell r="N1221" t="str">
            <v>一般職員</v>
          </cell>
          <cell r="O1221">
            <v>500</v>
          </cell>
          <cell r="P1221">
            <v>392600</v>
          </cell>
          <cell r="Q1221">
            <v>392600</v>
          </cell>
          <cell r="R1221">
            <v>0</v>
          </cell>
          <cell r="S1221">
            <v>0</v>
          </cell>
          <cell r="T1221">
            <v>0</v>
          </cell>
          <cell r="U1221">
            <v>0</v>
          </cell>
          <cell r="V1221">
            <v>0</v>
          </cell>
          <cell r="W1221">
            <v>0</v>
          </cell>
          <cell r="X1221">
            <v>0</v>
          </cell>
          <cell r="Y1221">
            <v>0</v>
          </cell>
          <cell r="Z1221">
            <v>392600</v>
          </cell>
          <cell r="AA1221">
            <v>0</v>
          </cell>
          <cell r="AB1221">
            <v>48672</v>
          </cell>
          <cell r="AC1221">
            <v>13000</v>
          </cell>
          <cell r="AD1221">
            <v>27000</v>
          </cell>
          <cell r="AE1221">
            <v>0</v>
          </cell>
          <cell r="AF1221">
            <v>8390</v>
          </cell>
          <cell r="AG1221">
            <v>0</v>
          </cell>
          <cell r="AH1221">
            <v>10507</v>
          </cell>
          <cell r="AI1221">
            <v>130674</v>
          </cell>
          <cell r="AJ1221">
            <v>-21893</v>
          </cell>
          <cell r="AK1221">
            <v>24428</v>
          </cell>
          <cell r="AL1221">
            <v>3410</v>
          </cell>
          <cell r="AM1221">
            <v>55267.6</v>
          </cell>
          <cell r="AN1221">
            <v>930</v>
          </cell>
          <cell r="AO1221">
            <v>0</v>
          </cell>
          <cell r="AP1221">
            <v>0</v>
          </cell>
          <cell r="AQ1221">
            <v>608950</v>
          </cell>
          <cell r="AR1221">
            <v>0</v>
          </cell>
          <cell r="AS1221">
            <v>0</v>
          </cell>
          <cell r="AT1221">
            <v>0</v>
          </cell>
          <cell r="AU1221">
            <v>0</v>
          </cell>
          <cell r="AV1221">
            <v>3044</v>
          </cell>
          <cell r="AW1221">
            <v>5176.8249999999998</v>
          </cell>
          <cell r="AX1221">
            <v>1242.258</v>
          </cell>
        </row>
        <row r="1222">
          <cell r="D1222" t="str">
            <v>宮本　真一</v>
          </cell>
          <cell r="E1222">
            <v>1007</v>
          </cell>
          <cell r="F1222" t="str">
            <v>関西研修センター</v>
          </cell>
          <cell r="G1222">
            <v>100701</v>
          </cell>
          <cell r="H1222" t="str">
            <v>ＫＫＣＧ</v>
          </cell>
          <cell r="I1222">
            <v>1</v>
          </cell>
          <cell r="J1222" t="str">
            <v>部門1</v>
          </cell>
          <cell r="K1222">
            <v>1001</v>
          </cell>
          <cell r="L1222" t="str">
            <v>部門1-1</v>
          </cell>
          <cell r="M1222">
            <v>100102</v>
          </cell>
          <cell r="N1222" t="str">
            <v>一般職員</v>
          </cell>
          <cell r="O1222">
            <v>300</v>
          </cell>
          <cell r="P1222">
            <v>457400</v>
          </cell>
          <cell r="Q1222">
            <v>457400</v>
          </cell>
          <cell r="R1222">
            <v>0</v>
          </cell>
          <cell r="S1222">
            <v>0</v>
          </cell>
          <cell r="T1222">
            <v>0</v>
          </cell>
          <cell r="U1222">
            <v>0</v>
          </cell>
          <cell r="V1222">
            <v>0</v>
          </cell>
          <cell r="W1222">
            <v>0</v>
          </cell>
          <cell r="X1222">
            <v>0</v>
          </cell>
          <cell r="Y1222">
            <v>0</v>
          </cell>
          <cell r="Z1222">
            <v>457400</v>
          </cell>
          <cell r="AA1222">
            <v>105000</v>
          </cell>
          <cell r="AB1222">
            <v>71388</v>
          </cell>
          <cell r="AC1222">
            <v>32500</v>
          </cell>
          <cell r="AD1222">
            <v>27000</v>
          </cell>
          <cell r="AE1222">
            <v>41000</v>
          </cell>
          <cell r="AF1222">
            <v>8390</v>
          </cell>
          <cell r="AG1222">
            <v>0</v>
          </cell>
          <cell r="AH1222">
            <v>17900</v>
          </cell>
          <cell r="AI1222">
            <v>0</v>
          </cell>
          <cell r="AJ1222">
            <v>0</v>
          </cell>
          <cell r="AK1222">
            <v>29550</v>
          </cell>
          <cell r="AL1222">
            <v>4125</v>
          </cell>
          <cell r="AM1222">
            <v>55267.6</v>
          </cell>
          <cell r="AN1222">
            <v>930</v>
          </cell>
          <cell r="AO1222">
            <v>0</v>
          </cell>
          <cell r="AP1222">
            <v>0</v>
          </cell>
          <cell r="AQ1222">
            <v>760578</v>
          </cell>
          <cell r="AR1222">
            <v>0</v>
          </cell>
          <cell r="AS1222">
            <v>0</v>
          </cell>
          <cell r="AT1222">
            <v>0</v>
          </cell>
          <cell r="AU1222">
            <v>0</v>
          </cell>
          <cell r="AV1222">
            <v>3802</v>
          </cell>
          <cell r="AW1222">
            <v>6465.8029999999999</v>
          </cell>
          <cell r="AX1222">
            <v>1551.5790999999999</v>
          </cell>
        </row>
        <row r="1223">
          <cell r="D1223" t="str">
            <v>木戸　孝之</v>
          </cell>
          <cell r="E1223">
            <v>1002</v>
          </cell>
          <cell r="F1223" t="str">
            <v>派遣業務部</v>
          </cell>
          <cell r="G1223">
            <v>100202</v>
          </cell>
          <cell r="H1223" t="str">
            <v>庶務経理Ｇ</v>
          </cell>
          <cell r="I1223">
            <v>1</v>
          </cell>
          <cell r="J1223" t="str">
            <v>部門1</v>
          </cell>
          <cell r="K1223">
            <v>1001</v>
          </cell>
          <cell r="L1223" t="str">
            <v>部門1-1</v>
          </cell>
          <cell r="M1223">
            <v>100102</v>
          </cell>
          <cell r="N1223" t="str">
            <v>一般職員</v>
          </cell>
          <cell r="O1223">
            <v>300</v>
          </cell>
          <cell r="P1223">
            <v>427800</v>
          </cell>
          <cell r="Q1223">
            <v>427800</v>
          </cell>
          <cell r="R1223">
            <v>0</v>
          </cell>
          <cell r="S1223">
            <v>0</v>
          </cell>
          <cell r="T1223">
            <v>0</v>
          </cell>
          <cell r="U1223">
            <v>0</v>
          </cell>
          <cell r="V1223">
            <v>0</v>
          </cell>
          <cell r="W1223">
            <v>0</v>
          </cell>
          <cell r="X1223">
            <v>0</v>
          </cell>
          <cell r="Y1223">
            <v>0</v>
          </cell>
          <cell r="Z1223">
            <v>427800</v>
          </cell>
          <cell r="AA1223">
            <v>75000</v>
          </cell>
          <cell r="AB1223">
            <v>60336</v>
          </cell>
          <cell r="AC1223">
            <v>0</v>
          </cell>
          <cell r="AD1223">
            <v>0</v>
          </cell>
          <cell r="AE1223">
            <v>0</v>
          </cell>
          <cell r="AF1223">
            <v>15375</v>
          </cell>
          <cell r="AG1223">
            <v>0</v>
          </cell>
          <cell r="AH1223">
            <v>9900</v>
          </cell>
          <cell r="AI1223">
            <v>0</v>
          </cell>
          <cell r="AJ1223">
            <v>0</v>
          </cell>
          <cell r="AK1223">
            <v>23246</v>
          </cell>
          <cell r="AL1223">
            <v>3245</v>
          </cell>
          <cell r="AM1223">
            <v>52593.2</v>
          </cell>
          <cell r="AN1223">
            <v>885</v>
          </cell>
          <cell r="AO1223">
            <v>0</v>
          </cell>
          <cell r="AP1223">
            <v>0</v>
          </cell>
          <cell r="AQ1223">
            <v>588411</v>
          </cell>
          <cell r="AR1223">
            <v>0</v>
          </cell>
          <cell r="AS1223">
            <v>0</v>
          </cell>
          <cell r="AT1223">
            <v>0</v>
          </cell>
          <cell r="AU1223">
            <v>0</v>
          </cell>
          <cell r="AV1223">
            <v>2942</v>
          </cell>
          <cell r="AW1223">
            <v>5001.5484999999999</v>
          </cell>
          <cell r="AX1223">
            <v>1200.3584000000001</v>
          </cell>
        </row>
        <row r="1224">
          <cell r="D1224" t="str">
            <v>鈴木　裕典</v>
          </cell>
          <cell r="E1224">
            <v>1004</v>
          </cell>
          <cell r="F1224" t="str">
            <v>事業統括部</v>
          </cell>
          <cell r="G1224">
            <v>100401</v>
          </cell>
          <cell r="H1224" t="str">
            <v>事業統括Ｇ</v>
          </cell>
          <cell r="I1224">
            <v>1</v>
          </cell>
          <cell r="J1224" t="str">
            <v>部門1</v>
          </cell>
          <cell r="K1224">
            <v>1001</v>
          </cell>
          <cell r="L1224" t="str">
            <v>部門1-1</v>
          </cell>
          <cell r="M1224">
            <v>100102</v>
          </cell>
          <cell r="N1224" t="str">
            <v>一般職員</v>
          </cell>
          <cell r="O1224">
            <v>500</v>
          </cell>
          <cell r="P1224">
            <v>377800</v>
          </cell>
          <cell r="Q1224">
            <v>377800</v>
          </cell>
          <cell r="R1224">
            <v>0</v>
          </cell>
          <cell r="S1224">
            <v>0</v>
          </cell>
          <cell r="T1224">
            <v>0</v>
          </cell>
          <cell r="U1224">
            <v>0</v>
          </cell>
          <cell r="V1224">
            <v>0</v>
          </cell>
          <cell r="W1224">
            <v>0</v>
          </cell>
          <cell r="X1224">
            <v>0</v>
          </cell>
          <cell r="Y1224">
            <v>0</v>
          </cell>
          <cell r="Z1224">
            <v>377800</v>
          </cell>
          <cell r="AA1224">
            <v>0</v>
          </cell>
          <cell r="AB1224">
            <v>47436</v>
          </cell>
          <cell r="AC1224">
            <v>17500</v>
          </cell>
          <cell r="AD1224">
            <v>0</v>
          </cell>
          <cell r="AE1224">
            <v>0</v>
          </cell>
          <cell r="AF1224">
            <v>22520</v>
          </cell>
          <cell r="AG1224">
            <v>0</v>
          </cell>
          <cell r="AH1224">
            <v>7564</v>
          </cell>
          <cell r="AI1224">
            <v>46442</v>
          </cell>
          <cell r="AJ1224">
            <v>0</v>
          </cell>
          <cell r="AK1224">
            <v>18518</v>
          </cell>
          <cell r="AL1224">
            <v>2585</v>
          </cell>
          <cell r="AM1224">
            <v>41896.6</v>
          </cell>
          <cell r="AN1224">
            <v>705</v>
          </cell>
          <cell r="AO1224">
            <v>0</v>
          </cell>
          <cell r="AP1224">
            <v>0</v>
          </cell>
          <cell r="AQ1224">
            <v>519262</v>
          </cell>
          <cell r="AR1224">
            <v>0</v>
          </cell>
          <cell r="AS1224">
            <v>0</v>
          </cell>
          <cell r="AT1224">
            <v>0</v>
          </cell>
          <cell r="AU1224">
            <v>0</v>
          </cell>
          <cell r="AV1224">
            <v>2596</v>
          </cell>
          <cell r="AW1224">
            <v>4414.0370000000003</v>
          </cell>
          <cell r="AX1224">
            <v>1059.2944</v>
          </cell>
        </row>
        <row r="1225">
          <cell r="D1225" t="str">
            <v>市川　健史</v>
          </cell>
          <cell r="E1225">
            <v>1005</v>
          </cell>
          <cell r="F1225" t="str">
            <v>総務企画部</v>
          </cell>
          <cell r="G1225">
            <v>100502</v>
          </cell>
          <cell r="H1225" t="str">
            <v>総務Ｇ</v>
          </cell>
          <cell r="I1225">
            <v>1</v>
          </cell>
          <cell r="J1225" t="str">
            <v>部門1</v>
          </cell>
          <cell r="K1225">
            <v>1001</v>
          </cell>
          <cell r="L1225" t="str">
            <v>部門1-1</v>
          </cell>
          <cell r="M1225">
            <v>100102</v>
          </cell>
          <cell r="N1225" t="str">
            <v>一般職員</v>
          </cell>
          <cell r="O1225">
            <v>300</v>
          </cell>
          <cell r="P1225">
            <v>457400</v>
          </cell>
          <cell r="Q1225">
            <v>457400</v>
          </cell>
          <cell r="R1225">
            <v>0</v>
          </cell>
          <cell r="S1225">
            <v>0</v>
          </cell>
          <cell r="T1225">
            <v>0</v>
          </cell>
          <cell r="U1225">
            <v>0</v>
          </cell>
          <cell r="V1225">
            <v>0</v>
          </cell>
          <cell r="W1225">
            <v>0</v>
          </cell>
          <cell r="X1225">
            <v>0</v>
          </cell>
          <cell r="Y1225">
            <v>0</v>
          </cell>
          <cell r="Z1225">
            <v>457400</v>
          </cell>
          <cell r="AA1225">
            <v>105000</v>
          </cell>
          <cell r="AB1225">
            <v>72588</v>
          </cell>
          <cell r="AC1225">
            <v>42500</v>
          </cell>
          <cell r="AD1225">
            <v>0</v>
          </cell>
          <cell r="AE1225">
            <v>0</v>
          </cell>
          <cell r="AF1225">
            <v>8560</v>
          </cell>
          <cell r="AG1225">
            <v>0</v>
          </cell>
          <cell r="AH1225">
            <v>7200</v>
          </cell>
          <cell r="AI1225">
            <v>0</v>
          </cell>
          <cell r="AJ1225">
            <v>0</v>
          </cell>
          <cell r="AK1225">
            <v>27974</v>
          </cell>
          <cell r="AL1225">
            <v>3905</v>
          </cell>
          <cell r="AM1225">
            <v>55267.6</v>
          </cell>
          <cell r="AN1225">
            <v>930</v>
          </cell>
          <cell r="AO1225">
            <v>0</v>
          </cell>
          <cell r="AP1225">
            <v>0</v>
          </cell>
          <cell r="AQ1225">
            <v>693248</v>
          </cell>
          <cell r="AR1225">
            <v>0</v>
          </cell>
          <cell r="AS1225">
            <v>0</v>
          </cell>
          <cell r="AT1225">
            <v>0</v>
          </cell>
          <cell r="AU1225">
            <v>0</v>
          </cell>
          <cell r="AV1225">
            <v>3466</v>
          </cell>
          <cell r="AW1225">
            <v>5892.848</v>
          </cell>
          <cell r="AX1225">
            <v>1414.2258999999999</v>
          </cell>
        </row>
        <row r="1226">
          <cell r="D1226" t="str">
            <v>平野　貴昭</v>
          </cell>
          <cell r="E1226">
            <v>1005</v>
          </cell>
          <cell r="F1226" t="str">
            <v>総務企画部</v>
          </cell>
          <cell r="G1226">
            <v>100502</v>
          </cell>
          <cell r="H1226" t="str">
            <v>総務Ｇ</v>
          </cell>
          <cell r="I1226">
            <v>1</v>
          </cell>
          <cell r="J1226" t="str">
            <v>部門1</v>
          </cell>
          <cell r="K1226">
            <v>1001</v>
          </cell>
          <cell r="L1226" t="str">
            <v>部門1-1</v>
          </cell>
          <cell r="M1226">
            <v>100102</v>
          </cell>
          <cell r="N1226" t="str">
            <v>一般職員</v>
          </cell>
          <cell r="O1226">
            <v>300</v>
          </cell>
          <cell r="P1226">
            <v>464100</v>
          </cell>
          <cell r="Q1226">
            <v>464100</v>
          </cell>
          <cell r="R1226">
            <v>0</v>
          </cell>
          <cell r="S1226">
            <v>0</v>
          </cell>
          <cell r="T1226">
            <v>0</v>
          </cell>
          <cell r="U1226">
            <v>0</v>
          </cell>
          <cell r="V1226">
            <v>0</v>
          </cell>
          <cell r="W1226">
            <v>0</v>
          </cell>
          <cell r="X1226">
            <v>0</v>
          </cell>
          <cell r="Y1226">
            <v>0</v>
          </cell>
          <cell r="Z1226">
            <v>464100</v>
          </cell>
          <cell r="AA1226">
            <v>105000</v>
          </cell>
          <cell r="AB1226">
            <v>69852</v>
          </cell>
          <cell r="AC1226">
            <v>13000</v>
          </cell>
          <cell r="AD1226">
            <v>27000</v>
          </cell>
          <cell r="AE1226">
            <v>0</v>
          </cell>
          <cell r="AF1226">
            <v>0</v>
          </cell>
          <cell r="AG1226">
            <v>0</v>
          </cell>
          <cell r="AH1226">
            <v>3500</v>
          </cell>
          <cell r="AI1226">
            <v>0</v>
          </cell>
          <cell r="AJ1226">
            <v>0</v>
          </cell>
          <cell r="AK1226">
            <v>27974</v>
          </cell>
          <cell r="AL1226">
            <v>3905</v>
          </cell>
          <cell r="AM1226">
            <v>55267.6</v>
          </cell>
          <cell r="AN1226">
            <v>930</v>
          </cell>
          <cell r="AO1226">
            <v>0</v>
          </cell>
          <cell r="AP1226">
            <v>0</v>
          </cell>
          <cell r="AQ1226">
            <v>682452</v>
          </cell>
          <cell r="AR1226">
            <v>0</v>
          </cell>
          <cell r="AS1226">
            <v>0</v>
          </cell>
          <cell r="AT1226">
            <v>0</v>
          </cell>
          <cell r="AU1226">
            <v>0</v>
          </cell>
          <cell r="AV1226">
            <v>3412</v>
          </cell>
          <cell r="AW1226">
            <v>5801.1019999999999</v>
          </cell>
          <cell r="AX1226">
            <v>1392.202</v>
          </cell>
        </row>
        <row r="1227">
          <cell r="D1227" t="str">
            <v>近藤　斉</v>
          </cell>
          <cell r="E1227">
            <v>1004</v>
          </cell>
          <cell r="F1227" t="str">
            <v>事業統括部</v>
          </cell>
          <cell r="G1227">
            <v>100403</v>
          </cell>
          <cell r="H1227" t="str">
            <v>管理システムＧ</v>
          </cell>
          <cell r="I1227">
            <v>1</v>
          </cell>
          <cell r="J1227" t="str">
            <v>部門1</v>
          </cell>
          <cell r="K1227">
            <v>1001</v>
          </cell>
          <cell r="L1227" t="str">
            <v>部門1-1</v>
          </cell>
          <cell r="M1227">
            <v>100102</v>
          </cell>
          <cell r="N1227" t="str">
            <v>一般職員</v>
          </cell>
          <cell r="O1227">
            <v>300</v>
          </cell>
          <cell r="P1227">
            <v>400500</v>
          </cell>
          <cell r="Q1227">
            <v>400500</v>
          </cell>
          <cell r="R1227">
            <v>0</v>
          </cell>
          <cell r="S1227">
            <v>0</v>
          </cell>
          <cell r="T1227">
            <v>0</v>
          </cell>
          <cell r="U1227">
            <v>0</v>
          </cell>
          <cell r="V1227">
            <v>0</v>
          </cell>
          <cell r="W1227">
            <v>0</v>
          </cell>
          <cell r="X1227">
            <v>0</v>
          </cell>
          <cell r="Y1227">
            <v>0</v>
          </cell>
          <cell r="Z1227">
            <v>400500</v>
          </cell>
          <cell r="AA1227">
            <v>75000</v>
          </cell>
          <cell r="AB1227">
            <v>62940</v>
          </cell>
          <cell r="AC1227">
            <v>49000</v>
          </cell>
          <cell r="AD1227">
            <v>0</v>
          </cell>
          <cell r="AE1227">
            <v>0</v>
          </cell>
          <cell r="AF1227">
            <v>23820</v>
          </cell>
          <cell r="AG1227">
            <v>0</v>
          </cell>
          <cell r="AH1227">
            <v>4500</v>
          </cell>
          <cell r="AI1227">
            <v>0</v>
          </cell>
          <cell r="AJ1227">
            <v>0</v>
          </cell>
          <cell r="AK1227">
            <v>24428</v>
          </cell>
          <cell r="AL1227">
            <v>3410</v>
          </cell>
          <cell r="AM1227">
            <v>55267.6</v>
          </cell>
          <cell r="AN1227">
            <v>930</v>
          </cell>
          <cell r="AO1227">
            <v>0</v>
          </cell>
          <cell r="AP1227">
            <v>0</v>
          </cell>
          <cell r="AQ1227">
            <v>615760</v>
          </cell>
          <cell r="AR1227">
            <v>0</v>
          </cell>
          <cell r="AS1227">
            <v>0</v>
          </cell>
          <cell r="AT1227">
            <v>0</v>
          </cell>
          <cell r="AU1227">
            <v>0</v>
          </cell>
          <cell r="AV1227">
            <v>3078</v>
          </cell>
          <cell r="AW1227">
            <v>5234.76</v>
          </cell>
          <cell r="AX1227">
            <v>1256.1504</v>
          </cell>
        </row>
        <row r="1228">
          <cell r="D1228" t="str">
            <v>森下　秀重</v>
          </cell>
          <cell r="E1228">
            <v>1002</v>
          </cell>
          <cell r="F1228" t="str">
            <v>派遣業務部</v>
          </cell>
          <cell r="G1228">
            <v>100201</v>
          </cell>
          <cell r="H1228" t="str">
            <v>派遣業務Ｇ</v>
          </cell>
          <cell r="I1228">
            <v>1</v>
          </cell>
          <cell r="J1228" t="str">
            <v>部門1</v>
          </cell>
          <cell r="K1228">
            <v>1001</v>
          </cell>
          <cell r="L1228" t="str">
            <v>部門1-1</v>
          </cell>
          <cell r="M1228">
            <v>100102</v>
          </cell>
          <cell r="N1228" t="str">
            <v>一般職員</v>
          </cell>
          <cell r="O1228">
            <v>500</v>
          </cell>
          <cell r="P1228">
            <v>390200</v>
          </cell>
          <cell r="Q1228">
            <v>390200</v>
          </cell>
          <cell r="R1228">
            <v>0</v>
          </cell>
          <cell r="S1228">
            <v>0</v>
          </cell>
          <cell r="T1228">
            <v>0</v>
          </cell>
          <cell r="U1228">
            <v>0</v>
          </cell>
          <cell r="V1228">
            <v>0</v>
          </cell>
          <cell r="W1228">
            <v>0</v>
          </cell>
          <cell r="X1228">
            <v>0</v>
          </cell>
          <cell r="Y1228">
            <v>0</v>
          </cell>
          <cell r="Z1228">
            <v>390200</v>
          </cell>
          <cell r="AA1228">
            <v>0</v>
          </cell>
          <cell r="AB1228">
            <v>49944</v>
          </cell>
          <cell r="AC1228">
            <v>26000</v>
          </cell>
          <cell r="AD1228">
            <v>0</v>
          </cell>
          <cell r="AE1228">
            <v>0</v>
          </cell>
          <cell r="AF1228">
            <v>12820</v>
          </cell>
          <cell r="AG1228">
            <v>0</v>
          </cell>
          <cell r="AH1228">
            <v>13785</v>
          </cell>
          <cell r="AI1228">
            <v>0</v>
          </cell>
          <cell r="AJ1228">
            <v>0</v>
          </cell>
          <cell r="AK1228">
            <v>22064</v>
          </cell>
          <cell r="AL1228">
            <v>3080</v>
          </cell>
          <cell r="AM1228">
            <v>49918.8</v>
          </cell>
          <cell r="AN1228">
            <v>840</v>
          </cell>
          <cell r="AO1228">
            <v>0</v>
          </cell>
          <cell r="AP1228">
            <v>0</v>
          </cell>
          <cell r="AQ1228">
            <v>492749</v>
          </cell>
          <cell r="AR1228">
            <v>0</v>
          </cell>
          <cell r="AS1228">
            <v>0</v>
          </cell>
          <cell r="AT1228">
            <v>0</v>
          </cell>
          <cell r="AU1228">
            <v>0</v>
          </cell>
          <cell r="AV1228">
            <v>2463</v>
          </cell>
          <cell r="AW1228">
            <v>4189.1115</v>
          </cell>
          <cell r="AX1228">
            <v>1005.2079</v>
          </cell>
        </row>
        <row r="1229">
          <cell r="D1229" t="str">
            <v>阿達　清</v>
          </cell>
          <cell r="E1229">
            <v>1002</v>
          </cell>
          <cell r="F1229" t="str">
            <v>政策推進部</v>
          </cell>
          <cell r="G1229">
            <v>100202</v>
          </cell>
          <cell r="H1229" t="str">
            <v>政策受託Ｇ</v>
          </cell>
          <cell r="I1229">
            <v>1</v>
          </cell>
          <cell r="J1229" t="str">
            <v>部門1</v>
          </cell>
          <cell r="K1229">
            <v>1001</v>
          </cell>
          <cell r="L1229" t="str">
            <v>部門1-1</v>
          </cell>
          <cell r="M1229">
            <v>100102</v>
          </cell>
          <cell r="N1229" t="str">
            <v>一般職員</v>
          </cell>
          <cell r="O1229">
            <v>500</v>
          </cell>
          <cell r="P1229">
            <v>401800</v>
          </cell>
          <cell r="Q1229">
            <v>401800</v>
          </cell>
          <cell r="R1229">
            <v>0</v>
          </cell>
          <cell r="S1229">
            <v>0</v>
          </cell>
          <cell r="T1229">
            <v>0</v>
          </cell>
          <cell r="U1229">
            <v>0</v>
          </cell>
          <cell r="V1229">
            <v>0</v>
          </cell>
          <cell r="W1229">
            <v>0</v>
          </cell>
          <cell r="X1229">
            <v>0</v>
          </cell>
          <cell r="Y1229">
            <v>0</v>
          </cell>
          <cell r="Z1229">
            <v>401800</v>
          </cell>
          <cell r="AA1229">
            <v>0</v>
          </cell>
          <cell r="AB1229">
            <v>48216</v>
          </cell>
          <cell r="AC1229">
            <v>0</v>
          </cell>
          <cell r="AD1229">
            <v>27000</v>
          </cell>
          <cell r="AE1229">
            <v>0</v>
          </cell>
          <cell r="AF1229">
            <v>5170</v>
          </cell>
          <cell r="AG1229">
            <v>0</v>
          </cell>
          <cell r="AH1229">
            <v>8600</v>
          </cell>
          <cell r="AI1229">
            <v>76618</v>
          </cell>
          <cell r="AJ1229">
            <v>0</v>
          </cell>
          <cell r="AK1229">
            <v>19700</v>
          </cell>
          <cell r="AL1229">
            <v>2750</v>
          </cell>
          <cell r="AM1229">
            <v>44570</v>
          </cell>
          <cell r="AN1229">
            <v>750</v>
          </cell>
          <cell r="AO1229">
            <v>0</v>
          </cell>
          <cell r="AP1229">
            <v>0</v>
          </cell>
          <cell r="AQ1229">
            <v>567404</v>
          </cell>
          <cell r="AR1229">
            <v>0</v>
          </cell>
          <cell r="AS1229">
            <v>0</v>
          </cell>
          <cell r="AT1229">
            <v>1818</v>
          </cell>
          <cell r="AU1229">
            <v>0</v>
          </cell>
          <cell r="AV1229">
            <v>2837</v>
          </cell>
          <cell r="AW1229">
            <v>4822.9539999999997</v>
          </cell>
          <cell r="AX1229">
            <v>1157.5041000000001</v>
          </cell>
        </row>
        <row r="1230">
          <cell r="D1230" t="str">
            <v>金沢　功</v>
          </cell>
          <cell r="E1230">
            <v>1006</v>
          </cell>
          <cell r="F1230" t="str">
            <v>東京研修センター</v>
          </cell>
          <cell r="G1230">
            <v>100601</v>
          </cell>
          <cell r="H1230" t="str">
            <v>ＴＫＣＧ</v>
          </cell>
          <cell r="I1230">
            <v>1</v>
          </cell>
          <cell r="J1230" t="str">
            <v>部門1</v>
          </cell>
          <cell r="K1230">
            <v>1001</v>
          </cell>
          <cell r="L1230" t="str">
            <v>部門1-1</v>
          </cell>
          <cell r="M1230">
            <v>100102</v>
          </cell>
          <cell r="N1230" t="str">
            <v>一般職員</v>
          </cell>
          <cell r="O1230">
            <v>300</v>
          </cell>
          <cell r="P1230">
            <v>385300</v>
          </cell>
          <cell r="Q1230">
            <v>385300</v>
          </cell>
          <cell r="R1230">
            <v>0</v>
          </cell>
          <cell r="S1230">
            <v>0</v>
          </cell>
          <cell r="T1230">
            <v>0</v>
          </cell>
          <cell r="U1230">
            <v>0</v>
          </cell>
          <cell r="V1230">
            <v>0</v>
          </cell>
          <cell r="W1230">
            <v>0</v>
          </cell>
          <cell r="X1230">
            <v>0</v>
          </cell>
          <cell r="Y1230">
            <v>0</v>
          </cell>
          <cell r="Z1230">
            <v>385300</v>
          </cell>
          <cell r="AA1230">
            <v>45000</v>
          </cell>
          <cell r="AB1230">
            <v>51636</v>
          </cell>
          <cell r="AC1230">
            <v>0</v>
          </cell>
          <cell r="AD1230">
            <v>27000</v>
          </cell>
          <cell r="AE1230">
            <v>0</v>
          </cell>
          <cell r="AF1230">
            <v>7830</v>
          </cell>
          <cell r="AG1230">
            <v>0</v>
          </cell>
          <cell r="AH1230">
            <v>1500</v>
          </cell>
          <cell r="AI1230">
            <v>0</v>
          </cell>
          <cell r="AJ1230">
            <v>0</v>
          </cell>
          <cell r="AK1230">
            <v>20882</v>
          </cell>
          <cell r="AL1230">
            <v>2915</v>
          </cell>
          <cell r="AM1230">
            <v>47244.4</v>
          </cell>
          <cell r="AN1230">
            <v>795</v>
          </cell>
          <cell r="AO1230">
            <v>0</v>
          </cell>
          <cell r="AP1230">
            <v>0</v>
          </cell>
          <cell r="AQ1230">
            <v>518266</v>
          </cell>
          <cell r="AR1230">
            <v>0</v>
          </cell>
          <cell r="AS1230">
            <v>0</v>
          </cell>
          <cell r="AT1230">
            <v>0</v>
          </cell>
          <cell r="AU1230">
            <v>0</v>
          </cell>
          <cell r="AV1230">
            <v>2591</v>
          </cell>
          <cell r="AW1230">
            <v>4405.5910000000003</v>
          </cell>
          <cell r="AX1230">
            <v>1057.2626</v>
          </cell>
        </row>
        <row r="1231">
          <cell r="D1231" t="str">
            <v>矢島　康江</v>
          </cell>
          <cell r="E1231">
            <v>1007</v>
          </cell>
          <cell r="F1231" t="str">
            <v>関西研修センター</v>
          </cell>
          <cell r="G1231">
            <v>100701</v>
          </cell>
          <cell r="H1231" t="str">
            <v>ＫＫＣＧ</v>
          </cell>
          <cell r="I1231">
            <v>1</v>
          </cell>
          <cell r="J1231" t="str">
            <v>部門1</v>
          </cell>
          <cell r="K1231">
            <v>1001</v>
          </cell>
          <cell r="L1231" t="str">
            <v>部門1-1</v>
          </cell>
          <cell r="M1231">
            <v>100102</v>
          </cell>
          <cell r="N1231" t="str">
            <v>一般職員</v>
          </cell>
          <cell r="O1231">
            <v>300</v>
          </cell>
          <cell r="P1231">
            <v>385300</v>
          </cell>
          <cell r="Q1231">
            <v>385300</v>
          </cell>
          <cell r="R1231">
            <v>0</v>
          </cell>
          <cell r="S1231">
            <v>0</v>
          </cell>
          <cell r="T1231">
            <v>0</v>
          </cell>
          <cell r="U1231">
            <v>0</v>
          </cell>
          <cell r="V1231">
            <v>0</v>
          </cell>
          <cell r="W1231">
            <v>0</v>
          </cell>
          <cell r="X1231">
            <v>0</v>
          </cell>
          <cell r="Y1231">
            <v>0</v>
          </cell>
          <cell r="Z1231">
            <v>385300</v>
          </cell>
          <cell r="AA1231">
            <v>45000</v>
          </cell>
          <cell r="AB1231">
            <v>51636</v>
          </cell>
          <cell r="AC1231">
            <v>0</v>
          </cell>
          <cell r="AD1231">
            <v>27000</v>
          </cell>
          <cell r="AE1231">
            <v>0</v>
          </cell>
          <cell r="AF1231">
            <v>0</v>
          </cell>
          <cell r="AG1231">
            <v>0</v>
          </cell>
          <cell r="AH1231">
            <v>7500</v>
          </cell>
          <cell r="AI1231">
            <v>0</v>
          </cell>
          <cell r="AJ1231">
            <v>0</v>
          </cell>
          <cell r="AK1231">
            <v>20882</v>
          </cell>
          <cell r="AL1231">
            <v>2915</v>
          </cell>
          <cell r="AM1231">
            <v>47244.4</v>
          </cell>
          <cell r="AN1231">
            <v>795</v>
          </cell>
          <cell r="AO1231">
            <v>0</v>
          </cell>
          <cell r="AP1231">
            <v>0</v>
          </cell>
          <cell r="AQ1231">
            <v>516436</v>
          </cell>
          <cell r="AR1231">
            <v>0</v>
          </cell>
          <cell r="AS1231">
            <v>0</v>
          </cell>
          <cell r="AT1231">
            <v>0</v>
          </cell>
          <cell r="AU1231">
            <v>0</v>
          </cell>
          <cell r="AV1231">
            <v>2582</v>
          </cell>
          <cell r="AW1231">
            <v>4389.8860000000004</v>
          </cell>
          <cell r="AX1231">
            <v>1053.5293999999999</v>
          </cell>
        </row>
        <row r="1232">
          <cell r="D1232" t="str">
            <v>多賀　寿江</v>
          </cell>
          <cell r="E1232">
            <v>1004</v>
          </cell>
          <cell r="F1232" t="str">
            <v>事業統括部</v>
          </cell>
          <cell r="G1232">
            <v>100401</v>
          </cell>
          <cell r="H1232" t="str">
            <v>事業統括Ｇ</v>
          </cell>
          <cell r="I1232">
            <v>1</v>
          </cell>
          <cell r="J1232" t="str">
            <v>部門1</v>
          </cell>
          <cell r="K1232">
            <v>1001</v>
          </cell>
          <cell r="L1232" t="str">
            <v>部門1-1</v>
          </cell>
          <cell r="M1232">
            <v>100102</v>
          </cell>
          <cell r="N1232" t="str">
            <v>一般職員</v>
          </cell>
          <cell r="O1232">
            <v>300</v>
          </cell>
          <cell r="P1232">
            <v>457400</v>
          </cell>
          <cell r="Q1232">
            <v>457400</v>
          </cell>
          <cell r="R1232">
            <v>0</v>
          </cell>
          <cell r="S1232">
            <v>0</v>
          </cell>
          <cell r="T1232">
            <v>0</v>
          </cell>
          <cell r="U1232">
            <v>0</v>
          </cell>
          <cell r="V1232">
            <v>0</v>
          </cell>
          <cell r="W1232">
            <v>0</v>
          </cell>
          <cell r="X1232">
            <v>0</v>
          </cell>
          <cell r="Y1232">
            <v>0</v>
          </cell>
          <cell r="Z1232">
            <v>457400</v>
          </cell>
          <cell r="AA1232">
            <v>105000</v>
          </cell>
          <cell r="AB1232">
            <v>67488</v>
          </cell>
          <cell r="AC1232">
            <v>0</v>
          </cell>
          <cell r="AD1232">
            <v>27000</v>
          </cell>
          <cell r="AE1232">
            <v>0</v>
          </cell>
          <cell r="AF1232">
            <v>4135</v>
          </cell>
          <cell r="AG1232">
            <v>0</v>
          </cell>
          <cell r="AH1232">
            <v>0</v>
          </cell>
          <cell r="AI1232">
            <v>0</v>
          </cell>
          <cell r="AJ1232">
            <v>0</v>
          </cell>
          <cell r="AK1232">
            <v>24428</v>
          </cell>
          <cell r="AL1232">
            <v>3410</v>
          </cell>
          <cell r="AM1232">
            <v>55267.6</v>
          </cell>
          <cell r="AN1232">
            <v>930</v>
          </cell>
          <cell r="AO1232">
            <v>0</v>
          </cell>
          <cell r="AP1232">
            <v>0</v>
          </cell>
          <cell r="AQ1232">
            <v>661023</v>
          </cell>
          <cell r="AR1232">
            <v>0</v>
          </cell>
          <cell r="AS1232">
            <v>0</v>
          </cell>
          <cell r="AT1232">
            <v>0</v>
          </cell>
          <cell r="AU1232">
            <v>0</v>
          </cell>
          <cell r="AV1232">
            <v>3305</v>
          </cell>
          <cell r="AW1232">
            <v>5618.8104999999996</v>
          </cell>
          <cell r="AX1232">
            <v>1348.4869000000001</v>
          </cell>
        </row>
        <row r="1233">
          <cell r="D1233" t="str">
            <v>武村　ゆみ</v>
          </cell>
          <cell r="E1233">
            <v>1006</v>
          </cell>
          <cell r="F1233" t="str">
            <v>東京研修センター</v>
          </cell>
          <cell r="G1233">
            <v>100601</v>
          </cell>
          <cell r="H1233" t="str">
            <v>ＴＫＣＧ</v>
          </cell>
          <cell r="I1233">
            <v>1</v>
          </cell>
          <cell r="J1233" t="str">
            <v>部門1</v>
          </cell>
          <cell r="K1233">
            <v>1001</v>
          </cell>
          <cell r="L1233" t="str">
            <v>部門1-1</v>
          </cell>
          <cell r="M1233">
            <v>100102</v>
          </cell>
          <cell r="N1233" t="str">
            <v>一般職員</v>
          </cell>
          <cell r="O1233">
            <v>500</v>
          </cell>
          <cell r="P1233">
            <v>359800</v>
          </cell>
          <cell r="Q1233">
            <v>359800</v>
          </cell>
          <cell r="R1233">
            <v>0</v>
          </cell>
          <cell r="S1233">
            <v>0</v>
          </cell>
          <cell r="T1233">
            <v>0</v>
          </cell>
          <cell r="U1233">
            <v>0</v>
          </cell>
          <cell r="V1233">
            <v>0</v>
          </cell>
          <cell r="W1233">
            <v>0</v>
          </cell>
          <cell r="X1233">
            <v>0</v>
          </cell>
          <cell r="Y1233">
            <v>0</v>
          </cell>
          <cell r="Z1233">
            <v>359800</v>
          </cell>
          <cell r="AA1233">
            <v>0</v>
          </cell>
          <cell r="AB1233">
            <v>43176</v>
          </cell>
          <cell r="AC1233">
            <v>0</v>
          </cell>
          <cell r="AD1233">
            <v>0</v>
          </cell>
          <cell r="AE1233">
            <v>0</v>
          </cell>
          <cell r="AF1233">
            <v>16514</v>
          </cell>
          <cell r="AG1233">
            <v>0</v>
          </cell>
          <cell r="AH1233">
            <v>6359</v>
          </cell>
          <cell r="AI1233">
            <v>230684</v>
          </cell>
          <cell r="AJ1233">
            <v>0</v>
          </cell>
          <cell r="AK1233">
            <v>25610</v>
          </cell>
          <cell r="AL1233">
            <v>3575</v>
          </cell>
          <cell r="AM1233">
            <v>55267.6</v>
          </cell>
          <cell r="AN1233">
            <v>930</v>
          </cell>
          <cell r="AO1233">
            <v>0</v>
          </cell>
          <cell r="AP1233">
            <v>0</v>
          </cell>
          <cell r="AQ1233">
            <v>656533</v>
          </cell>
          <cell r="AR1233">
            <v>26671</v>
          </cell>
          <cell r="AS1233">
            <v>0</v>
          </cell>
          <cell r="AT1233">
            <v>0</v>
          </cell>
          <cell r="AU1233">
            <v>0</v>
          </cell>
          <cell r="AV1233">
            <v>3282</v>
          </cell>
          <cell r="AW1233">
            <v>5581.1954999999998</v>
          </cell>
          <cell r="AX1233">
            <v>1339.3272999999999</v>
          </cell>
        </row>
        <row r="1234">
          <cell r="D1234" t="str">
            <v>鈴木　保巳</v>
          </cell>
          <cell r="E1234">
            <v>1002</v>
          </cell>
          <cell r="F1234" t="str">
            <v>派遣業務部</v>
          </cell>
          <cell r="G1234">
            <v>100201</v>
          </cell>
          <cell r="H1234" t="str">
            <v>派遣業務Ｇ</v>
          </cell>
          <cell r="I1234">
            <v>1</v>
          </cell>
          <cell r="J1234" t="str">
            <v>部門1</v>
          </cell>
          <cell r="K1234">
            <v>1001</v>
          </cell>
          <cell r="L1234" t="str">
            <v>部門1-1</v>
          </cell>
          <cell r="M1234">
            <v>100102</v>
          </cell>
          <cell r="N1234" t="str">
            <v>一般職員</v>
          </cell>
          <cell r="O1234">
            <v>300</v>
          </cell>
          <cell r="P1234">
            <v>457400</v>
          </cell>
          <cell r="Q1234">
            <v>457400</v>
          </cell>
          <cell r="R1234">
            <v>0</v>
          </cell>
          <cell r="S1234">
            <v>0</v>
          </cell>
          <cell r="T1234">
            <v>0</v>
          </cell>
          <cell r="U1234">
            <v>0</v>
          </cell>
          <cell r="V1234">
            <v>0</v>
          </cell>
          <cell r="W1234">
            <v>0</v>
          </cell>
          <cell r="X1234">
            <v>0</v>
          </cell>
          <cell r="Y1234">
            <v>0</v>
          </cell>
          <cell r="Z1234">
            <v>457400</v>
          </cell>
          <cell r="AA1234">
            <v>105000</v>
          </cell>
          <cell r="AB1234">
            <v>71988</v>
          </cell>
          <cell r="AC1234">
            <v>37500</v>
          </cell>
          <cell r="AD1234">
            <v>0</v>
          </cell>
          <cell r="AE1234">
            <v>0</v>
          </cell>
          <cell r="AF1234">
            <v>17940</v>
          </cell>
          <cell r="AG1234">
            <v>0</v>
          </cell>
          <cell r="AH1234">
            <v>4950</v>
          </cell>
          <cell r="AI1234">
            <v>0</v>
          </cell>
          <cell r="AJ1234">
            <v>0</v>
          </cell>
          <cell r="AK1234">
            <v>26792</v>
          </cell>
          <cell r="AL1234">
            <v>3740</v>
          </cell>
          <cell r="AM1234">
            <v>55267.6</v>
          </cell>
          <cell r="AN1234">
            <v>930</v>
          </cell>
          <cell r="AO1234">
            <v>0</v>
          </cell>
          <cell r="AP1234">
            <v>0</v>
          </cell>
          <cell r="AQ1234">
            <v>694778</v>
          </cell>
          <cell r="AR1234">
            <v>0</v>
          </cell>
          <cell r="AS1234">
            <v>0</v>
          </cell>
          <cell r="AT1234">
            <v>0</v>
          </cell>
          <cell r="AU1234">
            <v>0</v>
          </cell>
          <cell r="AV1234">
            <v>3473</v>
          </cell>
          <cell r="AW1234">
            <v>5906.5029999999997</v>
          </cell>
          <cell r="AX1234">
            <v>1417.3471</v>
          </cell>
        </row>
        <row r="1235">
          <cell r="D1235" t="str">
            <v>大野　達也</v>
          </cell>
          <cell r="E1235">
            <v>1007</v>
          </cell>
          <cell r="F1235" t="str">
            <v>関西研修センター</v>
          </cell>
          <cell r="G1235">
            <v>100701</v>
          </cell>
          <cell r="H1235" t="str">
            <v>ＫＫＣＧ</v>
          </cell>
          <cell r="I1235">
            <v>1</v>
          </cell>
          <cell r="J1235" t="str">
            <v>部門1</v>
          </cell>
          <cell r="K1235">
            <v>1001</v>
          </cell>
          <cell r="L1235" t="str">
            <v>部門1-1</v>
          </cell>
          <cell r="M1235">
            <v>100102</v>
          </cell>
          <cell r="N1235" t="str">
            <v>一般職員</v>
          </cell>
          <cell r="O1235">
            <v>500</v>
          </cell>
          <cell r="P1235">
            <v>380300</v>
          </cell>
          <cell r="Q1235">
            <v>380300</v>
          </cell>
          <cell r="R1235">
            <v>0</v>
          </cell>
          <cell r="S1235">
            <v>0</v>
          </cell>
          <cell r="T1235">
            <v>0</v>
          </cell>
          <cell r="U1235">
            <v>0</v>
          </cell>
          <cell r="V1235">
            <v>0</v>
          </cell>
          <cell r="W1235">
            <v>0</v>
          </cell>
          <cell r="X1235">
            <v>0</v>
          </cell>
          <cell r="Y1235">
            <v>0</v>
          </cell>
          <cell r="Z1235">
            <v>380300</v>
          </cell>
          <cell r="AA1235">
            <v>0</v>
          </cell>
          <cell r="AB1235">
            <v>45636</v>
          </cell>
          <cell r="AC1235">
            <v>0</v>
          </cell>
          <cell r="AD1235">
            <v>0</v>
          </cell>
          <cell r="AE1235">
            <v>0</v>
          </cell>
          <cell r="AF1235">
            <v>21520</v>
          </cell>
          <cell r="AG1235">
            <v>0</v>
          </cell>
          <cell r="AH1235">
            <v>6865</v>
          </cell>
          <cell r="AI1235">
            <v>56560</v>
          </cell>
          <cell r="AJ1235">
            <v>0</v>
          </cell>
          <cell r="AK1235">
            <v>20882</v>
          </cell>
          <cell r="AL1235">
            <v>2915</v>
          </cell>
          <cell r="AM1235">
            <v>47244.4</v>
          </cell>
          <cell r="AN1235">
            <v>795</v>
          </cell>
          <cell r="AO1235">
            <v>0</v>
          </cell>
          <cell r="AP1235">
            <v>0</v>
          </cell>
          <cell r="AQ1235">
            <v>510881</v>
          </cell>
          <cell r="AR1235">
            <v>0</v>
          </cell>
          <cell r="AS1235">
            <v>0</v>
          </cell>
          <cell r="AT1235">
            <v>0</v>
          </cell>
          <cell r="AU1235">
            <v>0</v>
          </cell>
          <cell r="AV1235">
            <v>2554</v>
          </cell>
          <cell r="AW1235">
            <v>4342.8935000000001</v>
          </cell>
          <cell r="AX1235">
            <v>1042.1972000000001</v>
          </cell>
        </row>
        <row r="1236">
          <cell r="D1236" t="str">
            <v>黒澤　陽一</v>
          </cell>
          <cell r="E1236">
            <v>1009</v>
          </cell>
          <cell r="F1236" t="str">
            <v>監査室</v>
          </cell>
          <cell r="G1236">
            <v>100101</v>
          </cell>
          <cell r="H1236" t="str">
            <v>　　</v>
          </cell>
          <cell r="I1236">
            <v>1</v>
          </cell>
          <cell r="J1236" t="str">
            <v>部門1</v>
          </cell>
          <cell r="K1236">
            <v>1001</v>
          </cell>
          <cell r="L1236" t="str">
            <v>部門1-1</v>
          </cell>
          <cell r="M1236">
            <v>100102</v>
          </cell>
          <cell r="N1236" t="str">
            <v>一般職員</v>
          </cell>
          <cell r="O1236">
            <v>500</v>
          </cell>
          <cell r="P1236">
            <v>380300</v>
          </cell>
          <cell r="Q1236">
            <v>380300</v>
          </cell>
          <cell r="R1236">
            <v>0</v>
          </cell>
          <cell r="S1236">
            <v>0</v>
          </cell>
          <cell r="T1236">
            <v>0</v>
          </cell>
          <cell r="U1236">
            <v>0</v>
          </cell>
          <cell r="V1236">
            <v>0</v>
          </cell>
          <cell r="W1236">
            <v>0</v>
          </cell>
          <cell r="X1236">
            <v>0</v>
          </cell>
          <cell r="Y1236">
            <v>0</v>
          </cell>
          <cell r="Z1236">
            <v>380300</v>
          </cell>
          <cell r="AA1236">
            <v>0</v>
          </cell>
          <cell r="AB1236">
            <v>49956</v>
          </cell>
          <cell r="AC1236">
            <v>36000</v>
          </cell>
          <cell r="AD1236">
            <v>0</v>
          </cell>
          <cell r="AE1236">
            <v>0</v>
          </cell>
          <cell r="AF1236">
            <v>17748</v>
          </cell>
          <cell r="AG1236">
            <v>0</v>
          </cell>
          <cell r="AH1236">
            <v>7100</v>
          </cell>
          <cell r="AI1236">
            <v>5043</v>
          </cell>
          <cell r="AJ1236">
            <v>0</v>
          </cell>
          <cell r="AK1236">
            <v>22064</v>
          </cell>
          <cell r="AL1236">
            <v>3080</v>
          </cell>
          <cell r="AM1236">
            <v>49918.8</v>
          </cell>
          <cell r="AN1236">
            <v>840</v>
          </cell>
          <cell r="AO1236">
            <v>0</v>
          </cell>
          <cell r="AP1236">
            <v>0</v>
          </cell>
          <cell r="AQ1236">
            <v>496147</v>
          </cell>
          <cell r="AR1236">
            <v>0</v>
          </cell>
          <cell r="AS1236">
            <v>0</v>
          </cell>
          <cell r="AT1236">
            <v>0</v>
          </cell>
          <cell r="AU1236">
            <v>0</v>
          </cell>
          <cell r="AV1236">
            <v>2480</v>
          </cell>
          <cell r="AW1236">
            <v>4217.9844999999996</v>
          </cell>
          <cell r="AX1236">
            <v>1012.1398</v>
          </cell>
        </row>
        <row r="1237">
          <cell r="D1237" t="str">
            <v>名嘉　孝男</v>
          </cell>
          <cell r="E1237">
            <v>1007</v>
          </cell>
          <cell r="F1237" t="str">
            <v>関西研修センター</v>
          </cell>
          <cell r="G1237">
            <v>100701</v>
          </cell>
          <cell r="H1237" t="str">
            <v>ＫＫＣＧ</v>
          </cell>
          <cell r="I1237">
            <v>1</v>
          </cell>
          <cell r="J1237" t="str">
            <v>部門1</v>
          </cell>
          <cell r="K1237">
            <v>1001</v>
          </cell>
          <cell r="L1237" t="str">
            <v>部門1-1</v>
          </cell>
          <cell r="M1237">
            <v>100102</v>
          </cell>
          <cell r="N1237" t="str">
            <v>一般職員</v>
          </cell>
          <cell r="O1237">
            <v>500</v>
          </cell>
          <cell r="P1237">
            <v>390200</v>
          </cell>
          <cell r="Q1237">
            <v>390200</v>
          </cell>
          <cell r="R1237">
            <v>0</v>
          </cell>
          <cell r="S1237">
            <v>0</v>
          </cell>
          <cell r="T1237">
            <v>0</v>
          </cell>
          <cell r="U1237">
            <v>0</v>
          </cell>
          <cell r="V1237">
            <v>0</v>
          </cell>
          <cell r="W1237">
            <v>0</v>
          </cell>
          <cell r="X1237">
            <v>0</v>
          </cell>
          <cell r="Y1237">
            <v>0</v>
          </cell>
          <cell r="Z1237">
            <v>390200</v>
          </cell>
          <cell r="AA1237">
            <v>0</v>
          </cell>
          <cell r="AB1237">
            <v>49764</v>
          </cell>
          <cell r="AC1237">
            <v>24500</v>
          </cell>
          <cell r="AD1237">
            <v>0</v>
          </cell>
          <cell r="AE1237">
            <v>0</v>
          </cell>
          <cell r="AF1237">
            <v>0</v>
          </cell>
          <cell r="AG1237">
            <v>0</v>
          </cell>
          <cell r="AH1237">
            <v>13752</v>
          </cell>
          <cell r="AI1237">
            <v>54007</v>
          </cell>
          <cell r="AJ1237">
            <v>0</v>
          </cell>
          <cell r="AK1237">
            <v>20882</v>
          </cell>
          <cell r="AL1237">
            <v>2915</v>
          </cell>
          <cell r="AM1237">
            <v>47244.4</v>
          </cell>
          <cell r="AN1237">
            <v>795</v>
          </cell>
          <cell r="AO1237">
            <v>0</v>
          </cell>
          <cell r="AP1237">
            <v>0</v>
          </cell>
          <cell r="AQ1237">
            <v>532223</v>
          </cell>
          <cell r="AR1237">
            <v>0</v>
          </cell>
          <cell r="AS1237">
            <v>0</v>
          </cell>
          <cell r="AT1237">
            <v>0</v>
          </cell>
          <cell r="AU1237">
            <v>0</v>
          </cell>
          <cell r="AV1237">
            <v>2661</v>
          </cell>
          <cell r="AW1237">
            <v>4524.0105000000003</v>
          </cell>
          <cell r="AX1237">
            <v>1085.7348999999999</v>
          </cell>
        </row>
        <row r="1238">
          <cell r="D1238" t="str">
            <v>前田　陽子</v>
          </cell>
          <cell r="E1238">
            <v>1005</v>
          </cell>
          <cell r="F1238" t="str">
            <v>総務企画部</v>
          </cell>
          <cell r="G1238">
            <v>100502</v>
          </cell>
          <cell r="H1238" t="str">
            <v>総務Ｇ</v>
          </cell>
          <cell r="I1238">
            <v>1</v>
          </cell>
          <cell r="J1238" t="str">
            <v>部門1</v>
          </cell>
          <cell r="K1238">
            <v>1001</v>
          </cell>
          <cell r="L1238" t="str">
            <v>部門1-1</v>
          </cell>
          <cell r="M1238">
            <v>100102</v>
          </cell>
          <cell r="N1238" t="str">
            <v>一般職員</v>
          </cell>
          <cell r="O1238">
            <v>300</v>
          </cell>
          <cell r="P1238">
            <v>372800</v>
          </cell>
          <cell r="Q1238">
            <v>372800</v>
          </cell>
          <cell r="R1238">
            <v>0</v>
          </cell>
          <cell r="S1238">
            <v>0</v>
          </cell>
          <cell r="T1238">
            <v>0</v>
          </cell>
          <cell r="U1238">
            <v>0</v>
          </cell>
          <cell r="V1238">
            <v>0</v>
          </cell>
          <cell r="W1238">
            <v>0</v>
          </cell>
          <cell r="X1238">
            <v>0</v>
          </cell>
          <cell r="Y1238">
            <v>0</v>
          </cell>
          <cell r="Z1238">
            <v>372800</v>
          </cell>
          <cell r="AA1238">
            <v>45000</v>
          </cell>
          <cell r="AB1238">
            <v>50136</v>
          </cell>
          <cell r="AC1238">
            <v>0</v>
          </cell>
          <cell r="AD1238">
            <v>27000</v>
          </cell>
          <cell r="AE1238">
            <v>0</v>
          </cell>
          <cell r="AF1238">
            <v>6840</v>
          </cell>
          <cell r="AG1238">
            <v>0</v>
          </cell>
          <cell r="AH1238">
            <v>7500</v>
          </cell>
          <cell r="AI1238">
            <v>0</v>
          </cell>
          <cell r="AJ1238">
            <v>0</v>
          </cell>
          <cell r="AK1238">
            <v>20882</v>
          </cell>
          <cell r="AL1238">
            <v>2915</v>
          </cell>
          <cell r="AM1238">
            <v>47244.4</v>
          </cell>
          <cell r="AN1238">
            <v>795</v>
          </cell>
          <cell r="AO1238">
            <v>0</v>
          </cell>
          <cell r="AP1238">
            <v>0</v>
          </cell>
          <cell r="AQ1238">
            <v>509276</v>
          </cell>
          <cell r="AR1238">
            <v>0</v>
          </cell>
          <cell r="AS1238">
            <v>0</v>
          </cell>
          <cell r="AT1238">
            <v>0</v>
          </cell>
          <cell r="AU1238">
            <v>0</v>
          </cell>
          <cell r="AV1238">
            <v>2546</v>
          </cell>
          <cell r="AW1238">
            <v>4329.2259999999997</v>
          </cell>
          <cell r="AX1238">
            <v>1038.923</v>
          </cell>
        </row>
        <row r="1239">
          <cell r="D1239" t="str">
            <v>多田　正視</v>
          </cell>
          <cell r="E1239">
            <v>1008</v>
          </cell>
          <cell r="F1239" t="str">
            <v>HIDA総合研究所</v>
          </cell>
          <cell r="G1239">
            <v>100802</v>
          </cell>
          <cell r="H1239" t="str">
            <v>海外戦略Ｇ</v>
          </cell>
          <cell r="I1239">
            <v>1</v>
          </cell>
          <cell r="J1239" t="str">
            <v>部門1</v>
          </cell>
          <cell r="K1239">
            <v>1001</v>
          </cell>
          <cell r="L1239" t="str">
            <v>部門1-1</v>
          </cell>
          <cell r="M1239">
            <v>100102</v>
          </cell>
          <cell r="N1239" t="str">
            <v>一般職員</v>
          </cell>
          <cell r="O1239">
            <v>500</v>
          </cell>
          <cell r="P1239">
            <v>372800</v>
          </cell>
          <cell r="Q1239">
            <v>372800</v>
          </cell>
          <cell r="R1239">
            <v>0</v>
          </cell>
          <cell r="S1239">
            <v>0</v>
          </cell>
          <cell r="T1239">
            <v>0</v>
          </cell>
          <cell r="U1239">
            <v>0</v>
          </cell>
          <cell r="V1239">
            <v>0</v>
          </cell>
          <cell r="W1239">
            <v>0</v>
          </cell>
          <cell r="X1239">
            <v>0</v>
          </cell>
          <cell r="Y1239">
            <v>0</v>
          </cell>
          <cell r="Z1239">
            <v>372800</v>
          </cell>
          <cell r="AA1239">
            <v>0</v>
          </cell>
          <cell r="AB1239">
            <v>44736</v>
          </cell>
          <cell r="AC1239">
            <v>0</v>
          </cell>
          <cell r="AD1239">
            <v>27000</v>
          </cell>
          <cell r="AE1239">
            <v>0</v>
          </cell>
          <cell r="AF1239">
            <v>6500</v>
          </cell>
          <cell r="AG1239">
            <v>0</v>
          </cell>
          <cell r="AH1239">
            <v>6516</v>
          </cell>
          <cell r="AI1239">
            <v>123847</v>
          </cell>
          <cell r="AJ1239">
            <v>0</v>
          </cell>
          <cell r="AK1239">
            <v>20882</v>
          </cell>
          <cell r="AL1239">
            <v>2915</v>
          </cell>
          <cell r="AM1239">
            <v>47244.4</v>
          </cell>
          <cell r="AN1239">
            <v>795</v>
          </cell>
          <cell r="AO1239">
            <v>0</v>
          </cell>
          <cell r="AP1239">
            <v>0</v>
          </cell>
          <cell r="AQ1239">
            <v>581399</v>
          </cell>
          <cell r="AR1239">
            <v>1790</v>
          </cell>
          <cell r="AS1239">
            <v>0</v>
          </cell>
          <cell r="AT1239">
            <v>462</v>
          </cell>
          <cell r="AU1239">
            <v>3508</v>
          </cell>
          <cell r="AV1239">
            <v>2906</v>
          </cell>
          <cell r="AW1239">
            <v>4942.8864999999996</v>
          </cell>
          <cell r="AX1239">
            <v>1186.0539000000001</v>
          </cell>
        </row>
        <row r="1240">
          <cell r="D1240" t="str">
            <v>川辺　宏美</v>
          </cell>
          <cell r="E1240">
            <v>1004</v>
          </cell>
          <cell r="F1240" t="str">
            <v>事業統括部</v>
          </cell>
          <cell r="G1240">
            <v>100403</v>
          </cell>
          <cell r="H1240" t="str">
            <v>管理システムＧ</v>
          </cell>
          <cell r="I1240">
            <v>1</v>
          </cell>
          <cell r="J1240" t="str">
            <v>部門1</v>
          </cell>
          <cell r="K1240">
            <v>1001</v>
          </cell>
          <cell r="L1240" t="str">
            <v>部門1-1</v>
          </cell>
          <cell r="M1240">
            <v>100102</v>
          </cell>
          <cell r="N1240" t="str">
            <v>一般職員</v>
          </cell>
          <cell r="O1240">
            <v>500</v>
          </cell>
          <cell r="P1240">
            <v>370300</v>
          </cell>
          <cell r="Q1240">
            <v>370300</v>
          </cell>
          <cell r="R1240">
            <v>0</v>
          </cell>
          <cell r="S1240">
            <v>0</v>
          </cell>
          <cell r="T1240">
            <v>0</v>
          </cell>
          <cell r="U1240">
            <v>0</v>
          </cell>
          <cell r="V1240">
            <v>0</v>
          </cell>
          <cell r="W1240">
            <v>0</v>
          </cell>
          <cell r="X1240">
            <v>0</v>
          </cell>
          <cell r="Y1240">
            <v>0</v>
          </cell>
          <cell r="Z1240">
            <v>370300</v>
          </cell>
          <cell r="AA1240">
            <v>0</v>
          </cell>
          <cell r="AB1240">
            <v>45216</v>
          </cell>
          <cell r="AC1240">
            <v>6500</v>
          </cell>
          <cell r="AD1240">
            <v>0</v>
          </cell>
          <cell r="AE1240">
            <v>0</v>
          </cell>
          <cell r="AF1240">
            <v>6005</v>
          </cell>
          <cell r="AG1240">
            <v>0</v>
          </cell>
          <cell r="AH1240">
            <v>17865</v>
          </cell>
          <cell r="AI1240">
            <v>44232</v>
          </cell>
          <cell r="AJ1240">
            <v>0</v>
          </cell>
          <cell r="AK1240">
            <v>20882</v>
          </cell>
          <cell r="AL1240">
            <v>2915</v>
          </cell>
          <cell r="AM1240">
            <v>47244.4</v>
          </cell>
          <cell r="AN1240">
            <v>795</v>
          </cell>
          <cell r="AO1240">
            <v>0</v>
          </cell>
          <cell r="AP1240">
            <v>0</v>
          </cell>
          <cell r="AQ1240">
            <v>490118</v>
          </cell>
          <cell r="AR1240">
            <v>0</v>
          </cell>
          <cell r="AS1240">
            <v>0</v>
          </cell>
          <cell r="AT1240">
            <v>0</v>
          </cell>
          <cell r="AU1240">
            <v>0</v>
          </cell>
          <cell r="AV1240">
            <v>2450</v>
          </cell>
          <cell r="AW1240">
            <v>4166.5929999999998</v>
          </cell>
          <cell r="AX1240">
            <v>999.84069999999997</v>
          </cell>
        </row>
        <row r="1241">
          <cell r="D1241" t="str">
            <v>近藤　智恵</v>
          </cell>
          <cell r="E1241">
            <v>1003</v>
          </cell>
          <cell r="F1241" t="str">
            <v>研修業務部</v>
          </cell>
          <cell r="G1241">
            <v>100302</v>
          </cell>
          <cell r="H1241" t="str">
            <v>低炭素化支援Ｇ</v>
          </cell>
          <cell r="I1241">
            <v>1</v>
          </cell>
          <cell r="J1241" t="str">
            <v>部門1</v>
          </cell>
          <cell r="K1241">
            <v>1001</v>
          </cell>
          <cell r="L1241" t="str">
            <v>部門1-1</v>
          </cell>
          <cell r="M1241">
            <v>100102</v>
          </cell>
          <cell r="N1241" t="str">
            <v>一般職員</v>
          </cell>
          <cell r="O1241">
            <v>300</v>
          </cell>
          <cell r="P1241">
            <v>354400</v>
          </cell>
          <cell r="Q1241">
            <v>354400</v>
          </cell>
          <cell r="R1241">
            <v>0</v>
          </cell>
          <cell r="S1241">
            <v>0</v>
          </cell>
          <cell r="T1241">
            <v>0</v>
          </cell>
          <cell r="U1241">
            <v>0</v>
          </cell>
          <cell r="V1241">
            <v>0</v>
          </cell>
          <cell r="W1241">
            <v>0</v>
          </cell>
          <cell r="X1241">
            <v>0</v>
          </cell>
          <cell r="Y1241">
            <v>0</v>
          </cell>
          <cell r="Z1241">
            <v>354400</v>
          </cell>
          <cell r="AA1241">
            <v>45000</v>
          </cell>
          <cell r="AB1241">
            <v>47928</v>
          </cell>
          <cell r="AC1241">
            <v>0</v>
          </cell>
          <cell r="AD1241">
            <v>0</v>
          </cell>
          <cell r="AE1241">
            <v>0</v>
          </cell>
          <cell r="AF1241">
            <v>17280</v>
          </cell>
          <cell r="AG1241">
            <v>0</v>
          </cell>
          <cell r="AH1241">
            <v>4200</v>
          </cell>
          <cell r="AI1241">
            <v>0</v>
          </cell>
          <cell r="AJ1241">
            <v>0</v>
          </cell>
          <cell r="AK1241">
            <v>18518</v>
          </cell>
          <cell r="AL1241">
            <v>2585</v>
          </cell>
          <cell r="AM1241">
            <v>41896.6</v>
          </cell>
          <cell r="AN1241">
            <v>705</v>
          </cell>
          <cell r="AO1241">
            <v>0</v>
          </cell>
          <cell r="AP1241">
            <v>0</v>
          </cell>
          <cell r="AQ1241">
            <v>468808</v>
          </cell>
          <cell r="AR1241">
            <v>0</v>
          </cell>
          <cell r="AS1241">
            <v>0</v>
          </cell>
          <cell r="AT1241">
            <v>0</v>
          </cell>
          <cell r="AU1241">
            <v>0</v>
          </cell>
          <cell r="AV1241">
            <v>2344</v>
          </cell>
          <cell r="AW1241">
            <v>3984.9079999999999</v>
          </cell>
          <cell r="AX1241">
            <v>956.36829999999998</v>
          </cell>
        </row>
        <row r="1242">
          <cell r="D1242" t="str">
            <v>西山　毅</v>
          </cell>
          <cell r="E1242">
            <v>1004</v>
          </cell>
          <cell r="F1242" t="str">
            <v>事業統括部</v>
          </cell>
          <cell r="G1242">
            <v>100401</v>
          </cell>
          <cell r="H1242" t="str">
            <v>事業統括Ｇ</v>
          </cell>
          <cell r="I1242">
            <v>1</v>
          </cell>
          <cell r="J1242" t="str">
            <v>部門1</v>
          </cell>
          <cell r="K1242">
            <v>1001</v>
          </cell>
          <cell r="L1242" t="str">
            <v>部門1-1</v>
          </cell>
          <cell r="M1242">
            <v>100102</v>
          </cell>
          <cell r="N1242" t="str">
            <v>一般職員</v>
          </cell>
          <cell r="O1242">
            <v>500</v>
          </cell>
          <cell r="P1242">
            <v>395000</v>
          </cell>
          <cell r="Q1242">
            <v>395000</v>
          </cell>
          <cell r="R1242">
            <v>0</v>
          </cell>
          <cell r="S1242">
            <v>0</v>
          </cell>
          <cell r="T1242">
            <v>0</v>
          </cell>
          <cell r="U1242">
            <v>0</v>
          </cell>
          <cell r="V1242">
            <v>0</v>
          </cell>
          <cell r="W1242">
            <v>0</v>
          </cell>
          <cell r="X1242">
            <v>0</v>
          </cell>
          <cell r="Y1242">
            <v>0</v>
          </cell>
          <cell r="Z1242">
            <v>395000</v>
          </cell>
          <cell r="AA1242">
            <v>0</v>
          </cell>
          <cell r="AB1242">
            <v>48780</v>
          </cell>
          <cell r="AC1242">
            <v>11500</v>
          </cell>
          <cell r="AD1242">
            <v>27000</v>
          </cell>
          <cell r="AE1242">
            <v>0</v>
          </cell>
          <cell r="AF1242">
            <v>9310</v>
          </cell>
          <cell r="AG1242">
            <v>0</v>
          </cell>
          <cell r="AH1242">
            <v>6959</v>
          </cell>
          <cell r="AI1242">
            <v>62509</v>
          </cell>
          <cell r="AJ1242">
            <v>0</v>
          </cell>
          <cell r="AK1242">
            <v>24428</v>
          </cell>
          <cell r="AL1242">
            <v>3410</v>
          </cell>
          <cell r="AM1242">
            <v>55267.6</v>
          </cell>
          <cell r="AN1242">
            <v>930</v>
          </cell>
          <cell r="AO1242">
            <v>0</v>
          </cell>
          <cell r="AP1242">
            <v>0</v>
          </cell>
          <cell r="AQ1242">
            <v>561058</v>
          </cell>
          <cell r="AR1242">
            <v>0</v>
          </cell>
          <cell r="AS1242">
            <v>0</v>
          </cell>
          <cell r="AT1242">
            <v>0</v>
          </cell>
          <cell r="AU1242">
            <v>0</v>
          </cell>
          <cell r="AV1242">
            <v>2805</v>
          </cell>
          <cell r="AW1242">
            <v>4769.2830000000004</v>
          </cell>
          <cell r="AX1242">
            <v>1144.5582999999999</v>
          </cell>
        </row>
        <row r="1243">
          <cell r="D1243" t="str">
            <v>吉岡　治</v>
          </cell>
          <cell r="E1243">
            <v>1002</v>
          </cell>
          <cell r="F1243" t="str">
            <v>政策推進部</v>
          </cell>
          <cell r="G1243">
            <v>100201</v>
          </cell>
          <cell r="H1243" t="str">
            <v>国際人材Ｇ</v>
          </cell>
          <cell r="I1243">
            <v>1</v>
          </cell>
          <cell r="J1243" t="str">
            <v>部門1</v>
          </cell>
          <cell r="K1243">
            <v>1001</v>
          </cell>
          <cell r="L1243" t="str">
            <v>部門1-1</v>
          </cell>
          <cell r="M1243">
            <v>100102</v>
          </cell>
          <cell r="N1243" t="str">
            <v>一般職員</v>
          </cell>
          <cell r="O1243">
            <v>300</v>
          </cell>
          <cell r="P1243">
            <v>457400</v>
          </cell>
          <cell r="Q1243">
            <v>457400</v>
          </cell>
          <cell r="R1243">
            <v>0</v>
          </cell>
          <cell r="S1243">
            <v>0</v>
          </cell>
          <cell r="T1243">
            <v>0</v>
          </cell>
          <cell r="U1243">
            <v>0</v>
          </cell>
          <cell r="V1243">
            <v>0</v>
          </cell>
          <cell r="W1243">
            <v>0</v>
          </cell>
          <cell r="X1243">
            <v>0</v>
          </cell>
          <cell r="Y1243">
            <v>0</v>
          </cell>
          <cell r="Z1243">
            <v>457400</v>
          </cell>
          <cell r="AA1243">
            <v>105000</v>
          </cell>
          <cell r="AB1243">
            <v>69828</v>
          </cell>
          <cell r="AC1243">
            <v>19500</v>
          </cell>
          <cell r="AD1243">
            <v>0</v>
          </cell>
          <cell r="AE1243">
            <v>0</v>
          </cell>
          <cell r="AF1243">
            <v>7870</v>
          </cell>
          <cell r="AG1243">
            <v>0</v>
          </cell>
          <cell r="AH1243">
            <v>9200</v>
          </cell>
          <cell r="AI1243">
            <v>0</v>
          </cell>
          <cell r="AJ1243">
            <v>0</v>
          </cell>
          <cell r="AK1243">
            <v>26792</v>
          </cell>
          <cell r="AL1243">
            <v>3740</v>
          </cell>
          <cell r="AM1243">
            <v>55267.6</v>
          </cell>
          <cell r="AN1243">
            <v>930</v>
          </cell>
          <cell r="AO1243">
            <v>0</v>
          </cell>
          <cell r="AP1243">
            <v>0</v>
          </cell>
          <cell r="AQ1243">
            <v>668798</v>
          </cell>
          <cell r="AR1243">
            <v>0</v>
          </cell>
          <cell r="AS1243">
            <v>0</v>
          </cell>
          <cell r="AT1243">
            <v>0</v>
          </cell>
          <cell r="AU1243">
            <v>0</v>
          </cell>
          <cell r="AV1243">
            <v>3343</v>
          </cell>
          <cell r="AW1243">
            <v>5685.7730000000001</v>
          </cell>
          <cell r="AX1243">
            <v>1364.3479</v>
          </cell>
        </row>
        <row r="1244">
          <cell r="D1244" t="str">
            <v>西古　雅彦</v>
          </cell>
          <cell r="E1244">
            <v>1001</v>
          </cell>
          <cell r="F1244" t="str">
            <v>産業推進部</v>
          </cell>
          <cell r="G1244">
            <v>100101</v>
          </cell>
          <cell r="H1244" t="str">
            <v>産業国際化・インフラＧ</v>
          </cell>
          <cell r="I1244">
            <v>1</v>
          </cell>
          <cell r="J1244" t="str">
            <v>部門1</v>
          </cell>
          <cell r="K1244">
            <v>1001</v>
          </cell>
          <cell r="L1244" t="str">
            <v>部門1-1</v>
          </cell>
          <cell r="M1244">
            <v>100102</v>
          </cell>
          <cell r="N1244" t="str">
            <v>一般職員</v>
          </cell>
          <cell r="O1244">
            <v>500</v>
          </cell>
          <cell r="P1244">
            <v>399500</v>
          </cell>
          <cell r="Q1244">
            <v>399500</v>
          </cell>
          <cell r="R1244">
            <v>0</v>
          </cell>
          <cell r="S1244">
            <v>0</v>
          </cell>
          <cell r="T1244">
            <v>0</v>
          </cell>
          <cell r="U1244">
            <v>0</v>
          </cell>
          <cell r="V1244">
            <v>0</v>
          </cell>
          <cell r="W1244">
            <v>0</v>
          </cell>
          <cell r="X1244">
            <v>0</v>
          </cell>
          <cell r="Y1244">
            <v>0</v>
          </cell>
          <cell r="Z1244">
            <v>399500</v>
          </cell>
          <cell r="AA1244">
            <v>0</v>
          </cell>
          <cell r="AB1244">
            <v>50640</v>
          </cell>
          <cell r="AC1244">
            <v>22500</v>
          </cell>
          <cell r="AD1244">
            <v>0</v>
          </cell>
          <cell r="AE1244">
            <v>0</v>
          </cell>
          <cell r="AF1244">
            <v>12065</v>
          </cell>
          <cell r="AG1244">
            <v>0</v>
          </cell>
          <cell r="AH1244">
            <v>10452</v>
          </cell>
          <cell r="AI1244">
            <v>23867</v>
          </cell>
          <cell r="AJ1244">
            <v>0</v>
          </cell>
          <cell r="AK1244">
            <v>24428</v>
          </cell>
          <cell r="AL1244">
            <v>3410</v>
          </cell>
          <cell r="AM1244">
            <v>55267.6</v>
          </cell>
          <cell r="AN1244">
            <v>930</v>
          </cell>
          <cell r="AO1244">
            <v>0</v>
          </cell>
          <cell r="AP1244">
            <v>0</v>
          </cell>
          <cell r="AQ1244">
            <v>519024</v>
          </cell>
          <cell r="AR1244">
            <v>0</v>
          </cell>
          <cell r="AS1244">
            <v>0</v>
          </cell>
          <cell r="AT1244">
            <v>0</v>
          </cell>
          <cell r="AU1244">
            <v>0</v>
          </cell>
          <cell r="AV1244">
            <v>2595</v>
          </cell>
          <cell r="AW1244">
            <v>4411.8239999999996</v>
          </cell>
          <cell r="AX1244">
            <v>1058.8089</v>
          </cell>
        </row>
        <row r="1245">
          <cell r="D1245" t="str">
            <v>大滝　明泰</v>
          </cell>
          <cell r="E1245">
            <v>1006</v>
          </cell>
          <cell r="F1245" t="str">
            <v>東京研修センター</v>
          </cell>
          <cell r="G1245">
            <v>100601</v>
          </cell>
          <cell r="H1245" t="str">
            <v>ＴＫＣＧ</v>
          </cell>
          <cell r="I1245">
            <v>1</v>
          </cell>
          <cell r="J1245" t="str">
            <v>部門1</v>
          </cell>
          <cell r="K1245">
            <v>1001</v>
          </cell>
          <cell r="L1245" t="str">
            <v>部門1-1</v>
          </cell>
          <cell r="M1245">
            <v>100102</v>
          </cell>
          <cell r="N1245" t="str">
            <v>一般職員</v>
          </cell>
          <cell r="O1245">
            <v>500</v>
          </cell>
          <cell r="P1245">
            <v>365100</v>
          </cell>
          <cell r="Q1245">
            <v>365100</v>
          </cell>
          <cell r="R1245">
            <v>0</v>
          </cell>
          <cell r="S1245">
            <v>0</v>
          </cell>
          <cell r="T1245">
            <v>0</v>
          </cell>
          <cell r="U1245">
            <v>0</v>
          </cell>
          <cell r="V1245">
            <v>0</v>
          </cell>
          <cell r="W1245">
            <v>0</v>
          </cell>
          <cell r="X1245">
            <v>0</v>
          </cell>
          <cell r="Y1245">
            <v>0</v>
          </cell>
          <cell r="Z1245">
            <v>365100</v>
          </cell>
          <cell r="AA1245">
            <v>0</v>
          </cell>
          <cell r="AB1245">
            <v>46152</v>
          </cell>
          <cell r="AC1245">
            <v>19500</v>
          </cell>
          <cell r="AD1245">
            <v>0</v>
          </cell>
          <cell r="AE1245">
            <v>0</v>
          </cell>
          <cell r="AF1245">
            <v>24248</v>
          </cell>
          <cell r="AG1245">
            <v>0</v>
          </cell>
          <cell r="AH1245">
            <v>21259</v>
          </cell>
          <cell r="AI1245">
            <v>272827</v>
          </cell>
          <cell r="AJ1245">
            <v>0</v>
          </cell>
          <cell r="AK1245">
            <v>27974</v>
          </cell>
          <cell r="AL1245">
            <v>3905</v>
          </cell>
          <cell r="AM1245">
            <v>55267.6</v>
          </cell>
          <cell r="AN1245">
            <v>930</v>
          </cell>
          <cell r="AO1245">
            <v>0</v>
          </cell>
          <cell r="AP1245">
            <v>0</v>
          </cell>
          <cell r="AQ1245">
            <v>749086</v>
          </cell>
          <cell r="AR1245">
            <v>38884</v>
          </cell>
          <cell r="AS1245">
            <v>0</v>
          </cell>
          <cell r="AT1245">
            <v>0</v>
          </cell>
          <cell r="AU1245">
            <v>0</v>
          </cell>
          <cell r="AV1245">
            <v>3745</v>
          </cell>
          <cell r="AW1245">
            <v>6367.6610000000001</v>
          </cell>
          <cell r="AX1245">
            <v>1528.1353999999999</v>
          </cell>
        </row>
        <row r="1246">
          <cell r="D1246" t="str">
            <v>小川　和久</v>
          </cell>
          <cell r="E1246">
            <v>1008</v>
          </cell>
          <cell r="F1246" t="str">
            <v>HIDA総合研究所</v>
          </cell>
          <cell r="G1246">
            <v>100802</v>
          </cell>
          <cell r="H1246" t="str">
            <v>海外戦略Ｇ</v>
          </cell>
          <cell r="I1246">
            <v>1</v>
          </cell>
          <cell r="J1246" t="str">
            <v>部門1</v>
          </cell>
          <cell r="K1246">
            <v>1001</v>
          </cell>
          <cell r="L1246" t="str">
            <v>部門1-1</v>
          </cell>
          <cell r="M1246">
            <v>100102</v>
          </cell>
          <cell r="N1246" t="str">
            <v>一般職員</v>
          </cell>
          <cell r="O1246">
            <v>300</v>
          </cell>
          <cell r="P1246">
            <v>438200</v>
          </cell>
          <cell r="Q1246">
            <v>438200</v>
          </cell>
          <cell r="R1246">
            <v>0</v>
          </cell>
          <cell r="S1246">
            <v>0</v>
          </cell>
          <cell r="T1246">
            <v>0</v>
          </cell>
          <cell r="U1246">
            <v>0</v>
          </cell>
          <cell r="V1246">
            <v>0</v>
          </cell>
          <cell r="W1246">
            <v>0</v>
          </cell>
          <cell r="X1246">
            <v>0</v>
          </cell>
          <cell r="Y1246">
            <v>0</v>
          </cell>
          <cell r="Z1246">
            <v>438200</v>
          </cell>
          <cell r="AA1246">
            <v>75000</v>
          </cell>
          <cell r="AB1246">
            <v>64524</v>
          </cell>
          <cell r="AC1246">
            <v>24500</v>
          </cell>
          <cell r="AD1246">
            <v>27000</v>
          </cell>
          <cell r="AE1246">
            <v>0</v>
          </cell>
          <cell r="AF1246">
            <v>34660</v>
          </cell>
          <cell r="AG1246">
            <v>0</v>
          </cell>
          <cell r="AH1246">
            <v>10000</v>
          </cell>
          <cell r="AI1246">
            <v>0</v>
          </cell>
          <cell r="AJ1246">
            <v>0</v>
          </cell>
          <cell r="AK1246">
            <v>26792</v>
          </cell>
          <cell r="AL1246">
            <v>3740</v>
          </cell>
          <cell r="AM1246">
            <v>55267.6</v>
          </cell>
          <cell r="AN1246">
            <v>930</v>
          </cell>
          <cell r="AO1246">
            <v>0</v>
          </cell>
          <cell r="AP1246">
            <v>0</v>
          </cell>
          <cell r="AQ1246">
            <v>673884</v>
          </cell>
          <cell r="AR1246">
            <v>0</v>
          </cell>
          <cell r="AS1246">
            <v>0</v>
          </cell>
          <cell r="AT1246">
            <v>0</v>
          </cell>
          <cell r="AU1246">
            <v>0</v>
          </cell>
          <cell r="AV1246">
            <v>3369</v>
          </cell>
          <cell r="AW1246">
            <v>5728.4340000000002</v>
          </cell>
          <cell r="AX1246">
            <v>1374.7233000000001</v>
          </cell>
        </row>
        <row r="1247">
          <cell r="D1247" t="str">
            <v>名越　吉太郎</v>
          </cell>
          <cell r="E1247">
            <v>1004</v>
          </cell>
          <cell r="F1247" t="str">
            <v>事業統括部</v>
          </cell>
          <cell r="G1247">
            <v>100404</v>
          </cell>
          <cell r="H1247" t="str">
            <v>バンコク事務所</v>
          </cell>
          <cell r="I1247">
            <v>1</v>
          </cell>
          <cell r="J1247" t="str">
            <v>部門1</v>
          </cell>
          <cell r="K1247">
            <v>1001</v>
          </cell>
          <cell r="L1247" t="str">
            <v>部門1-1</v>
          </cell>
          <cell r="M1247">
            <v>100102</v>
          </cell>
          <cell r="N1247" t="str">
            <v>一般職員</v>
          </cell>
          <cell r="O1247">
            <v>400</v>
          </cell>
          <cell r="P1247">
            <v>370640</v>
          </cell>
          <cell r="Q1247">
            <v>370640</v>
          </cell>
          <cell r="R1247">
            <v>0</v>
          </cell>
          <cell r="S1247">
            <v>0</v>
          </cell>
          <cell r="T1247">
            <v>0</v>
          </cell>
          <cell r="U1247">
            <v>0</v>
          </cell>
          <cell r="V1247">
            <v>0</v>
          </cell>
          <cell r="W1247">
            <v>0</v>
          </cell>
          <cell r="X1247">
            <v>0</v>
          </cell>
          <cell r="Y1247">
            <v>0</v>
          </cell>
          <cell r="Z1247">
            <v>370640</v>
          </cell>
          <cell r="AA1247">
            <v>0</v>
          </cell>
          <cell r="AB1247">
            <v>0</v>
          </cell>
          <cell r="AC1247">
            <v>13000</v>
          </cell>
          <cell r="AD1247">
            <v>0</v>
          </cell>
          <cell r="AE1247">
            <v>0</v>
          </cell>
          <cell r="AF1247">
            <v>0</v>
          </cell>
          <cell r="AG1247">
            <v>0</v>
          </cell>
          <cell r="AH1247">
            <v>4200</v>
          </cell>
          <cell r="AI1247">
            <v>0</v>
          </cell>
          <cell r="AJ1247">
            <v>0</v>
          </cell>
          <cell r="AK1247">
            <v>29550</v>
          </cell>
          <cell r="AL1247">
            <v>0</v>
          </cell>
          <cell r="AM1247">
            <v>55267.6</v>
          </cell>
          <cell r="AN1247">
            <v>930</v>
          </cell>
          <cell r="AO1247">
            <v>0</v>
          </cell>
          <cell r="AP1247">
            <v>0</v>
          </cell>
          <cell r="AQ1247">
            <v>387840</v>
          </cell>
          <cell r="AR1247">
            <v>0</v>
          </cell>
          <cell r="AS1247">
            <v>0</v>
          </cell>
          <cell r="AT1247">
            <v>0</v>
          </cell>
          <cell r="AU1247">
            <v>0</v>
          </cell>
          <cell r="AV1247">
            <v>1939</v>
          </cell>
          <cell r="AW1247">
            <v>3296.84</v>
          </cell>
          <cell r="AX1247">
            <v>0</v>
          </cell>
        </row>
        <row r="1248">
          <cell r="D1248" t="str">
            <v>土屋　麻里子</v>
          </cell>
          <cell r="E1248">
            <v>1002</v>
          </cell>
          <cell r="F1248" t="str">
            <v>派遣業務部</v>
          </cell>
          <cell r="G1248">
            <v>100201</v>
          </cell>
          <cell r="H1248" t="str">
            <v>派遣業務Ｇ</v>
          </cell>
          <cell r="I1248">
            <v>1</v>
          </cell>
          <cell r="J1248" t="str">
            <v>部門1</v>
          </cell>
          <cell r="K1248">
            <v>1001</v>
          </cell>
          <cell r="L1248" t="str">
            <v>部門1-1</v>
          </cell>
          <cell r="M1248">
            <v>100102</v>
          </cell>
          <cell r="N1248" t="str">
            <v>一般職員</v>
          </cell>
          <cell r="O1248">
            <v>500</v>
          </cell>
          <cell r="P1248">
            <v>351700</v>
          </cell>
          <cell r="Q1248">
            <v>351700</v>
          </cell>
          <cell r="R1248">
            <v>0</v>
          </cell>
          <cell r="S1248">
            <v>0</v>
          </cell>
          <cell r="T1248">
            <v>0</v>
          </cell>
          <cell r="U1248">
            <v>0</v>
          </cell>
          <cell r="V1248">
            <v>0</v>
          </cell>
          <cell r="W1248">
            <v>0</v>
          </cell>
          <cell r="X1248">
            <v>0</v>
          </cell>
          <cell r="Y1248">
            <v>0</v>
          </cell>
          <cell r="Z1248">
            <v>351700</v>
          </cell>
          <cell r="AA1248">
            <v>0</v>
          </cell>
          <cell r="AB1248">
            <v>43764</v>
          </cell>
          <cell r="AC1248">
            <v>13000</v>
          </cell>
          <cell r="AD1248">
            <v>0</v>
          </cell>
          <cell r="AE1248">
            <v>0</v>
          </cell>
          <cell r="AF1248">
            <v>17685</v>
          </cell>
          <cell r="AG1248">
            <v>0</v>
          </cell>
          <cell r="AH1248">
            <v>6103</v>
          </cell>
          <cell r="AI1248">
            <v>12552</v>
          </cell>
          <cell r="AJ1248">
            <v>0</v>
          </cell>
          <cell r="AK1248">
            <v>17336</v>
          </cell>
          <cell r="AL1248">
            <v>2420</v>
          </cell>
          <cell r="AM1248">
            <v>39222.199999999997</v>
          </cell>
          <cell r="AN1248">
            <v>660</v>
          </cell>
          <cell r="AO1248">
            <v>0</v>
          </cell>
          <cell r="AP1248">
            <v>0</v>
          </cell>
          <cell r="AQ1248">
            <v>444804</v>
          </cell>
          <cell r="AR1248">
            <v>0</v>
          </cell>
          <cell r="AS1248">
            <v>0</v>
          </cell>
          <cell r="AT1248">
            <v>0</v>
          </cell>
          <cell r="AU1248">
            <v>0</v>
          </cell>
          <cell r="AV1248">
            <v>2224</v>
          </cell>
          <cell r="AW1248">
            <v>3780.8539999999998</v>
          </cell>
          <cell r="AX1248">
            <v>907.40009999999995</v>
          </cell>
        </row>
        <row r="1249">
          <cell r="D1249" t="str">
            <v>山下　夏子</v>
          </cell>
          <cell r="E1249">
            <v>1001</v>
          </cell>
          <cell r="F1249" t="str">
            <v>産業推進部</v>
          </cell>
          <cell r="G1249">
            <v>100102</v>
          </cell>
          <cell r="H1249" t="str">
            <v>ＥＰＡＧ</v>
          </cell>
          <cell r="I1249">
            <v>1</v>
          </cell>
          <cell r="J1249" t="str">
            <v>部門1</v>
          </cell>
          <cell r="K1249">
            <v>1001</v>
          </cell>
          <cell r="L1249" t="str">
            <v>部門1-1</v>
          </cell>
          <cell r="M1249">
            <v>100102</v>
          </cell>
          <cell r="N1249" t="str">
            <v>一般職員</v>
          </cell>
          <cell r="O1249">
            <v>500</v>
          </cell>
          <cell r="P1249">
            <v>315600</v>
          </cell>
          <cell r="Q1249">
            <v>315600</v>
          </cell>
          <cell r="R1249">
            <v>0</v>
          </cell>
          <cell r="S1249">
            <v>0</v>
          </cell>
          <cell r="T1249">
            <v>0</v>
          </cell>
          <cell r="U1249">
            <v>0</v>
          </cell>
          <cell r="V1249">
            <v>0</v>
          </cell>
          <cell r="W1249">
            <v>0</v>
          </cell>
          <cell r="X1249">
            <v>0</v>
          </cell>
          <cell r="Y1249">
            <v>0</v>
          </cell>
          <cell r="Z1249">
            <v>315600</v>
          </cell>
          <cell r="AA1249">
            <v>0</v>
          </cell>
          <cell r="AB1249">
            <v>37872</v>
          </cell>
          <cell r="AC1249">
            <v>0</v>
          </cell>
          <cell r="AD1249">
            <v>0</v>
          </cell>
          <cell r="AE1249">
            <v>0</v>
          </cell>
          <cell r="AF1249">
            <v>8900</v>
          </cell>
          <cell r="AG1249">
            <v>0</v>
          </cell>
          <cell r="AH1249">
            <v>0</v>
          </cell>
          <cell r="AI1249">
            <v>37043</v>
          </cell>
          <cell r="AJ1249">
            <v>0</v>
          </cell>
          <cell r="AK1249">
            <v>14184</v>
          </cell>
          <cell r="AL1249">
            <v>1980</v>
          </cell>
          <cell r="AM1249">
            <v>32090.799999999999</v>
          </cell>
          <cell r="AN1249">
            <v>540</v>
          </cell>
          <cell r="AO1249">
            <v>0</v>
          </cell>
          <cell r="AP1249">
            <v>0</v>
          </cell>
          <cell r="AQ1249">
            <v>399415</v>
          </cell>
          <cell r="AR1249">
            <v>0</v>
          </cell>
          <cell r="AS1249">
            <v>0</v>
          </cell>
          <cell r="AT1249">
            <v>0</v>
          </cell>
          <cell r="AU1249">
            <v>0</v>
          </cell>
          <cell r="AV1249">
            <v>1997</v>
          </cell>
          <cell r="AW1249">
            <v>3395.1025</v>
          </cell>
          <cell r="AX1249">
            <v>814.8066</v>
          </cell>
        </row>
        <row r="1250">
          <cell r="D1250" t="str">
            <v>小柴　基弘</v>
          </cell>
          <cell r="E1250">
            <v>1007</v>
          </cell>
          <cell r="F1250" t="str">
            <v>関西研修センター</v>
          </cell>
          <cell r="G1250">
            <v>100701</v>
          </cell>
          <cell r="H1250" t="str">
            <v>ＫＫＣＧ</v>
          </cell>
          <cell r="I1250">
            <v>1</v>
          </cell>
          <cell r="J1250" t="str">
            <v>部門1</v>
          </cell>
          <cell r="K1250">
            <v>1001</v>
          </cell>
          <cell r="L1250" t="str">
            <v>部門1-1</v>
          </cell>
          <cell r="M1250">
            <v>100102</v>
          </cell>
          <cell r="N1250" t="str">
            <v>一般職員</v>
          </cell>
          <cell r="O1250">
            <v>300</v>
          </cell>
          <cell r="P1250">
            <v>413300</v>
          </cell>
          <cell r="Q1250">
            <v>413300</v>
          </cell>
          <cell r="R1250">
            <v>0</v>
          </cell>
          <cell r="S1250">
            <v>0</v>
          </cell>
          <cell r="T1250">
            <v>0</v>
          </cell>
          <cell r="U1250">
            <v>0</v>
          </cell>
          <cell r="V1250">
            <v>0</v>
          </cell>
          <cell r="W1250">
            <v>0</v>
          </cell>
          <cell r="X1250">
            <v>0</v>
          </cell>
          <cell r="Y1250">
            <v>0</v>
          </cell>
          <cell r="Z1250">
            <v>413300</v>
          </cell>
          <cell r="AA1250">
            <v>75000</v>
          </cell>
          <cell r="AB1250">
            <v>62316</v>
          </cell>
          <cell r="AC1250">
            <v>31000</v>
          </cell>
          <cell r="AD1250">
            <v>27000</v>
          </cell>
          <cell r="AE1250">
            <v>0</v>
          </cell>
          <cell r="AF1250">
            <v>15385</v>
          </cell>
          <cell r="AG1250">
            <v>0</v>
          </cell>
          <cell r="AH1250">
            <v>4000</v>
          </cell>
          <cell r="AI1250">
            <v>0</v>
          </cell>
          <cell r="AJ1250">
            <v>0</v>
          </cell>
          <cell r="AK1250">
            <v>24428</v>
          </cell>
          <cell r="AL1250">
            <v>3410</v>
          </cell>
          <cell r="AM1250">
            <v>55267.6</v>
          </cell>
          <cell r="AN1250">
            <v>930</v>
          </cell>
          <cell r="AO1250">
            <v>0</v>
          </cell>
          <cell r="AP1250">
            <v>0</v>
          </cell>
          <cell r="AQ1250">
            <v>628001</v>
          </cell>
          <cell r="AR1250">
            <v>0</v>
          </cell>
          <cell r="AS1250">
            <v>0</v>
          </cell>
          <cell r="AT1250">
            <v>0</v>
          </cell>
          <cell r="AU1250">
            <v>0</v>
          </cell>
          <cell r="AV1250">
            <v>3140</v>
          </cell>
          <cell r="AW1250">
            <v>5338.0135</v>
          </cell>
          <cell r="AX1250">
            <v>1281.1220000000001</v>
          </cell>
        </row>
        <row r="1251">
          <cell r="D1251" t="str">
            <v>南谷　剛</v>
          </cell>
          <cell r="E1251">
            <v>1002</v>
          </cell>
          <cell r="F1251" t="str">
            <v>政策推進部</v>
          </cell>
          <cell r="G1251">
            <v>100202</v>
          </cell>
          <cell r="H1251" t="str">
            <v>政策受託Ｇ</v>
          </cell>
          <cell r="I1251">
            <v>1</v>
          </cell>
          <cell r="J1251" t="str">
            <v>部門1</v>
          </cell>
          <cell r="K1251">
            <v>1001</v>
          </cell>
          <cell r="L1251" t="str">
            <v>部門1-1</v>
          </cell>
          <cell r="M1251">
            <v>100102</v>
          </cell>
          <cell r="N1251" t="str">
            <v>一般職員</v>
          </cell>
          <cell r="O1251">
            <v>500</v>
          </cell>
          <cell r="P1251">
            <v>349000</v>
          </cell>
          <cell r="Q1251">
            <v>349000</v>
          </cell>
          <cell r="R1251">
            <v>0</v>
          </cell>
          <cell r="S1251">
            <v>0</v>
          </cell>
          <cell r="T1251">
            <v>0</v>
          </cell>
          <cell r="U1251">
            <v>0</v>
          </cell>
          <cell r="V1251">
            <v>0</v>
          </cell>
          <cell r="W1251">
            <v>0</v>
          </cell>
          <cell r="X1251">
            <v>0</v>
          </cell>
          <cell r="Y1251">
            <v>0</v>
          </cell>
          <cell r="Z1251">
            <v>349000</v>
          </cell>
          <cell r="AA1251">
            <v>0</v>
          </cell>
          <cell r="AB1251">
            <v>45000</v>
          </cell>
          <cell r="AC1251">
            <v>26000</v>
          </cell>
          <cell r="AD1251">
            <v>0</v>
          </cell>
          <cell r="AE1251">
            <v>0</v>
          </cell>
          <cell r="AF1251">
            <v>13665</v>
          </cell>
          <cell r="AG1251">
            <v>0</v>
          </cell>
          <cell r="AH1251">
            <v>11050</v>
          </cell>
          <cell r="AI1251">
            <v>23441</v>
          </cell>
          <cell r="AJ1251">
            <v>0</v>
          </cell>
          <cell r="AK1251">
            <v>18518</v>
          </cell>
          <cell r="AL1251">
            <v>2585</v>
          </cell>
          <cell r="AM1251">
            <v>41896.6</v>
          </cell>
          <cell r="AN1251">
            <v>705</v>
          </cell>
          <cell r="AO1251">
            <v>0</v>
          </cell>
          <cell r="AP1251">
            <v>0</v>
          </cell>
          <cell r="AQ1251">
            <v>468156</v>
          </cell>
          <cell r="AR1251">
            <v>0</v>
          </cell>
          <cell r="AS1251">
            <v>0</v>
          </cell>
          <cell r="AT1251">
            <v>43</v>
          </cell>
          <cell r="AU1251">
            <v>0</v>
          </cell>
          <cell r="AV1251">
            <v>2340</v>
          </cell>
          <cell r="AW1251">
            <v>3980.1060000000002</v>
          </cell>
          <cell r="AX1251">
            <v>955.03819999999996</v>
          </cell>
        </row>
        <row r="1252">
          <cell r="D1252" t="str">
            <v>栗山　明</v>
          </cell>
          <cell r="E1252">
            <v>1004</v>
          </cell>
          <cell r="F1252" t="str">
            <v>事業統括部</v>
          </cell>
          <cell r="G1252">
            <v>100406</v>
          </cell>
          <cell r="H1252" t="str">
            <v>ニューデリー事務所</v>
          </cell>
          <cell r="I1252">
            <v>1</v>
          </cell>
          <cell r="J1252" t="str">
            <v>部門1</v>
          </cell>
          <cell r="K1252">
            <v>1001</v>
          </cell>
          <cell r="L1252" t="str">
            <v>部門1-1</v>
          </cell>
          <cell r="M1252">
            <v>100102</v>
          </cell>
          <cell r="N1252" t="str">
            <v>一般職員</v>
          </cell>
          <cell r="O1252">
            <v>400</v>
          </cell>
          <cell r="P1252">
            <v>292080</v>
          </cell>
          <cell r="Q1252">
            <v>292080</v>
          </cell>
          <cell r="R1252">
            <v>0</v>
          </cell>
          <cell r="S1252">
            <v>0</v>
          </cell>
          <cell r="T1252">
            <v>0</v>
          </cell>
          <cell r="U1252">
            <v>0</v>
          </cell>
          <cell r="V1252">
            <v>0</v>
          </cell>
          <cell r="W1252">
            <v>0</v>
          </cell>
          <cell r="X1252">
            <v>0</v>
          </cell>
          <cell r="Y1252">
            <v>0</v>
          </cell>
          <cell r="Z1252">
            <v>292080</v>
          </cell>
          <cell r="AA1252">
            <v>0</v>
          </cell>
          <cell r="AB1252">
            <v>0</v>
          </cell>
          <cell r="AC1252">
            <v>26000</v>
          </cell>
          <cell r="AD1252">
            <v>0</v>
          </cell>
          <cell r="AE1252">
            <v>0</v>
          </cell>
          <cell r="AF1252">
            <v>0</v>
          </cell>
          <cell r="AG1252">
            <v>0</v>
          </cell>
          <cell r="AH1252">
            <v>16400</v>
          </cell>
          <cell r="AI1252">
            <v>0</v>
          </cell>
          <cell r="AJ1252">
            <v>0</v>
          </cell>
          <cell r="AK1252">
            <v>26792</v>
          </cell>
          <cell r="AL1252">
            <v>0</v>
          </cell>
          <cell r="AM1252">
            <v>55267.6</v>
          </cell>
          <cell r="AN1252">
            <v>930</v>
          </cell>
          <cell r="AO1252">
            <v>0</v>
          </cell>
          <cell r="AP1252">
            <v>0</v>
          </cell>
          <cell r="AQ1252">
            <v>334480</v>
          </cell>
          <cell r="AR1252">
            <v>0</v>
          </cell>
          <cell r="AS1252">
            <v>0</v>
          </cell>
          <cell r="AT1252">
            <v>0</v>
          </cell>
          <cell r="AU1252">
            <v>0</v>
          </cell>
          <cell r="AV1252">
            <v>1672</v>
          </cell>
          <cell r="AW1252">
            <v>2843.48</v>
          </cell>
          <cell r="AX1252">
            <v>0</v>
          </cell>
        </row>
        <row r="1253">
          <cell r="D1253" t="str">
            <v>戸田　英信</v>
          </cell>
          <cell r="E1253">
            <v>1005</v>
          </cell>
          <cell r="F1253" t="str">
            <v>総務企画部</v>
          </cell>
          <cell r="G1253">
            <v>100504</v>
          </cell>
          <cell r="H1253" t="str">
            <v>会計Ｇ</v>
          </cell>
          <cell r="I1253">
            <v>1</v>
          </cell>
          <cell r="J1253" t="str">
            <v>部門1</v>
          </cell>
          <cell r="K1253">
            <v>1001</v>
          </cell>
          <cell r="L1253" t="str">
            <v>部門1-1</v>
          </cell>
          <cell r="M1253">
            <v>100102</v>
          </cell>
          <cell r="N1253" t="str">
            <v>一般職員</v>
          </cell>
          <cell r="O1253">
            <v>300</v>
          </cell>
          <cell r="P1253">
            <v>376500</v>
          </cell>
          <cell r="Q1253">
            <v>376500</v>
          </cell>
          <cell r="R1253">
            <v>0</v>
          </cell>
          <cell r="S1253">
            <v>0</v>
          </cell>
          <cell r="T1253">
            <v>0</v>
          </cell>
          <cell r="U1253">
            <v>0</v>
          </cell>
          <cell r="V1253">
            <v>0</v>
          </cell>
          <cell r="W1253">
            <v>0</v>
          </cell>
          <cell r="X1253">
            <v>0</v>
          </cell>
          <cell r="Y1253">
            <v>0</v>
          </cell>
          <cell r="Z1253">
            <v>376500</v>
          </cell>
          <cell r="AA1253">
            <v>75000</v>
          </cell>
          <cell r="AB1253">
            <v>54180</v>
          </cell>
          <cell r="AC1253">
            <v>0</v>
          </cell>
          <cell r="AD1253">
            <v>27000</v>
          </cell>
          <cell r="AE1253">
            <v>0</v>
          </cell>
          <cell r="AF1253">
            <v>7985</v>
          </cell>
          <cell r="AG1253">
            <v>0</v>
          </cell>
          <cell r="AH1253">
            <v>1500</v>
          </cell>
          <cell r="AI1253">
            <v>0</v>
          </cell>
          <cell r="AJ1253">
            <v>0</v>
          </cell>
          <cell r="AK1253">
            <v>20882</v>
          </cell>
          <cell r="AL1253">
            <v>2915</v>
          </cell>
          <cell r="AM1253">
            <v>47244.4</v>
          </cell>
          <cell r="AN1253">
            <v>795</v>
          </cell>
          <cell r="AO1253">
            <v>0</v>
          </cell>
          <cell r="AP1253">
            <v>0</v>
          </cell>
          <cell r="AQ1253">
            <v>542165</v>
          </cell>
          <cell r="AR1253">
            <v>0</v>
          </cell>
          <cell r="AS1253">
            <v>0</v>
          </cell>
          <cell r="AT1253">
            <v>0</v>
          </cell>
          <cell r="AU1253">
            <v>0</v>
          </cell>
          <cell r="AV1253">
            <v>2710</v>
          </cell>
          <cell r="AW1253">
            <v>4609.2275</v>
          </cell>
          <cell r="AX1253">
            <v>1106.0165999999999</v>
          </cell>
        </row>
        <row r="1254">
          <cell r="D1254" t="str">
            <v>山辺　孝</v>
          </cell>
          <cell r="E1254">
            <v>1005</v>
          </cell>
          <cell r="F1254" t="str">
            <v>総務企画部</v>
          </cell>
          <cell r="G1254">
            <v>100501</v>
          </cell>
          <cell r="H1254" t="str">
            <v>経営戦略Ｇ</v>
          </cell>
          <cell r="I1254">
            <v>1</v>
          </cell>
          <cell r="J1254" t="str">
            <v>部門1</v>
          </cell>
          <cell r="K1254">
            <v>1001</v>
          </cell>
          <cell r="L1254" t="str">
            <v>部門1-1</v>
          </cell>
          <cell r="M1254">
            <v>100102</v>
          </cell>
          <cell r="N1254" t="str">
            <v>一般職員</v>
          </cell>
          <cell r="O1254">
            <v>300</v>
          </cell>
          <cell r="P1254">
            <v>381300</v>
          </cell>
          <cell r="Q1254">
            <v>381300</v>
          </cell>
          <cell r="R1254">
            <v>0</v>
          </cell>
          <cell r="S1254">
            <v>0</v>
          </cell>
          <cell r="T1254">
            <v>0</v>
          </cell>
          <cell r="U1254">
            <v>0</v>
          </cell>
          <cell r="V1254">
            <v>0</v>
          </cell>
          <cell r="W1254">
            <v>0</v>
          </cell>
          <cell r="X1254">
            <v>0</v>
          </cell>
          <cell r="Y1254">
            <v>0</v>
          </cell>
          <cell r="Z1254">
            <v>381300</v>
          </cell>
          <cell r="AA1254">
            <v>85000</v>
          </cell>
          <cell r="AB1254">
            <v>57516</v>
          </cell>
          <cell r="AC1254">
            <v>13000</v>
          </cell>
          <cell r="AD1254">
            <v>27000</v>
          </cell>
          <cell r="AE1254">
            <v>0</v>
          </cell>
          <cell r="AF1254">
            <v>0</v>
          </cell>
          <cell r="AG1254">
            <v>0</v>
          </cell>
          <cell r="AH1254">
            <v>7500</v>
          </cell>
          <cell r="AI1254">
            <v>0</v>
          </cell>
          <cell r="AJ1254">
            <v>0</v>
          </cell>
          <cell r="AK1254">
            <v>22064</v>
          </cell>
          <cell r="AL1254">
            <v>3080</v>
          </cell>
          <cell r="AM1254">
            <v>49918.8</v>
          </cell>
          <cell r="AN1254">
            <v>840</v>
          </cell>
          <cell r="AO1254">
            <v>0</v>
          </cell>
          <cell r="AP1254">
            <v>0</v>
          </cell>
          <cell r="AQ1254">
            <v>571316</v>
          </cell>
          <cell r="AR1254">
            <v>0</v>
          </cell>
          <cell r="AS1254">
            <v>0</v>
          </cell>
          <cell r="AT1254">
            <v>0</v>
          </cell>
          <cell r="AU1254">
            <v>0</v>
          </cell>
          <cell r="AV1254">
            <v>2856</v>
          </cell>
          <cell r="AW1254">
            <v>4856.7659999999996</v>
          </cell>
          <cell r="AX1254">
            <v>1165.4846</v>
          </cell>
        </row>
        <row r="1255">
          <cell r="D1255" t="str">
            <v>蔵口　葉子</v>
          </cell>
          <cell r="E1255">
            <v>1004</v>
          </cell>
          <cell r="F1255" t="str">
            <v>事業統括部</v>
          </cell>
          <cell r="G1255">
            <v>100401</v>
          </cell>
          <cell r="H1255" t="str">
            <v>事業統括Ｇ</v>
          </cell>
          <cell r="I1255">
            <v>1</v>
          </cell>
          <cell r="J1255" t="str">
            <v>部門1</v>
          </cell>
          <cell r="K1255">
            <v>1001</v>
          </cell>
          <cell r="L1255" t="str">
            <v>部門1-1</v>
          </cell>
          <cell r="M1255">
            <v>100102</v>
          </cell>
          <cell r="N1255" t="str">
            <v>一般職員</v>
          </cell>
          <cell r="O1255">
            <v>500</v>
          </cell>
          <cell r="P1255">
            <v>318500</v>
          </cell>
          <cell r="Q1255">
            <v>318500</v>
          </cell>
          <cell r="R1255">
            <v>0</v>
          </cell>
          <cell r="S1255">
            <v>0</v>
          </cell>
          <cell r="T1255">
            <v>0</v>
          </cell>
          <cell r="U1255">
            <v>0</v>
          </cell>
          <cell r="V1255">
            <v>0</v>
          </cell>
          <cell r="W1255">
            <v>0</v>
          </cell>
          <cell r="X1255">
            <v>0</v>
          </cell>
          <cell r="Y1255">
            <v>0</v>
          </cell>
          <cell r="Z1255">
            <v>318500</v>
          </cell>
          <cell r="AA1255">
            <v>0</v>
          </cell>
          <cell r="AB1255">
            <v>38220</v>
          </cell>
          <cell r="AC1255">
            <v>0</v>
          </cell>
          <cell r="AD1255">
            <v>0</v>
          </cell>
          <cell r="AE1255">
            <v>0</v>
          </cell>
          <cell r="AF1255">
            <v>5050</v>
          </cell>
          <cell r="AG1255">
            <v>0</v>
          </cell>
          <cell r="AH1255">
            <v>5501</v>
          </cell>
          <cell r="AI1255">
            <v>0</v>
          </cell>
          <cell r="AJ1255">
            <v>0</v>
          </cell>
          <cell r="AK1255">
            <v>14972</v>
          </cell>
          <cell r="AL1255">
            <v>2090</v>
          </cell>
          <cell r="AM1255">
            <v>33873.4</v>
          </cell>
          <cell r="AN1255">
            <v>570</v>
          </cell>
          <cell r="AO1255">
            <v>0</v>
          </cell>
          <cell r="AP1255">
            <v>0</v>
          </cell>
          <cell r="AQ1255">
            <v>367271</v>
          </cell>
          <cell r="AR1255">
            <v>0</v>
          </cell>
          <cell r="AS1255">
            <v>0</v>
          </cell>
          <cell r="AT1255">
            <v>0</v>
          </cell>
          <cell r="AU1255">
            <v>0</v>
          </cell>
          <cell r="AV1255">
            <v>1836</v>
          </cell>
          <cell r="AW1255">
            <v>3122.1585</v>
          </cell>
          <cell r="AX1255">
            <v>749.2328</v>
          </cell>
        </row>
        <row r="1256">
          <cell r="D1256" t="str">
            <v>濃野　承次</v>
          </cell>
          <cell r="E1256">
            <v>1003</v>
          </cell>
          <cell r="F1256" t="str">
            <v>新国際協力事業部</v>
          </cell>
          <cell r="G1256">
            <v>100301</v>
          </cell>
          <cell r="H1256" t="str">
            <v>新国際協力事業Ｇ</v>
          </cell>
          <cell r="I1256">
            <v>1</v>
          </cell>
          <cell r="J1256" t="str">
            <v>部門1</v>
          </cell>
          <cell r="K1256">
            <v>1001</v>
          </cell>
          <cell r="L1256" t="str">
            <v>部門1-1</v>
          </cell>
          <cell r="M1256">
            <v>100102</v>
          </cell>
          <cell r="N1256" t="str">
            <v>一般職員</v>
          </cell>
          <cell r="O1256">
            <v>300</v>
          </cell>
          <cell r="P1256">
            <v>376500</v>
          </cell>
          <cell r="Q1256">
            <v>376500</v>
          </cell>
          <cell r="R1256">
            <v>0</v>
          </cell>
          <cell r="S1256">
            <v>0</v>
          </cell>
          <cell r="T1256">
            <v>0</v>
          </cell>
          <cell r="U1256">
            <v>0</v>
          </cell>
          <cell r="V1256">
            <v>0</v>
          </cell>
          <cell r="W1256">
            <v>0</v>
          </cell>
          <cell r="X1256">
            <v>0</v>
          </cell>
          <cell r="Y1256">
            <v>0</v>
          </cell>
          <cell r="Z1256">
            <v>376500</v>
          </cell>
          <cell r="AA1256">
            <v>75000</v>
          </cell>
          <cell r="AB1256">
            <v>54180</v>
          </cell>
          <cell r="AC1256">
            <v>0</v>
          </cell>
          <cell r="AD1256">
            <v>27000</v>
          </cell>
          <cell r="AE1256">
            <v>0</v>
          </cell>
          <cell r="AF1256">
            <v>6960</v>
          </cell>
          <cell r="AG1256">
            <v>0</v>
          </cell>
          <cell r="AH1256">
            <v>0</v>
          </cell>
          <cell r="AI1256">
            <v>0</v>
          </cell>
          <cell r="AJ1256">
            <v>0</v>
          </cell>
          <cell r="AK1256">
            <v>20882</v>
          </cell>
          <cell r="AL1256">
            <v>2915</v>
          </cell>
          <cell r="AM1256">
            <v>47244.4</v>
          </cell>
          <cell r="AN1256">
            <v>795</v>
          </cell>
          <cell r="AO1256">
            <v>0</v>
          </cell>
          <cell r="AP1256">
            <v>0</v>
          </cell>
          <cell r="AQ1256">
            <v>539640</v>
          </cell>
          <cell r="AR1256">
            <v>0</v>
          </cell>
          <cell r="AS1256">
            <v>0</v>
          </cell>
          <cell r="AT1256">
            <v>0</v>
          </cell>
          <cell r="AU1256">
            <v>0</v>
          </cell>
          <cell r="AV1256">
            <v>2698</v>
          </cell>
          <cell r="AW1256">
            <v>4587.1400000000003</v>
          </cell>
          <cell r="AX1256">
            <v>1100.8656000000001</v>
          </cell>
        </row>
        <row r="1257">
          <cell r="D1257" t="str">
            <v>小平　真巳</v>
          </cell>
          <cell r="E1257">
            <v>1003</v>
          </cell>
          <cell r="F1257" t="str">
            <v>研修業務部</v>
          </cell>
          <cell r="G1257">
            <v>100303</v>
          </cell>
          <cell r="H1257" t="str">
            <v>招聘業務Ｇ</v>
          </cell>
          <cell r="I1257">
            <v>1</v>
          </cell>
          <cell r="J1257" t="str">
            <v>部門1</v>
          </cell>
          <cell r="K1257">
            <v>1001</v>
          </cell>
          <cell r="L1257" t="str">
            <v>部門1-1</v>
          </cell>
          <cell r="M1257">
            <v>100102</v>
          </cell>
          <cell r="N1257" t="str">
            <v>一般職員</v>
          </cell>
          <cell r="O1257">
            <v>300</v>
          </cell>
          <cell r="P1257">
            <v>369100</v>
          </cell>
          <cell r="Q1257">
            <v>369100</v>
          </cell>
          <cell r="R1257">
            <v>0</v>
          </cell>
          <cell r="S1257">
            <v>0</v>
          </cell>
          <cell r="T1257">
            <v>0</v>
          </cell>
          <cell r="U1257">
            <v>0</v>
          </cell>
          <cell r="V1257">
            <v>0</v>
          </cell>
          <cell r="W1257">
            <v>0</v>
          </cell>
          <cell r="X1257">
            <v>0</v>
          </cell>
          <cell r="Y1257">
            <v>0</v>
          </cell>
          <cell r="Z1257">
            <v>369100</v>
          </cell>
          <cell r="AA1257">
            <v>75000</v>
          </cell>
          <cell r="AB1257">
            <v>57012</v>
          </cell>
          <cell r="AC1257">
            <v>31000</v>
          </cell>
          <cell r="AD1257">
            <v>0</v>
          </cell>
          <cell r="AE1257">
            <v>0</v>
          </cell>
          <cell r="AF1257">
            <v>21180</v>
          </cell>
          <cell r="AG1257">
            <v>0</v>
          </cell>
          <cell r="AH1257">
            <v>13900</v>
          </cell>
          <cell r="AI1257">
            <v>0</v>
          </cell>
          <cell r="AJ1257">
            <v>0</v>
          </cell>
          <cell r="AK1257">
            <v>22064</v>
          </cell>
          <cell r="AL1257">
            <v>3080</v>
          </cell>
          <cell r="AM1257">
            <v>49918.8</v>
          </cell>
          <cell r="AN1257">
            <v>840</v>
          </cell>
          <cell r="AO1257">
            <v>0</v>
          </cell>
          <cell r="AP1257">
            <v>0</v>
          </cell>
          <cell r="AQ1257">
            <v>567192</v>
          </cell>
          <cell r="AR1257">
            <v>0</v>
          </cell>
          <cell r="AS1257">
            <v>0</v>
          </cell>
          <cell r="AT1257">
            <v>0</v>
          </cell>
          <cell r="AU1257">
            <v>0</v>
          </cell>
          <cell r="AV1257">
            <v>2835</v>
          </cell>
          <cell r="AW1257">
            <v>4822.0919999999996</v>
          </cell>
          <cell r="AX1257">
            <v>1157.0716</v>
          </cell>
        </row>
        <row r="1258">
          <cell r="D1258" t="str">
            <v>佐藤　裕之</v>
          </cell>
          <cell r="E1258">
            <v>1005</v>
          </cell>
          <cell r="F1258" t="str">
            <v>総務企画部</v>
          </cell>
          <cell r="G1258">
            <v>100503</v>
          </cell>
          <cell r="H1258" t="str">
            <v>人事Ｇ</v>
          </cell>
          <cell r="I1258">
            <v>1</v>
          </cell>
          <cell r="J1258" t="str">
            <v>部門1</v>
          </cell>
          <cell r="K1258">
            <v>1001</v>
          </cell>
          <cell r="L1258" t="str">
            <v>部門1-1</v>
          </cell>
          <cell r="M1258">
            <v>100102</v>
          </cell>
          <cell r="N1258" t="str">
            <v>一般職員</v>
          </cell>
          <cell r="O1258">
            <v>300</v>
          </cell>
          <cell r="P1258">
            <v>374200</v>
          </cell>
          <cell r="Q1258">
            <v>374200</v>
          </cell>
          <cell r="R1258">
            <v>0</v>
          </cell>
          <cell r="S1258">
            <v>0</v>
          </cell>
          <cell r="T1258">
            <v>0</v>
          </cell>
          <cell r="U1258">
            <v>0</v>
          </cell>
          <cell r="V1258">
            <v>0</v>
          </cell>
          <cell r="W1258">
            <v>0</v>
          </cell>
          <cell r="X1258">
            <v>0</v>
          </cell>
          <cell r="Y1258">
            <v>0</v>
          </cell>
          <cell r="Z1258">
            <v>374200</v>
          </cell>
          <cell r="AA1258">
            <v>75000</v>
          </cell>
          <cell r="AB1258">
            <v>53904</v>
          </cell>
          <cell r="AC1258">
            <v>0</v>
          </cell>
          <cell r="AD1258">
            <v>0</v>
          </cell>
          <cell r="AE1258">
            <v>0</v>
          </cell>
          <cell r="AF1258">
            <v>18300</v>
          </cell>
          <cell r="AG1258">
            <v>0</v>
          </cell>
          <cell r="AH1258">
            <v>9900</v>
          </cell>
          <cell r="AI1258">
            <v>0</v>
          </cell>
          <cell r="AJ1258">
            <v>0</v>
          </cell>
          <cell r="AK1258">
            <v>20882</v>
          </cell>
          <cell r="AL1258">
            <v>2915</v>
          </cell>
          <cell r="AM1258">
            <v>47244.4</v>
          </cell>
          <cell r="AN1258">
            <v>795</v>
          </cell>
          <cell r="AO1258">
            <v>0</v>
          </cell>
          <cell r="AP1258">
            <v>0</v>
          </cell>
          <cell r="AQ1258">
            <v>531304</v>
          </cell>
          <cell r="AR1258">
            <v>0</v>
          </cell>
          <cell r="AS1258">
            <v>0</v>
          </cell>
          <cell r="AT1258">
            <v>0</v>
          </cell>
          <cell r="AU1258">
            <v>0</v>
          </cell>
          <cell r="AV1258">
            <v>2656</v>
          </cell>
          <cell r="AW1258">
            <v>4516.6040000000003</v>
          </cell>
          <cell r="AX1258">
            <v>1083.8601000000001</v>
          </cell>
        </row>
        <row r="1259">
          <cell r="D1259" t="str">
            <v>窪田　真也</v>
          </cell>
          <cell r="E1259">
            <v>1008</v>
          </cell>
          <cell r="F1259" t="str">
            <v>HIDA総合研究所</v>
          </cell>
          <cell r="G1259">
            <v>100801</v>
          </cell>
          <cell r="H1259" t="str">
            <v>調査企画Ｇ</v>
          </cell>
          <cell r="I1259">
            <v>1</v>
          </cell>
          <cell r="J1259" t="str">
            <v>部門1</v>
          </cell>
          <cell r="K1259">
            <v>1001</v>
          </cell>
          <cell r="L1259" t="str">
            <v>部門1-1</v>
          </cell>
          <cell r="M1259">
            <v>100102</v>
          </cell>
          <cell r="N1259" t="str">
            <v>一般職員</v>
          </cell>
          <cell r="O1259">
            <v>300</v>
          </cell>
          <cell r="P1259">
            <v>365100</v>
          </cell>
          <cell r="Q1259">
            <v>365100</v>
          </cell>
          <cell r="R1259">
            <v>0</v>
          </cell>
          <cell r="S1259">
            <v>0</v>
          </cell>
          <cell r="T1259">
            <v>0</v>
          </cell>
          <cell r="U1259">
            <v>0</v>
          </cell>
          <cell r="V1259">
            <v>0</v>
          </cell>
          <cell r="W1259">
            <v>0</v>
          </cell>
          <cell r="X1259">
            <v>0</v>
          </cell>
          <cell r="Y1259">
            <v>0</v>
          </cell>
          <cell r="Z1259">
            <v>365100</v>
          </cell>
          <cell r="AA1259">
            <v>75000</v>
          </cell>
          <cell r="AB1259">
            <v>54372</v>
          </cell>
          <cell r="AC1259">
            <v>13000</v>
          </cell>
          <cell r="AD1259">
            <v>27000</v>
          </cell>
          <cell r="AE1259">
            <v>0</v>
          </cell>
          <cell r="AF1259">
            <v>7240</v>
          </cell>
          <cell r="AG1259">
            <v>0</v>
          </cell>
          <cell r="AH1259">
            <v>0</v>
          </cell>
          <cell r="AI1259">
            <v>0</v>
          </cell>
          <cell r="AJ1259">
            <v>0</v>
          </cell>
          <cell r="AK1259">
            <v>26792</v>
          </cell>
          <cell r="AL1259">
            <v>3740</v>
          </cell>
          <cell r="AM1259">
            <v>55267.6</v>
          </cell>
          <cell r="AN1259">
            <v>930</v>
          </cell>
          <cell r="AO1259">
            <v>0</v>
          </cell>
          <cell r="AP1259">
            <v>0</v>
          </cell>
          <cell r="AQ1259">
            <v>541712</v>
          </cell>
          <cell r="AR1259">
            <v>0</v>
          </cell>
          <cell r="AS1259">
            <v>0</v>
          </cell>
          <cell r="AT1259">
            <v>0</v>
          </cell>
          <cell r="AU1259">
            <v>0</v>
          </cell>
          <cell r="AV1259">
            <v>2708</v>
          </cell>
          <cell r="AW1259">
            <v>4605.1120000000001</v>
          </cell>
          <cell r="AX1259">
            <v>1105.0924</v>
          </cell>
        </row>
        <row r="1260">
          <cell r="D1260" t="str">
            <v>浜本　馨</v>
          </cell>
          <cell r="E1260">
            <v>1002</v>
          </cell>
          <cell r="F1260" t="str">
            <v>政策推進部</v>
          </cell>
          <cell r="G1260">
            <v>100202</v>
          </cell>
          <cell r="H1260" t="str">
            <v>政策受託Ｇ</v>
          </cell>
          <cell r="I1260">
            <v>1</v>
          </cell>
          <cell r="J1260" t="str">
            <v>部門1</v>
          </cell>
          <cell r="K1260">
            <v>1001</v>
          </cell>
          <cell r="L1260" t="str">
            <v>部門1-1</v>
          </cell>
          <cell r="M1260">
            <v>100102</v>
          </cell>
          <cell r="N1260" t="str">
            <v>一般職員</v>
          </cell>
          <cell r="O1260">
            <v>500</v>
          </cell>
          <cell r="P1260">
            <v>357100</v>
          </cell>
          <cell r="Q1260">
            <v>357100</v>
          </cell>
          <cell r="R1260">
            <v>0</v>
          </cell>
          <cell r="S1260">
            <v>0</v>
          </cell>
          <cell r="T1260">
            <v>0</v>
          </cell>
          <cell r="U1260">
            <v>0</v>
          </cell>
          <cell r="V1260">
            <v>0</v>
          </cell>
          <cell r="W1260">
            <v>0</v>
          </cell>
          <cell r="X1260">
            <v>0</v>
          </cell>
          <cell r="Y1260">
            <v>0</v>
          </cell>
          <cell r="Z1260">
            <v>357100</v>
          </cell>
          <cell r="AA1260">
            <v>0</v>
          </cell>
          <cell r="AB1260">
            <v>45192</v>
          </cell>
          <cell r="AC1260">
            <v>19500</v>
          </cell>
          <cell r="AD1260">
            <v>27000</v>
          </cell>
          <cell r="AE1260">
            <v>0</v>
          </cell>
          <cell r="AF1260">
            <v>10610</v>
          </cell>
          <cell r="AG1260">
            <v>0</v>
          </cell>
          <cell r="AH1260">
            <v>18811</v>
          </cell>
          <cell r="AI1260">
            <v>128725</v>
          </cell>
          <cell r="AJ1260">
            <v>0</v>
          </cell>
          <cell r="AK1260">
            <v>22064</v>
          </cell>
          <cell r="AL1260">
            <v>3080</v>
          </cell>
          <cell r="AM1260">
            <v>49918.8</v>
          </cell>
          <cell r="AN1260">
            <v>840</v>
          </cell>
          <cell r="AO1260">
            <v>0</v>
          </cell>
          <cell r="AP1260">
            <v>0</v>
          </cell>
          <cell r="AQ1260">
            <v>606938</v>
          </cell>
          <cell r="AR1260">
            <v>2435</v>
          </cell>
          <cell r="AS1260">
            <v>0</v>
          </cell>
          <cell r="AT1260">
            <v>0</v>
          </cell>
          <cell r="AU1260">
            <v>0</v>
          </cell>
          <cell r="AV1260">
            <v>3034</v>
          </cell>
          <cell r="AW1260">
            <v>5159.6629999999996</v>
          </cell>
          <cell r="AX1260">
            <v>1238.1534999999999</v>
          </cell>
        </row>
        <row r="1261">
          <cell r="D1261" t="str">
            <v>牧野　幾太郎</v>
          </cell>
          <cell r="E1261">
            <v>1006</v>
          </cell>
          <cell r="F1261" t="str">
            <v>東京研修センター</v>
          </cell>
          <cell r="G1261">
            <v>100601</v>
          </cell>
          <cell r="H1261" t="str">
            <v>ＴＫＣＧ</v>
          </cell>
          <cell r="I1261">
            <v>1</v>
          </cell>
          <cell r="J1261" t="str">
            <v>部門1</v>
          </cell>
          <cell r="K1261">
            <v>1001</v>
          </cell>
          <cell r="L1261" t="str">
            <v>部門1-1</v>
          </cell>
          <cell r="M1261">
            <v>100102</v>
          </cell>
          <cell r="N1261" t="str">
            <v>一般職員</v>
          </cell>
          <cell r="O1261">
            <v>300</v>
          </cell>
          <cell r="P1261">
            <v>374200</v>
          </cell>
          <cell r="Q1261">
            <v>374200</v>
          </cell>
          <cell r="R1261">
            <v>0</v>
          </cell>
          <cell r="S1261">
            <v>0</v>
          </cell>
          <cell r="T1261">
            <v>0</v>
          </cell>
          <cell r="U1261">
            <v>0</v>
          </cell>
          <cell r="V1261">
            <v>0</v>
          </cell>
          <cell r="W1261">
            <v>0</v>
          </cell>
          <cell r="X1261">
            <v>0</v>
          </cell>
          <cell r="Y1261">
            <v>0</v>
          </cell>
          <cell r="Z1261">
            <v>374200</v>
          </cell>
          <cell r="AA1261">
            <v>75000</v>
          </cell>
          <cell r="AB1261">
            <v>54684</v>
          </cell>
          <cell r="AC1261">
            <v>6500</v>
          </cell>
          <cell r="AD1261">
            <v>0</v>
          </cell>
          <cell r="AE1261">
            <v>0</v>
          </cell>
          <cell r="AF1261">
            <v>28105</v>
          </cell>
          <cell r="AG1261">
            <v>0</v>
          </cell>
          <cell r="AH1261">
            <v>11400</v>
          </cell>
          <cell r="AI1261">
            <v>0</v>
          </cell>
          <cell r="AJ1261">
            <v>0</v>
          </cell>
          <cell r="AK1261">
            <v>22064</v>
          </cell>
          <cell r="AL1261">
            <v>3080</v>
          </cell>
          <cell r="AM1261">
            <v>49918.8</v>
          </cell>
          <cell r="AN1261">
            <v>840</v>
          </cell>
          <cell r="AO1261">
            <v>0</v>
          </cell>
          <cell r="AP1261">
            <v>0</v>
          </cell>
          <cell r="AQ1261">
            <v>549889</v>
          </cell>
          <cell r="AR1261">
            <v>0</v>
          </cell>
          <cell r="AS1261">
            <v>0</v>
          </cell>
          <cell r="AT1261">
            <v>0</v>
          </cell>
          <cell r="AU1261">
            <v>0</v>
          </cell>
          <cell r="AV1261">
            <v>2749</v>
          </cell>
          <cell r="AW1261">
            <v>4674.5015000000003</v>
          </cell>
          <cell r="AX1261">
            <v>1121.7735</v>
          </cell>
        </row>
        <row r="1262">
          <cell r="D1262" t="str">
            <v>竹本　優子</v>
          </cell>
          <cell r="E1262">
            <v>1001</v>
          </cell>
          <cell r="F1262" t="str">
            <v>産業推進部</v>
          </cell>
          <cell r="G1262">
            <v>100102</v>
          </cell>
          <cell r="H1262" t="str">
            <v>ＥＰＡＧ</v>
          </cell>
          <cell r="I1262">
            <v>1</v>
          </cell>
          <cell r="J1262" t="str">
            <v>部門1</v>
          </cell>
          <cell r="K1262">
            <v>1001</v>
          </cell>
          <cell r="L1262" t="str">
            <v>部門1-1</v>
          </cell>
          <cell r="M1262">
            <v>100102</v>
          </cell>
          <cell r="N1262" t="str">
            <v>一般職員</v>
          </cell>
          <cell r="O1262">
            <v>300</v>
          </cell>
          <cell r="P1262">
            <v>343500</v>
          </cell>
          <cell r="Q1262">
            <v>343500</v>
          </cell>
          <cell r="R1262">
            <v>0</v>
          </cell>
          <cell r="S1262">
            <v>0</v>
          </cell>
          <cell r="T1262">
            <v>0</v>
          </cell>
          <cell r="U1262">
            <v>0</v>
          </cell>
          <cell r="V1262">
            <v>0</v>
          </cell>
          <cell r="W1262">
            <v>0</v>
          </cell>
          <cell r="X1262">
            <v>0</v>
          </cell>
          <cell r="Y1262">
            <v>0</v>
          </cell>
          <cell r="Z1262">
            <v>343500</v>
          </cell>
          <cell r="AA1262">
            <v>45000</v>
          </cell>
          <cell r="AB1262">
            <v>46620</v>
          </cell>
          <cell r="AC1262">
            <v>0</v>
          </cell>
          <cell r="AD1262">
            <v>27000</v>
          </cell>
          <cell r="AE1262">
            <v>0</v>
          </cell>
          <cell r="AF1262">
            <v>3880</v>
          </cell>
          <cell r="AG1262">
            <v>0</v>
          </cell>
          <cell r="AH1262">
            <v>1500</v>
          </cell>
          <cell r="AI1262">
            <v>0</v>
          </cell>
          <cell r="AJ1262">
            <v>0</v>
          </cell>
          <cell r="AK1262">
            <v>18518</v>
          </cell>
          <cell r="AL1262">
            <v>2585</v>
          </cell>
          <cell r="AM1262">
            <v>41896.6</v>
          </cell>
          <cell r="AN1262">
            <v>705</v>
          </cell>
          <cell r="AO1262">
            <v>0</v>
          </cell>
          <cell r="AP1262">
            <v>0</v>
          </cell>
          <cell r="AQ1262">
            <v>467500</v>
          </cell>
          <cell r="AR1262">
            <v>0</v>
          </cell>
          <cell r="AS1262">
            <v>0</v>
          </cell>
          <cell r="AT1262">
            <v>0</v>
          </cell>
          <cell r="AU1262">
            <v>0</v>
          </cell>
          <cell r="AV1262">
            <v>2337</v>
          </cell>
          <cell r="AW1262">
            <v>3974.25</v>
          </cell>
          <cell r="AX1262">
            <v>953.7</v>
          </cell>
        </row>
        <row r="1263">
          <cell r="D1263" t="str">
            <v>木村　奈苗</v>
          </cell>
          <cell r="E1263">
            <v>1003</v>
          </cell>
          <cell r="F1263" t="str">
            <v>研修業務部</v>
          </cell>
          <cell r="G1263">
            <v>100301</v>
          </cell>
          <cell r="H1263" t="str">
            <v>受入業務Ｇ</v>
          </cell>
          <cell r="I1263">
            <v>1</v>
          </cell>
          <cell r="J1263" t="str">
            <v>部門1</v>
          </cell>
          <cell r="K1263">
            <v>1001</v>
          </cell>
          <cell r="L1263" t="str">
            <v>部門1-1</v>
          </cell>
          <cell r="M1263">
            <v>100102</v>
          </cell>
          <cell r="N1263" t="str">
            <v>一般職員</v>
          </cell>
          <cell r="O1263">
            <v>500</v>
          </cell>
          <cell r="P1263">
            <v>351700</v>
          </cell>
          <cell r="Q1263">
            <v>351700</v>
          </cell>
          <cell r="R1263">
            <v>0</v>
          </cell>
          <cell r="S1263">
            <v>0</v>
          </cell>
          <cell r="T1263">
            <v>0</v>
          </cell>
          <cell r="U1263">
            <v>0</v>
          </cell>
          <cell r="V1263">
            <v>0</v>
          </cell>
          <cell r="W1263">
            <v>0</v>
          </cell>
          <cell r="X1263">
            <v>0</v>
          </cell>
          <cell r="Y1263">
            <v>0</v>
          </cell>
          <cell r="Z1263">
            <v>351700</v>
          </cell>
          <cell r="AA1263">
            <v>0</v>
          </cell>
          <cell r="AB1263">
            <v>42204</v>
          </cell>
          <cell r="AC1263">
            <v>0</v>
          </cell>
          <cell r="AD1263">
            <v>0</v>
          </cell>
          <cell r="AE1263">
            <v>0</v>
          </cell>
          <cell r="AF1263">
            <v>12835</v>
          </cell>
          <cell r="AG1263">
            <v>0</v>
          </cell>
          <cell r="AH1263">
            <v>6103</v>
          </cell>
          <cell r="AI1263">
            <v>0</v>
          </cell>
          <cell r="AJ1263">
            <v>0</v>
          </cell>
          <cell r="AK1263">
            <v>16154</v>
          </cell>
          <cell r="AL1263">
            <v>2255</v>
          </cell>
          <cell r="AM1263">
            <v>36547.800000000003</v>
          </cell>
          <cell r="AN1263">
            <v>615</v>
          </cell>
          <cell r="AO1263">
            <v>0</v>
          </cell>
          <cell r="AP1263">
            <v>0</v>
          </cell>
          <cell r="AQ1263">
            <v>412842</v>
          </cell>
          <cell r="AR1263">
            <v>0</v>
          </cell>
          <cell r="AS1263">
            <v>0</v>
          </cell>
          <cell r="AT1263">
            <v>0</v>
          </cell>
          <cell r="AU1263">
            <v>0</v>
          </cell>
          <cell r="AV1263">
            <v>2064</v>
          </cell>
          <cell r="AW1263">
            <v>3509.3670000000002</v>
          </cell>
          <cell r="AX1263">
            <v>842.19759999999997</v>
          </cell>
        </row>
        <row r="1264">
          <cell r="D1264" t="str">
            <v>蔵口　達也</v>
          </cell>
          <cell r="E1264">
            <v>1002</v>
          </cell>
          <cell r="F1264" t="str">
            <v>派遣業務部</v>
          </cell>
          <cell r="G1264">
            <v>100201</v>
          </cell>
          <cell r="H1264" t="str">
            <v>派遣業務Ｇ</v>
          </cell>
          <cell r="I1264">
            <v>1</v>
          </cell>
          <cell r="J1264" t="str">
            <v>部門1</v>
          </cell>
          <cell r="K1264">
            <v>1001</v>
          </cell>
          <cell r="L1264" t="str">
            <v>部門1-1</v>
          </cell>
          <cell r="M1264">
            <v>100102</v>
          </cell>
          <cell r="N1264" t="str">
            <v>一般職員</v>
          </cell>
          <cell r="O1264">
            <v>300</v>
          </cell>
          <cell r="P1264">
            <v>315700</v>
          </cell>
          <cell r="Q1264">
            <v>315700</v>
          </cell>
          <cell r="R1264">
            <v>0</v>
          </cell>
          <cell r="S1264">
            <v>0</v>
          </cell>
          <cell r="T1264">
            <v>0</v>
          </cell>
          <cell r="U1264">
            <v>0</v>
          </cell>
          <cell r="V1264">
            <v>0</v>
          </cell>
          <cell r="W1264">
            <v>0</v>
          </cell>
          <cell r="X1264">
            <v>0</v>
          </cell>
          <cell r="Y1264">
            <v>0</v>
          </cell>
          <cell r="Z1264">
            <v>315700</v>
          </cell>
          <cell r="AA1264">
            <v>45000</v>
          </cell>
          <cell r="AB1264">
            <v>44844</v>
          </cell>
          <cell r="AC1264">
            <v>13000</v>
          </cell>
          <cell r="AD1264">
            <v>0</v>
          </cell>
          <cell r="AE1264">
            <v>0</v>
          </cell>
          <cell r="AF1264">
            <v>12380</v>
          </cell>
          <cell r="AG1264">
            <v>0</v>
          </cell>
          <cell r="AH1264">
            <v>3000</v>
          </cell>
          <cell r="AI1264">
            <v>0</v>
          </cell>
          <cell r="AJ1264">
            <v>0</v>
          </cell>
          <cell r="AK1264">
            <v>18518</v>
          </cell>
          <cell r="AL1264">
            <v>2585</v>
          </cell>
          <cell r="AM1264">
            <v>41896.6</v>
          </cell>
          <cell r="AN1264">
            <v>705</v>
          </cell>
          <cell r="AO1264">
            <v>0</v>
          </cell>
          <cell r="AP1264">
            <v>0</v>
          </cell>
          <cell r="AQ1264">
            <v>433924</v>
          </cell>
          <cell r="AR1264">
            <v>0</v>
          </cell>
          <cell r="AS1264">
            <v>0</v>
          </cell>
          <cell r="AT1264">
            <v>0</v>
          </cell>
          <cell r="AU1264">
            <v>0</v>
          </cell>
          <cell r="AV1264">
            <v>2169</v>
          </cell>
          <cell r="AW1264">
            <v>3688.9740000000002</v>
          </cell>
          <cell r="AX1264">
            <v>885.20489999999995</v>
          </cell>
        </row>
        <row r="1265">
          <cell r="D1265" t="str">
            <v>三谷　知</v>
          </cell>
          <cell r="E1265">
            <v>1003</v>
          </cell>
          <cell r="F1265" t="str">
            <v>研修業務部</v>
          </cell>
          <cell r="G1265">
            <v>100302</v>
          </cell>
          <cell r="H1265" t="str">
            <v>低炭素化支援Ｇ</v>
          </cell>
          <cell r="I1265">
            <v>1</v>
          </cell>
          <cell r="J1265" t="str">
            <v>部門1</v>
          </cell>
          <cell r="K1265">
            <v>1001</v>
          </cell>
          <cell r="L1265" t="str">
            <v>部門1-1</v>
          </cell>
          <cell r="M1265">
            <v>100102</v>
          </cell>
          <cell r="N1265" t="str">
            <v>一般職員</v>
          </cell>
          <cell r="O1265">
            <v>300</v>
          </cell>
          <cell r="P1265">
            <v>365100</v>
          </cell>
          <cell r="Q1265">
            <v>365100</v>
          </cell>
          <cell r="R1265">
            <v>0</v>
          </cell>
          <cell r="S1265">
            <v>0</v>
          </cell>
          <cell r="T1265">
            <v>0</v>
          </cell>
          <cell r="U1265">
            <v>0</v>
          </cell>
          <cell r="V1265">
            <v>0</v>
          </cell>
          <cell r="W1265">
            <v>0</v>
          </cell>
          <cell r="X1265">
            <v>0</v>
          </cell>
          <cell r="Y1265">
            <v>0</v>
          </cell>
          <cell r="Z1265">
            <v>365100</v>
          </cell>
          <cell r="AA1265">
            <v>75000</v>
          </cell>
          <cell r="AB1265">
            <v>55932</v>
          </cell>
          <cell r="AC1265">
            <v>26000</v>
          </cell>
          <cell r="AD1265">
            <v>27000</v>
          </cell>
          <cell r="AE1265">
            <v>0</v>
          </cell>
          <cell r="AF1265">
            <v>6590</v>
          </cell>
          <cell r="AG1265">
            <v>0</v>
          </cell>
          <cell r="AH1265">
            <v>3000</v>
          </cell>
          <cell r="AI1265">
            <v>0</v>
          </cell>
          <cell r="AJ1265">
            <v>0</v>
          </cell>
          <cell r="AK1265">
            <v>31126</v>
          </cell>
          <cell r="AL1265">
            <v>4345</v>
          </cell>
          <cell r="AM1265">
            <v>55267.6</v>
          </cell>
          <cell r="AN1265">
            <v>930</v>
          </cell>
          <cell r="AO1265">
            <v>0</v>
          </cell>
          <cell r="AP1265">
            <v>0</v>
          </cell>
          <cell r="AQ1265">
            <v>558622</v>
          </cell>
          <cell r="AR1265">
            <v>0</v>
          </cell>
          <cell r="AS1265">
            <v>0</v>
          </cell>
          <cell r="AT1265">
            <v>0</v>
          </cell>
          <cell r="AU1265">
            <v>0</v>
          </cell>
          <cell r="AV1265">
            <v>2793</v>
          </cell>
          <cell r="AW1265">
            <v>4748.3969999999999</v>
          </cell>
          <cell r="AX1265">
            <v>1139.5888</v>
          </cell>
        </row>
        <row r="1266">
          <cell r="D1266" t="str">
            <v>鮎合　健一郎</v>
          </cell>
          <cell r="E1266">
            <v>1002</v>
          </cell>
          <cell r="F1266" t="str">
            <v>政策推進部</v>
          </cell>
          <cell r="G1266">
            <v>100201</v>
          </cell>
          <cell r="H1266" t="str">
            <v>国際人材Ｇ</v>
          </cell>
          <cell r="I1266">
            <v>1</v>
          </cell>
          <cell r="J1266" t="str">
            <v>部門1</v>
          </cell>
          <cell r="K1266">
            <v>1001</v>
          </cell>
          <cell r="L1266" t="str">
            <v>部門1-1</v>
          </cell>
          <cell r="M1266">
            <v>100102</v>
          </cell>
          <cell r="N1266" t="str">
            <v>一般職員</v>
          </cell>
          <cell r="O1266">
            <v>300</v>
          </cell>
          <cell r="P1266">
            <v>365100</v>
          </cell>
          <cell r="Q1266">
            <v>365100</v>
          </cell>
          <cell r="R1266">
            <v>0</v>
          </cell>
          <cell r="S1266">
            <v>0</v>
          </cell>
          <cell r="T1266">
            <v>0</v>
          </cell>
          <cell r="U1266">
            <v>0</v>
          </cell>
          <cell r="V1266">
            <v>0</v>
          </cell>
          <cell r="W1266">
            <v>0</v>
          </cell>
          <cell r="X1266">
            <v>0</v>
          </cell>
          <cell r="Y1266">
            <v>0</v>
          </cell>
          <cell r="Z1266">
            <v>365100</v>
          </cell>
          <cell r="AA1266">
            <v>75000</v>
          </cell>
          <cell r="AB1266">
            <v>55932</v>
          </cell>
          <cell r="AC1266">
            <v>26000</v>
          </cell>
          <cell r="AD1266">
            <v>27000</v>
          </cell>
          <cell r="AE1266">
            <v>0</v>
          </cell>
          <cell r="AF1266">
            <v>0</v>
          </cell>
          <cell r="AG1266">
            <v>0</v>
          </cell>
          <cell r="AH1266">
            <v>14000</v>
          </cell>
          <cell r="AI1266">
            <v>0</v>
          </cell>
          <cell r="AJ1266">
            <v>0</v>
          </cell>
          <cell r="AK1266">
            <v>22064</v>
          </cell>
          <cell r="AL1266">
            <v>3080</v>
          </cell>
          <cell r="AM1266">
            <v>49918.8</v>
          </cell>
          <cell r="AN1266">
            <v>840</v>
          </cell>
          <cell r="AO1266">
            <v>0</v>
          </cell>
          <cell r="AP1266">
            <v>0</v>
          </cell>
          <cell r="AQ1266">
            <v>563032</v>
          </cell>
          <cell r="AR1266">
            <v>0</v>
          </cell>
          <cell r="AS1266">
            <v>0</v>
          </cell>
          <cell r="AT1266">
            <v>0</v>
          </cell>
          <cell r="AU1266">
            <v>0</v>
          </cell>
          <cell r="AV1266">
            <v>2815</v>
          </cell>
          <cell r="AW1266">
            <v>4785.9319999999998</v>
          </cell>
          <cell r="AX1266">
            <v>1148.5852</v>
          </cell>
        </row>
        <row r="1267">
          <cell r="D1267" t="str">
            <v>馬場　宏和</v>
          </cell>
          <cell r="E1267">
            <v>1005</v>
          </cell>
          <cell r="F1267" t="str">
            <v>総務企画部</v>
          </cell>
          <cell r="G1267">
            <v>100501</v>
          </cell>
          <cell r="H1267" t="str">
            <v>経営戦略Ｇ</v>
          </cell>
          <cell r="I1267">
            <v>1</v>
          </cell>
          <cell r="J1267" t="str">
            <v>部門1</v>
          </cell>
          <cell r="K1267">
            <v>1001</v>
          </cell>
          <cell r="L1267" t="str">
            <v>部門1-1</v>
          </cell>
          <cell r="M1267">
            <v>100102</v>
          </cell>
          <cell r="N1267" t="str">
            <v>一般職員</v>
          </cell>
          <cell r="O1267">
            <v>500</v>
          </cell>
          <cell r="P1267">
            <v>292000</v>
          </cell>
          <cell r="Q1267">
            <v>292000</v>
          </cell>
          <cell r="R1267">
            <v>0</v>
          </cell>
          <cell r="S1267">
            <v>0</v>
          </cell>
          <cell r="T1267">
            <v>0</v>
          </cell>
          <cell r="U1267">
            <v>0</v>
          </cell>
          <cell r="V1267">
            <v>0</v>
          </cell>
          <cell r="W1267">
            <v>0</v>
          </cell>
          <cell r="X1267">
            <v>0</v>
          </cell>
          <cell r="Y1267">
            <v>0</v>
          </cell>
          <cell r="Z1267">
            <v>292000</v>
          </cell>
          <cell r="AA1267">
            <v>0</v>
          </cell>
          <cell r="AB1267">
            <v>37380</v>
          </cell>
          <cell r="AC1267">
            <v>19500</v>
          </cell>
          <cell r="AD1267">
            <v>0</v>
          </cell>
          <cell r="AE1267">
            <v>0</v>
          </cell>
          <cell r="AF1267">
            <v>9310</v>
          </cell>
          <cell r="AG1267">
            <v>0</v>
          </cell>
          <cell r="AH1267">
            <v>14902</v>
          </cell>
          <cell r="AI1267">
            <v>86804</v>
          </cell>
          <cell r="AJ1267">
            <v>0</v>
          </cell>
          <cell r="AK1267">
            <v>20882</v>
          </cell>
          <cell r="AL1267">
            <v>2915</v>
          </cell>
          <cell r="AM1267">
            <v>47244.4</v>
          </cell>
          <cell r="AN1267">
            <v>795</v>
          </cell>
          <cell r="AO1267">
            <v>0</v>
          </cell>
          <cell r="AP1267">
            <v>0</v>
          </cell>
          <cell r="AQ1267">
            <v>459896</v>
          </cell>
          <cell r="AR1267">
            <v>0</v>
          </cell>
          <cell r="AS1267">
            <v>0</v>
          </cell>
          <cell r="AT1267">
            <v>0</v>
          </cell>
          <cell r="AU1267">
            <v>0</v>
          </cell>
          <cell r="AV1267">
            <v>2299</v>
          </cell>
          <cell r="AW1267">
            <v>3909.596</v>
          </cell>
          <cell r="AX1267">
            <v>938.18780000000004</v>
          </cell>
        </row>
        <row r="1268">
          <cell r="D1268" t="str">
            <v>手島　真子</v>
          </cell>
          <cell r="E1268">
            <v>1003</v>
          </cell>
          <cell r="F1268" t="str">
            <v>研修業務部</v>
          </cell>
          <cell r="G1268">
            <v>100304</v>
          </cell>
          <cell r="H1268" t="str">
            <v>受入経理Ｇ</v>
          </cell>
          <cell r="I1268">
            <v>1</v>
          </cell>
          <cell r="J1268" t="str">
            <v>部門1</v>
          </cell>
          <cell r="K1268">
            <v>1001</v>
          </cell>
          <cell r="L1268" t="str">
            <v>部門1-1</v>
          </cell>
          <cell r="M1268">
            <v>100102</v>
          </cell>
          <cell r="N1268" t="str">
            <v>一般職員</v>
          </cell>
          <cell r="O1268">
            <v>500</v>
          </cell>
          <cell r="P1268">
            <v>273300</v>
          </cell>
          <cell r="Q1268">
            <v>273300</v>
          </cell>
          <cell r="R1268">
            <v>0</v>
          </cell>
          <cell r="S1268">
            <v>0</v>
          </cell>
          <cell r="T1268">
            <v>0</v>
          </cell>
          <cell r="U1268">
            <v>0</v>
          </cell>
          <cell r="V1268">
            <v>0</v>
          </cell>
          <cell r="W1268">
            <v>0</v>
          </cell>
          <cell r="X1268">
            <v>0</v>
          </cell>
          <cell r="Y1268">
            <v>0</v>
          </cell>
          <cell r="Z1268">
            <v>273300</v>
          </cell>
          <cell r="AA1268">
            <v>0</v>
          </cell>
          <cell r="AB1268">
            <v>32796</v>
          </cell>
          <cell r="AC1268">
            <v>0</v>
          </cell>
          <cell r="AD1268">
            <v>0</v>
          </cell>
          <cell r="AE1268">
            <v>0</v>
          </cell>
          <cell r="AF1268">
            <v>12820</v>
          </cell>
          <cell r="AG1268">
            <v>0</v>
          </cell>
          <cell r="AH1268">
            <v>4643</v>
          </cell>
          <cell r="AI1268">
            <v>20252</v>
          </cell>
          <cell r="AJ1268">
            <v>0</v>
          </cell>
          <cell r="AK1268">
            <v>14972</v>
          </cell>
          <cell r="AL1268">
            <v>0</v>
          </cell>
          <cell r="AM1268">
            <v>33873.4</v>
          </cell>
          <cell r="AN1268">
            <v>570</v>
          </cell>
          <cell r="AO1268">
            <v>0</v>
          </cell>
          <cell r="AP1268">
            <v>0</v>
          </cell>
          <cell r="AQ1268">
            <v>343811</v>
          </cell>
          <cell r="AR1268">
            <v>0</v>
          </cell>
          <cell r="AS1268">
            <v>0</v>
          </cell>
          <cell r="AT1268">
            <v>0</v>
          </cell>
          <cell r="AU1268">
            <v>0</v>
          </cell>
          <cell r="AV1268">
            <v>1719</v>
          </cell>
          <cell r="AW1268">
            <v>2922.4485</v>
          </cell>
          <cell r="AX1268">
            <v>701.37440000000004</v>
          </cell>
        </row>
        <row r="1269">
          <cell r="D1269" t="str">
            <v>田中　雅聡</v>
          </cell>
          <cell r="E1269">
            <v>1004</v>
          </cell>
          <cell r="F1269" t="str">
            <v>事業統括部</v>
          </cell>
          <cell r="G1269">
            <v>100401</v>
          </cell>
          <cell r="H1269" t="str">
            <v>事業統括Ｇ</v>
          </cell>
          <cell r="I1269">
            <v>1</v>
          </cell>
          <cell r="J1269" t="str">
            <v>部門1</v>
          </cell>
          <cell r="K1269">
            <v>1001</v>
          </cell>
          <cell r="L1269" t="str">
            <v>部門1-1</v>
          </cell>
          <cell r="M1269">
            <v>100102</v>
          </cell>
          <cell r="N1269" t="str">
            <v>一般職員</v>
          </cell>
          <cell r="O1269">
            <v>300</v>
          </cell>
          <cell r="P1269">
            <v>366600</v>
          </cell>
          <cell r="Q1269">
            <v>366600</v>
          </cell>
          <cell r="R1269">
            <v>0</v>
          </cell>
          <cell r="S1269">
            <v>0</v>
          </cell>
          <cell r="T1269">
            <v>0</v>
          </cell>
          <cell r="U1269">
            <v>0</v>
          </cell>
          <cell r="V1269">
            <v>0</v>
          </cell>
          <cell r="W1269">
            <v>0</v>
          </cell>
          <cell r="X1269">
            <v>0</v>
          </cell>
          <cell r="Y1269">
            <v>0</v>
          </cell>
          <cell r="Z1269">
            <v>366600</v>
          </cell>
          <cell r="AA1269">
            <v>75000</v>
          </cell>
          <cell r="AB1269">
            <v>54552</v>
          </cell>
          <cell r="AC1269">
            <v>13000</v>
          </cell>
          <cell r="AD1269">
            <v>0</v>
          </cell>
          <cell r="AE1269">
            <v>0</v>
          </cell>
          <cell r="AF1269">
            <v>10010</v>
          </cell>
          <cell r="AG1269">
            <v>0</v>
          </cell>
          <cell r="AH1269">
            <v>1500</v>
          </cell>
          <cell r="AI1269">
            <v>0</v>
          </cell>
          <cell r="AJ1269">
            <v>0</v>
          </cell>
          <cell r="AK1269">
            <v>22064</v>
          </cell>
          <cell r="AL1269">
            <v>3080</v>
          </cell>
          <cell r="AM1269">
            <v>49918.8</v>
          </cell>
          <cell r="AN1269">
            <v>840</v>
          </cell>
          <cell r="AO1269">
            <v>0</v>
          </cell>
          <cell r="AP1269">
            <v>0</v>
          </cell>
          <cell r="AQ1269">
            <v>520662</v>
          </cell>
          <cell r="AR1269">
            <v>0</v>
          </cell>
          <cell r="AS1269">
            <v>0</v>
          </cell>
          <cell r="AT1269">
            <v>0</v>
          </cell>
          <cell r="AU1269">
            <v>0</v>
          </cell>
          <cell r="AV1269">
            <v>2603</v>
          </cell>
          <cell r="AW1269">
            <v>4425.9369999999999</v>
          </cell>
          <cell r="AX1269">
            <v>1062.1504</v>
          </cell>
        </row>
        <row r="1270">
          <cell r="D1270" t="str">
            <v>林　真理子</v>
          </cell>
          <cell r="E1270">
            <v>1002</v>
          </cell>
          <cell r="F1270" t="str">
            <v>政策推進部</v>
          </cell>
          <cell r="G1270">
            <v>100201</v>
          </cell>
          <cell r="H1270" t="str">
            <v>国際人材Ｇ</v>
          </cell>
          <cell r="I1270">
            <v>1</v>
          </cell>
          <cell r="J1270" t="str">
            <v>部門1</v>
          </cell>
          <cell r="K1270">
            <v>1001</v>
          </cell>
          <cell r="L1270" t="str">
            <v>部門1-1</v>
          </cell>
          <cell r="M1270">
            <v>100102</v>
          </cell>
          <cell r="N1270" t="str">
            <v>一般職員</v>
          </cell>
          <cell r="O1270">
            <v>500</v>
          </cell>
          <cell r="P1270">
            <v>302400</v>
          </cell>
          <cell r="Q1270">
            <v>302400</v>
          </cell>
          <cell r="R1270">
            <v>0</v>
          </cell>
          <cell r="S1270">
            <v>0</v>
          </cell>
          <cell r="T1270">
            <v>0</v>
          </cell>
          <cell r="U1270">
            <v>0</v>
          </cell>
          <cell r="V1270">
            <v>0</v>
          </cell>
          <cell r="W1270">
            <v>0</v>
          </cell>
          <cell r="X1270">
            <v>0</v>
          </cell>
          <cell r="Y1270">
            <v>0</v>
          </cell>
          <cell r="Z1270">
            <v>302400</v>
          </cell>
          <cell r="AA1270">
            <v>0</v>
          </cell>
          <cell r="AB1270">
            <v>36288</v>
          </cell>
          <cell r="AC1270">
            <v>0</v>
          </cell>
          <cell r="AD1270">
            <v>27000</v>
          </cell>
          <cell r="AE1270">
            <v>0</v>
          </cell>
          <cell r="AF1270">
            <v>7240</v>
          </cell>
          <cell r="AG1270">
            <v>0</v>
          </cell>
          <cell r="AH1270">
            <v>6702</v>
          </cell>
          <cell r="AI1270">
            <v>68669</v>
          </cell>
          <cell r="AJ1270">
            <v>0</v>
          </cell>
          <cell r="AK1270">
            <v>19700</v>
          </cell>
          <cell r="AL1270">
            <v>2750</v>
          </cell>
          <cell r="AM1270">
            <v>44570</v>
          </cell>
          <cell r="AN1270">
            <v>750</v>
          </cell>
          <cell r="AO1270">
            <v>0</v>
          </cell>
          <cell r="AP1270">
            <v>0</v>
          </cell>
          <cell r="AQ1270">
            <v>448299</v>
          </cell>
          <cell r="AR1270">
            <v>0</v>
          </cell>
          <cell r="AS1270">
            <v>0</v>
          </cell>
          <cell r="AT1270">
            <v>0</v>
          </cell>
          <cell r="AU1270">
            <v>0</v>
          </cell>
          <cell r="AV1270">
            <v>2241</v>
          </cell>
          <cell r="AW1270">
            <v>3811.0365000000002</v>
          </cell>
          <cell r="AX1270">
            <v>914.5299</v>
          </cell>
        </row>
        <row r="1271">
          <cell r="D1271" t="str">
            <v>谷口　幹治</v>
          </cell>
          <cell r="E1271">
            <v>1003</v>
          </cell>
          <cell r="F1271" t="str">
            <v>研修業務部</v>
          </cell>
          <cell r="G1271">
            <v>100301</v>
          </cell>
          <cell r="H1271" t="str">
            <v>受入業務Ｇ</v>
          </cell>
          <cell r="I1271">
            <v>1</v>
          </cell>
          <cell r="J1271" t="str">
            <v>部門1</v>
          </cell>
          <cell r="K1271">
            <v>1001</v>
          </cell>
          <cell r="L1271" t="str">
            <v>部門1-1</v>
          </cell>
          <cell r="M1271">
            <v>100102</v>
          </cell>
          <cell r="N1271" t="str">
            <v>一般職員</v>
          </cell>
          <cell r="O1271">
            <v>500</v>
          </cell>
          <cell r="P1271">
            <v>395000</v>
          </cell>
          <cell r="Q1271">
            <v>395000</v>
          </cell>
          <cell r="R1271">
            <v>0</v>
          </cell>
          <cell r="S1271">
            <v>0</v>
          </cell>
          <cell r="T1271">
            <v>0</v>
          </cell>
          <cell r="U1271">
            <v>0</v>
          </cell>
          <cell r="V1271">
            <v>0</v>
          </cell>
          <cell r="W1271">
            <v>0</v>
          </cell>
          <cell r="X1271">
            <v>0</v>
          </cell>
          <cell r="Y1271">
            <v>0</v>
          </cell>
          <cell r="Z1271">
            <v>395000</v>
          </cell>
          <cell r="AA1271">
            <v>0</v>
          </cell>
          <cell r="AB1271">
            <v>51120</v>
          </cell>
          <cell r="AC1271">
            <v>31000</v>
          </cell>
          <cell r="AD1271">
            <v>27000</v>
          </cell>
          <cell r="AE1271">
            <v>0</v>
          </cell>
          <cell r="AF1271">
            <v>18155</v>
          </cell>
          <cell r="AG1271">
            <v>0</v>
          </cell>
          <cell r="AH1271">
            <v>18459</v>
          </cell>
          <cell r="AI1271">
            <v>29811</v>
          </cell>
          <cell r="AJ1271">
            <v>0</v>
          </cell>
          <cell r="AK1271">
            <v>25610</v>
          </cell>
          <cell r="AL1271">
            <v>3575</v>
          </cell>
          <cell r="AM1271">
            <v>55267.6</v>
          </cell>
          <cell r="AN1271">
            <v>930</v>
          </cell>
          <cell r="AO1271">
            <v>0</v>
          </cell>
          <cell r="AP1271">
            <v>0</v>
          </cell>
          <cell r="AQ1271">
            <v>570545</v>
          </cell>
          <cell r="AR1271">
            <v>0</v>
          </cell>
          <cell r="AS1271">
            <v>0</v>
          </cell>
          <cell r="AT1271">
            <v>0</v>
          </cell>
          <cell r="AU1271">
            <v>0</v>
          </cell>
          <cell r="AV1271">
            <v>2852</v>
          </cell>
          <cell r="AW1271">
            <v>4850.3575000000001</v>
          </cell>
          <cell r="AX1271">
            <v>1163.9118000000001</v>
          </cell>
        </row>
        <row r="1272">
          <cell r="D1272" t="str">
            <v>神田　久史</v>
          </cell>
          <cell r="E1272">
            <v>1008</v>
          </cell>
          <cell r="F1272" t="str">
            <v>HIDA総合研究所</v>
          </cell>
          <cell r="G1272">
            <v>100801</v>
          </cell>
          <cell r="H1272" t="str">
            <v>調査企画Ｇ</v>
          </cell>
          <cell r="I1272">
            <v>1</v>
          </cell>
          <cell r="J1272" t="str">
            <v>部門1</v>
          </cell>
          <cell r="K1272">
            <v>1001</v>
          </cell>
          <cell r="L1272" t="str">
            <v>部門1-1</v>
          </cell>
          <cell r="M1272">
            <v>100102</v>
          </cell>
          <cell r="N1272" t="str">
            <v>一般職員</v>
          </cell>
          <cell r="O1272">
            <v>300</v>
          </cell>
          <cell r="P1272">
            <v>343500</v>
          </cell>
          <cell r="Q1272">
            <v>343500</v>
          </cell>
          <cell r="R1272">
            <v>0</v>
          </cell>
          <cell r="S1272">
            <v>0</v>
          </cell>
          <cell r="T1272">
            <v>0</v>
          </cell>
          <cell r="U1272">
            <v>0</v>
          </cell>
          <cell r="V1272">
            <v>0</v>
          </cell>
          <cell r="W1272">
            <v>0</v>
          </cell>
          <cell r="X1272">
            <v>0</v>
          </cell>
          <cell r="Y1272">
            <v>0</v>
          </cell>
          <cell r="Z1272">
            <v>343500</v>
          </cell>
          <cell r="AA1272">
            <v>45000</v>
          </cell>
          <cell r="AB1272">
            <v>47400</v>
          </cell>
          <cell r="AC1272">
            <v>6500</v>
          </cell>
          <cell r="AD1272">
            <v>0</v>
          </cell>
          <cell r="AE1272">
            <v>0</v>
          </cell>
          <cell r="AF1272">
            <v>11375</v>
          </cell>
          <cell r="AG1272">
            <v>0</v>
          </cell>
          <cell r="AH1272">
            <v>11400</v>
          </cell>
          <cell r="AI1272">
            <v>0</v>
          </cell>
          <cell r="AJ1272">
            <v>0</v>
          </cell>
          <cell r="AK1272">
            <v>18518</v>
          </cell>
          <cell r="AL1272">
            <v>2585</v>
          </cell>
          <cell r="AM1272">
            <v>41896.6</v>
          </cell>
          <cell r="AN1272">
            <v>705</v>
          </cell>
          <cell r="AO1272">
            <v>0</v>
          </cell>
          <cell r="AP1272">
            <v>0</v>
          </cell>
          <cell r="AQ1272">
            <v>465175</v>
          </cell>
          <cell r="AR1272">
            <v>0</v>
          </cell>
          <cell r="AS1272">
            <v>0</v>
          </cell>
          <cell r="AT1272">
            <v>0</v>
          </cell>
          <cell r="AU1272">
            <v>0</v>
          </cell>
          <cell r="AV1272">
            <v>2325</v>
          </cell>
          <cell r="AW1272">
            <v>3954.8625000000002</v>
          </cell>
          <cell r="AX1272">
            <v>948.95699999999999</v>
          </cell>
        </row>
        <row r="1273">
          <cell r="D1273" t="str">
            <v>梶原　翼</v>
          </cell>
          <cell r="E1273">
            <v>1007</v>
          </cell>
          <cell r="F1273" t="str">
            <v>関西研修センター</v>
          </cell>
          <cell r="G1273">
            <v>100701</v>
          </cell>
          <cell r="H1273" t="str">
            <v>ＫＫＣＧ</v>
          </cell>
          <cell r="I1273">
            <v>1</v>
          </cell>
          <cell r="J1273" t="str">
            <v>部門1</v>
          </cell>
          <cell r="K1273">
            <v>1001</v>
          </cell>
          <cell r="L1273" t="str">
            <v>部門1-1</v>
          </cell>
          <cell r="M1273">
            <v>100104</v>
          </cell>
          <cell r="N1273" t="str">
            <v>臨時職員（共通）</v>
          </cell>
          <cell r="O1273">
            <v>600</v>
          </cell>
          <cell r="P1273">
            <v>0</v>
          </cell>
          <cell r="Q1273">
            <v>0</v>
          </cell>
          <cell r="R1273">
            <v>0</v>
          </cell>
          <cell r="S1273">
            <v>0</v>
          </cell>
          <cell r="T1273">
            <v>0</v>
          </cell>
          <cell r="U1273">
            <v>0</v>
          </cell>
          <cell r="V1273">
            <v>0</v>
          </cell>
          <cell r="W1273">
            <v>0</v>
          </cell>
          <cell r="X1273">
            <v>0</v>
          </cell>
          <cell r="Y1273">
            <v>0</v>
          </cell>
          <cell r="Z1273">
            <v>99833</v>
          </cell>
          <cell r="AA1273">
            <v>0</v>
          </cell>
          <cell r="AB1273">
            <v>0</v>
          </cell>
          <cell r="AC1273">
            <v>0</v>
          </cell>
          <cell r="AD1273">
            <v>0</v>
          </cell>
          <cell r="AE1273">
            <v>0</v>
          </cell>
          <cell r="AF1273">
            <v>0</v>
          </cell>
          <cell r="AG1273">
            <v>0</v>
          </cell>
          <cell r="AH1273">
            <v>0</v>
          </cell>
          <cell r="AI1273">
            <v>0</v>
          </cell>
          <cell r="AJ1273">
            <v>0</v>
          </cell>
          <cell r="AK1273">
            <v>4098</v>
          </cell>
          <cell r="AL1273">
            <v>0</v>
          </cell>
          <cell r="AM1273">
            <v>9271.1200000000008</v>
          </cell>
          <cell r="AN1273">
            <v>156</v>
          </cell>
          <cell r="AO1273">
            <v>0</v>
          </cell>
          <cell r="AP1273">
            <v>0</v>
          </cell>
          <cell r="AQ1273">
            <v>99833</v>
          </cell>
          <cell r="AR1273">
            <v>0</v>
          </cell>
          <cell r="AS1273">
            <v>0</v>
          </cell>
          <cell r="AT1273">
            <v>0</v>
          </cell>
          <cell r="AU1273">
            <v>0</v>
          </cell>
          <cell r="AV1273">
            <v>499</v>
          </cell>
          <cell r="AW1273">
            <v>848.74549999999999</v>
          </cell>
          <cell r="AX1273">
            <v>203.6593</v>
          </cell>
        </row>
        <row r="1274">
          <cell r="D1274" t="str">
            <v>梶原　亜依子</v>
          </cell>
          <cell r="E1274">
            <v>1007</v>
          </cell>
          <cell r="F1274" t="str">
            <v>関西研修センター</v>
          </cell>
          <cell r="G1274">
            <v>100701</v>
          </cell>
          <cell r="H1274" t="str">
            <v>ＫＫＣＧ</v>
          </cell>
          <cell r="I1274">
            <v>1</v>
          </cell>
          <cell r="J1274" t="str">
            <v>部門1</v>
          </cell>
          <cell r="K1274">
            <v>1001</v>
          </cell>
          <cell r="L1274" t="str">
            <v>部門1-1</v>
          </cell>
          <cell r="M1274">
            <v>100102</v>
          </cell>
          <cell r="N1274" t="str">
            <v>一般職員</v>
          </cell>
          <cell r="O1274">
            <v>500</v>
          </cell>
          <cell r="P1274">
            <v>278700</v>
          </cell>
          <cell r="Q1274">
            <v>278700</v>
          </cell>
          <cell r="R1274">
            <v>0</v>
          </cell>
          <cell r="S1274">
            <v>0</v>
          </cell>
          <cell r="T1274">
            <v>0</v>
          </cell>
          <cell r="U1274">
            <v>0</v>
          </cell>
          <cell r="V1274">
            <v>0</v>
          </cell>
          <cell r="W1274">
            <v>0</v>
          </cell>
          <cell r="X1274">
            <v>0</v>
          </cell>
          <cell r="Y1274">
            <v>0</v>
          </cell>
          <cell r="Z1274">
            <v>278700</v>
          </cell>
          <cell r="AA1274">
            <v>0</v>
          </cell>
          <cell r="AB1274">
            <v>34764</v>
          </cell>
          <cell r="AC1274">
            <v>11000</v>
          </cell>
          <cell r="AD1274">
            <v>0</v>
          </cell>
          <cell r="AE1274">
            <v>0</v>
          </cell>
          <cell r="AF1274">
            <v>2000</v>
          </cell>
          <cell r="AG1274">
            <v>0</v>
          </cell>
          <cell r="AH1274">
            <v>4746</v>
          </cell>
          <cell r="AI1274">
            <v>0</v>
          </cell>
          <cell r="AJ1274">
            <v>0</v>
          </cell>
          <cell r="AK1274">
            <v>13396</v>
          </cell>
          <cell r="AL1274">
            <v>0</v>
          </cell>
          <cell r="AM1274">
            <v>30308.2</v>
          </cell>
          <cell r="AN1274">
            <v>510</v>
          </cell>
          <cell r="AO1274">
            <v>0</v>
          </cell>
          <cell r="AP1274">
            <v>0</v>
          </cell>
          <cell r="AQ1274">
            <v>331210</v>
          </cell>
          <cell r="AR1274">
            <v>0</v>
          </cell>
          <cell r="AS1274">
            <v>0</v>
          </cell>
          <cell r="AT1274">
            <v>0</v>
          </cell>
          <cell r="AU1274">
            <v>0</v>
          </cell>
          <cell r="AV1274">
            <v>1656</v>
          </cell>
          <cell r="AW1274">
            <v>2815.335</v>
          </cell>
          <cell r="AX1274">
            <v>675.66840000000002</v>
          </cell>
        </row>
        <row r="1275">
          <cell r="D1275" t="str">
            <v>手島　かれん</v>
          </cell>
          <cell r="E1275">
            <v>1003</v>
          </cell>
          <cell r="F1275" t="str">
            <v>研修業務部</v>
          </cell>
          <cell r="G1275">
            <v>100304</v>
          </cell>
          <cell r="H1275" t="str">
            <v>受入経理Ｇ</v>
          </cell>
          <cell r="I1275">
            <v>1</v>
          </cell>
          <cell r="J1275" t="str">
            <v>部門1</v>
          </cell>
          <cell r="K1275">
            <v>1001</v>
          </cell>
          <cell r="L1275" t="str">
            <v>部門1-1</v>
          </cell>
          <cell r="M1275">
            <v>100102</v>
          </cell>
          <cell r="N1275" t="str">
            <v>一般職員</v>
          </cell>
          <cell r="O1275">
            <v>500</v>
          </cell>
          <cell r="P1275">
            <v>302400</v>
          </cell>
          <cell r="Q1275">
            <v>302400</v>
          </cell>
          <cell r="R1275">
            <v>0</v>
          </cell>
          <cell r="S1275">
            <v>0</v>
          </cell>
          <cell r="T1275">
            <v>0</v>
          </cell>
          <cell r="U1275">
            <v>0</v>
          </cell>
          <cell r="V1275">
            <v>0</v>
          </cell>
          <cell r="W1275">
            <v>0</v>
          </cell>
          <cell r="X1275">
            <v>0</v>
          </cell>
          <cell r="Y1275">
            <v>0</v>
          </cell>
          <cell r="Z1275">
            <v>302400</v>
          </cell>
          <cell r="AA1275">
            <v>0</v>
          </cell>
          <cell r="AB1275">
            <v>36288</v>
          </cell>
          <cell r="AC1275">
            <v>0</v>
          </cell>
          <cell r="AD1275">
            <v>27000</v>
          </cell>
          <cell r="AE1275">
            <v>0</v>
          </cell>
          <cell r="AF1275">
            <v>12365</v>
          </cell>
          <cell r="AG1275">
            <v>0</v>
          </cell>
          <cell r="AH1275">
            <v>12702</v>
          </cell>
          <cell r="AI1275">
            <v>5098</v>
          </cell>
          <cell r="AJ1275">
            <v>0</v>
          </cell>
          <cell r="AK1275">
            <v>18518</v>
          </cell>
          <cell r="AL1275">
            <v>2585</v>
          </cell>
          <cell r="AM1275">
            <v>41896.6</v>
          </cell>
          <cell r="AN1275">
            <v>705</v>
          </cell>
          <cell r="AO1275">
            <v>0</v>
          </cell>
          <cell r="AP1275">
            <v>0</v>
          </cell>
          <cell r="AQ1275">
            <v>395853</v>
          </cell>
          <cell r="AR1275">
            <v>0</v>
          </cell>
          <cell r="AS1275">
            <v>0</v>
          </cell>
          <cell r="AT1275">
            <v>0</v>
          </cell>
          <cell r="AU1275">
            <v>0</v>
          </cell>
          <cell r="AV1275">
            <v>1979</v>
          </cell>
          <cell r="AW1275">
            <v>3365.0155</v>
          </cell>
          <cell r="AX1275">
            <v>807.54010000000005</v>
          </cell>
        </row>
        <row r="1276">
          <cell r="D1276" t="str">
            <v>手島　栄慈</v>
          </cell>
          <cell r="E1276">
            <v>1001</v>
          </cell>
          <cell r="F1276" t="str">
            <v>産業推進部</v>
          </cell>
          <cell r="G1276">
            <v>100101</v>
          </cell>
          <cell r="H1276" t="str">
            <v>産業国際化・インフラＧ</v>
          </cell>
          <cell r="I1276">
            <v>1</v>
          </cell>
          <cell r="J1276" t="str">
            <v>部門1</v>
          </cell>
          <cell r="K1276">
            <v>1001</v>
          </cell>
          <cell r="L1276" t="str">
            <v>部門1-1</v>
          </cell>
          <cell r="M1276">
            <v>100102</v>
          </cell>
          <cell r="N1276" t="str">
            <v>一般職員</v>
          </cell>
          <cell r="O1276">
            <v>500</v>
          </cell>
          <cell r="P1276">
            <v>281400</v>
          </cell>
          <cell r="Q1276">
            <v>281400</v>
          </cell>
          <cell r="R1276">
            <v>0</v>
          </cell>
          <cell r="S1276">
            <v>0</v>
          </cell>
          <cell r="T1276">
            <v>0</v>
          </cell>
          <cell r="U1276">
            <v>0</v>
          </cell>
          <cell r="V1276">
            <v>0</v>
          </cell>
          <cell r="W1276">
            <v>0</v>
          </cell>
          <cell r="X1276">
            <v>0</v>
          </cell>
          <cell r="Y1276">
            <v>0</v>
          </cell>
          <cell r="Z1276">
            <v>281400</v>
          </cell>
          <cell r="AA1276">
            <v>0</v>
          </cell>
          <cell r="AB1276">
            <v>34548</v>
          </cell>
          <cell r="AC1276">
            <v>6500</v>
          </cell>
          <cell r="AD1276">
            <v>27000</v>
          </cell>
          <cell r="AE1276">
            <v>0</v>
          </cell>
          <cell r="AF1276">
            <v>4100</v>
          </cell>
          <cell r="AG1276">
            <v>0</v>
          </cell>
          <cell r="AH1276">
            <v>13800</v>
          </cell>
          <cell r="AI1276">
            <v>44524</v>
          </cell>
          <cell r="AJ1276">
            <v>0</v>
          </cell>
          <cell r="AK1276">
            <v>18518</v>
          </cell>
          <cell r="AL1276">
            <v>0</v>
          </cell>
          <cell r="AM1276">
            <v>41896.6</v>
          </cell>
          <cell r="AN1276">
            <v>705</v>
          </cell>
          <cell r="AO1276">
            <v>0</v>
          </cell>
          <cell r="AP1276">
            <v>0</v>
          </cell>
          <cell r="AQ1276">
            <v>411872</v>
          </cell>
          <cell r="AR1276">
            <v>0</v>
          </cell>
          <cell r="AS1276">
            <v>0</v>
          </cell>
          <cell r="AT1276">
            <v>941</v>
          </cell>
          <cell r="AU1276">
            <v>0</v>
          </cell>
          <cell r="AV1276">
            <v>2059</v>
          </cell>
          <cell r="AW1276">
            <v>3501.2719999999999</v>
          </cell>
          <cell r="AX1276">
            <v>840.21879999999999</v>
          </cell>
        </row>
        <row r="1277">
          <cell r="D1277" t="str">
            <v>横田　英彦</v>
          </cell>
          <cell r="E1277">
            <v>1002</v>
          </cell>
          <cell r="F1277" t="str">
            <v>政策推進部</v>
          </cell>
          <cell r="G1277">
            <v>100201</v>
          </cell>
          <cell r="H1277" t="str">
            <v>国際人材Ｇ</v>
          </cell>
          <cell r="I1277">
            <v>1</v>
          </cell>
          <cell r="J1277" t="str">
            <v>部門1</v>
          </cell>
          <cell r="K1277">
            <v>1001</v>
          </cell>
          <cell r="L1277" t="str">
            <v>部門1-1</v>
          </cell>
          <cell r="M1277">
            <v>100102</v>
          </cell>
          <cell r="N1277" t="str">
            <v>一般職員</v>
          </cell>
          <cell r="O1277">
            <v>500</v>
          </cell>
          <cell r="P1277">
            <v>343500</v>
          </cell>
          <cell r="Q1277">
            <v>343500</v>
          </cell>
          <cell r="R1277">
            <v>0</v>
          </cell>
          <cell r="S1277">
            <v>0</v>
          </cell>
          <cell r="T1277">
            <v>0</v>
          </cell>
          <cell r="U1277">
            <v>0</v>
          </cell>
          <cell r="V1277">
            <v>0</v>
          </cell>
          <cell r="W1277">
            <v>0</v>
          </cell>
          <cell r="X1277">
            <v>0</v>
          </cell>
          <cell r="Y1277">
            <v>0</v>
          </cell>
          <cell r="Z1277">
            <v>343500</v>
          </cell>
          <cell r="AA1277">
            <v>0</v>
          </cell>
          <cell r="AB1277">
            <v>43560</v>
          </cell>
          <cell r="AC1277">
            <v>19500</v>
          </cell>
          <cell r="AD1277">
            <v>27000</v>
          </cell>
          <cell r="AE1277">
            <v>0</v>
          </cell>
          <cell r="AF1277">
            <v>14880</v>
          </cell>
          <cell r="AG1277">
            <v>0</v>
          </cell>
          <cell r="AH1277">
            <v>17154</v>
          </cell>
          <cell r="AI1277">
            <v>0</v>
          </cell>
          <cell r="AJ1277">
            <v>0</v>
          </cell>
          <cell r="AK1277">
            <v>19700</v>
          </cell>
          <cell r="AL1277">
            <v>2750</v>
          </cell>
          <cell r="AM1277">
            <v>44570</v>
          </cell>
          <cell r="AN1277">
            <v>750</v>
          </cell>
          <cell r="AO1277">
            <v>0</v>
          </cell>
          <cell r="AP1277">
            <v>0</v>
          </cell>
          <cell r="AQ1277">
            <v>465594</v>
          </cell>
          <cell r="AR1277">
            <v>0</v>
          </cell>
          <cell r="AS1277">
            <v>0</v>
          </cell>
          <cell r="AT1277">
            <v>0</v>
          </cell>
          <cell r="AU1277">
            <v>0</v>
          </cell>
          <cell r="AV1277">
            <v>2327</v>
          </cell>
          <cell r="AW1277">
            <v>3958.5189999999998</v>
          </cell>
          <cell r="AX1277">
            <v>949.81169999999997</v>
          </cell>
        </row>
        <row r="1278">
          <cell r="D1278" t="str">
            <v>今井　美名子</v>
          </cell>
          <cell r="E1278">
            <v>1007</v>
          </cell>
          <cell r="F1278" t="str">
            <v>関西研修センター</v>
          </cell>
          <cell r="G1278">
            <v>100701</v>
          </cell>
          <cell r="H1278" t="str">
            <v>ＫＫＣＧ</v>
          </cell>
          <cell r="I1278">
            <v>1</v>
          </cell>
          <cell r="J1278" t="str">
            <v>部門1</v>
          </cell>
          <cell r="K1278">
            <v>1001</v>
          </cell>
          <cell r="L1278" t="str">
            <v>部門1-1</v>
          </cell>
          <cell r="M1278">
            <v>100102</v>
          </cell>
          <cell r="N1278" t="str">
            <v>一般職員</v>
          </cell>
          <cell r="O1278">
            <v>300</v>
          </cell>
          <cell r="P1278">
            <v>315700</v>
          </cell>
          <cell r="Q1278">
            <v>315700</v>
          </cell>
          <cell r="R1278">
            <v>0</v>
          </cell>
          <cell r="S1278">
            <v>0</v>
          </cell>
          <cell r="T1278">
            <v>0</v>
          </cell>
          <cell r="U1278">
            <v>0</v>
          </cell>
          <cell r="V1278">
            <v>0</v>
          </cell>
          <cell r="W1278">
            <v>0</v>
          </cell>
          <cell r="X1278">
            <v>0</v>
          </cell>
          <cell r="Y1278">
            <v>0</v>
          </cell>
          <cell r="Z1278">
            <v>315700</v>
          </cell>
          <cell r="AA1278">
            <v>45000</v>
          </cell>
          <cell r="AB1278">
            <v>44064</v>
          </cell>
          <cell r="AC1278">
            <v>6500</v>
          </cell>
          <cell r="AD1278">
            <v>0</v>
          </cell>
          <cell r="AE1278">
            <v>0</v>
          </cell>
          <cell r="AF1278">
            <v>9405</v>
          </cell>
          <cell r="AG1278">
            <v>0</v>
          </cell>
          <cell r="AH1278">
            <v>0</v>
          </cell>
          <cell r="AI1278">
            <v>0</v>
          </cell>
          <cell r="AJ1278">
            <v>0</v>
          </cell>
          <cell r="AK1278">
            <v>16154</v>
          </cell>
          <cell r="AL1278">
            <v>0</v>
          </cell>
          <cell r="AM1278">
            <v>36547.800000000003</v>
          </cell>
          <cell r="AN1278">
            <v>615</v>
          </cell>
          <cell r="AO1278">
            <v>0</v>
          </cell>
          <cell r="AP1278">
            <v>0</v>
          </cell>
          <cell r="AQ1278">
            <v>420669</v>
          </cell>
          <cell r="AR1278">
            <v>0</v>
          </cell>
          <cell r="AS1278">
            <v>0</v>
          </cell>
          <cell r="AT1278">
            <v>0</v>
          </cell>
          <cell r="AU1278">
            <v>0</v>
          </cell>
          <cell r="AV1278">
            <v>2103</v>
          </cell>
          <cell r="AW1278">
            <v>3576.0315000000001</v>
          </cell>
          <cell r="AX1278">
            <v>858.16470000000004</v>
          </cell>
        </row>
        <row r="1279">
          <cell r="D1279" t="str">
            <v>古屋　浩</v>
          </cell>
          <cell r="E1279">
            <v>1003</v>
          </cell>
          <cell r="F1279" t="str">
            <v>新国際協力事業部</v>
          </cell>
          <cell r="G1279">
            <v>100301</v>
          </cell>
          <cell r="H1279" t="str">
            <v>新国際協力事業Ｇ</v>
          </cell>
          <cell r="I1279">
            <v>1</v>
          </cell>
          <cell r="J1279" t="str">
            <v>部門1</v>
          </cell>
          <cell r="K1279">
            <v>1001</v>
          </cell>
          <cell r="L1279" t="str">
            <v>部門1-1</v>
          </cell>
          <cell r="M1279">
            <v>100102</v>
          </cell>
          <cell r="N1279" t="str">
            <v>一般職員</v>
          </cell>
          <cell r="O1279">
            <v>500</v>
          </cell>
          <cell r="P1279">
            <v>307600</v>
          </cell>
          <cell r="Q1279">
            <v>307600</v>
          </cell>
          <cell r="R1279">
            <v>0</v>
          </cell>
          <cell r="S1279">
            <v>0</v>
          </cell>
          <cell r="T1279">
            <v>0</v>
          </cell>
          <cell r="U1279">
            <v>0</v>
          </cell>
          <cell r="V1279">
            <v>0</v>
          </cell>
          <cell r="W1279">
            <v>0</v>
          </cell>
          <cell r="X1279">
            <v>0</v>
          </cell>
          <cell r="Y1279">
            <v>0</v>
          </cell>
          <cell r="Z1279">
            <v>307600</v>
          </cell>
          <cell r="AA1279">
            <v>0</v>
          </cell>
          <cell r="AB1279">
            <v>36912</v>
          </cell>
          <cell r="AC1279">
            <v>0</v>
          </cell>
          <cell r="AD1279">
            <v>27000</v>
          </cell>
          <cell r="AE1279">
            <v>0</v>
          </cell>
          <cell r="AF1279">
            <v>4690</v>
          </cell>
          <cell r="AG1279">
            <v>0</v>
          </cell>
          <cell r="AH1279">
            <v>6803</v>
          </cell>
          <cell r="AI1279">
            <v>3354</v>
          </cell>
          <cell r="AJ1279">
            <v>0</v>
          </cell>
          <cell r="AK1279">
            <v>18518</v>
          </cell>
          <cell r="AL1279">
            <v>2585</v>
          </cell>
          <cell r="AM1279">
            <v>41896.6</v>
          </cell>
          <cell r="AN1279">
            <v>705</v>
          </cell>
          <cell r="AO1279">
            <v>0</v>
          </cell>
          <cell r="AP1279">
            <v>0</v>
          </cell>
          <cell r="AQ1279">
            <v>386359</v>
          </cell>
          <cell r="AR1279">
            <v>0</v>
          </cell>
          <cell r="AS1279">
            <v>0</v>
          </cell>
          <cell r="AT1279">
            <v>0</v>
          </cell>
          <cell r="AU1279">
            <v>0</v>
          </cell>
          <cell r="AV1279">
            <v>1931</v>
          </cell>
          <cell r="AW1279">
            <v>3284.8465000000001</v>
          </cell>
          <cell r="AX1279">
            <v>788.17229999999995</v>
          </cell>
        </row>
        <row r="1280">
          <cell r="D1280" t="str">
            <v>飯田　真弓</v>
          </cell>
          <cell r="E1280">
            <v>1002</v>
          </cell>
          <cell r="F1280" t="str">
            <v>政策推進部</v>
          </cell>
          <cell r="G1280">
            <v>100201</v>
          </cell>
          <cell r="H1280" t="str">
            <v>国際人材Ｇ</v>
          </cell>
          <cell r="I1280">
            <v>1</v>
          </cell>
          <cell r="J1280" t="str">
            <v>部門1</v>
          </cell>
          <cell r="K1280">
            <v>1001</v>
          </cell>
          <cell r="L1280" t="str">
            <v>部門1-1</v>
          </cell>
          <cell r="M1280">
            <v>100102</v>
          </cell>
          <cell r="N1280" t="str">
            <v>一般職員</v>
          </cell>
          <cell r="O1280">
            <v>500</v>
          </cell>
          <cell r="P1280">
            <v>270600</v>
          </cell>
          <cell r="Q1280">
            <v>270600</v>
          </cell>
          <cell r="R1280">
            <v>0</v>
          </cell>
          <cell r="S1280">
            <v>0</v>
          </cell>
          <cell r="T1280">
            <v>0</v>
          </cell>
          <cell r="U1280">
            <v>0</v>
          </cell>
          <cell r="V1280">
            <v>0</v>
          </cell>
          <cell r="W1280">
            <v>0</v>
          </cell>
          <cell r="X1280">
            <v>0</v>
          </cell>
          <cell r="Y1280">
            <v>0</v>
          </cell>
          <cell r="Z1280">
            <v>270600</v>
          </cell>
          <cell r="AA1280">
            <v>0</v>
          </cell>
          <cell r="AB1280">
            <v>32472</v>
          </cell>
          <cell r="AC1280">
            <v>0</v>
          </cell>
          <cell r="AD1280">
            <v>27000</v>
          </cell>
          <cell r="AE1280">
            <v>0</v>
          </cell>
          <cell r="AF1280">
            <v>9235</v>
          </cell>
          <cell r="AG1280">
            <v>0</v>
          </cell>
          <cell r="AH1280">
            <v>4589</v>
          </cell>
          <cell r="AI1280">
            <v>23649</v>
          </cell>
          <cell r="AJ1280">
            <v>0</v>
          </cell>
          <cell r="AK1280">
            <v>14972</v>
          </cell>
          <cell r="AL1280">
            <v>2090</v>
          </cell>
          <cell r="AM1280">
            <v>33873.4</v>
          </cell>
          <cell r="AN1280">
            <v>570</v>
          </cell>
          <cell r="AO1280">
            <v>0</v>
          </cell>
          <cell r="AP1280">
            <v>0</v>
          </cell>
          <cell r="AQ1280">
            <v>367545</v>
          </cell>
          <cell r="AR1280">
            <v>0</v>
          </cell>
          <cell r="AS1280">
            <v>0</v>
          </cell>
          <cell r="AT1280">
            <v>444</v>
          </cell>
          <cell r="AU1280">
            <v>0</v>
          </cell>
          <cell r="AV1280">
            <v>1837</v>
          </cell>
          <cell r="AW1280">
            <v>3124.8575000000001</v>
          </cell>
          <cell r="AX1280">
            <v>749.79179999999997</v>
          </cell>
        </row>
        <row r="1281">
          <cell r="D1281" t="str">
            <v>弥富　理佳</v>
          </cell>
          <cell r="E1281">
            <v>1002</v>
          </cell>
          <cell r="F1281" t="str">
            <v>政策推進部</v>
          </cell>
          <cell r="G1281">
            <v>100202</v>
          </cell>
          <cell r="H1281" t="str">
            <v>政策受託Ｇ</v>
          </cell>
          <cell r="I1281">
            <v>1</v>
          </cell>
          <cell r="J1281" t="str">
            <v>部門1</v>
          </cell>
          <cell r="K1281">
            <v>1001</v>
          </cell>
          <cell r="L1281" t="str">
            <v>部門1-1</v>
          </cell>
          <cell r="M1281">
            <v>100102</v>
          </cell>
          <cell r="N1281" t="str">
            <v>一般職員</v>
          </cell>
          <cell r="O1281">
            <v>500</v>
          </cell>
          <cell r="P1281">
            <v>276000</v>
          </cell>
          <cell r="Q1281">
            <v>276000</v>
          </cell>
          <cell r="R1281">
            <v>0</v>
          </cell>
          <cell r="S1281">
            <v>0</v>
          </cell>
          <cell r="T1281">
            <v>0</v>
          </cell>
          <cell r="U1281">
            <v>0</v>
          </cell>
          <cell r="V1281">
            <v>0</v>
          </cell>
          <cell r="W1281">
            <v>0</v>
          </cell>
          <cell r="X1281">
            <v>0</v>
          </cell>
          <cell r="Y1281">
            <v>0</v>
          </cell>
          <cell r="Z1281">
            <v>276000</v>
          </cell>
          <cell r="AA1281">
            <v>0</v>
          </cell>
          <cell r="AB1281">
            <v>33120</v>
          </cell>
          <cell r="AC1281">
            <v>0</v>
          </cell>
          <cell r="AD1281">
            <v>27000</v>
          </cell>
          <cell r="AE1281">
            <v>0</v>
          </cell>
          <cell r="AF1281">
            <v>5170</v>
          </cell>
          <cell r="AG1281">
            <v>0</v>
          </cell>
          <cell r="AH1281">
            <v>6196</v>
          </cell>
          <cell r="AI1281">
            <v>29754</v>
          </cell>
          <cell r="AJ1281">
            <v>0</v>
          </cell>
          <cell r="AK1281">
            <v>14972</v>
          </cell>
          <cell r="AL1281">
            <v>0</v>
          </cell>
          <cell r="AM1281">
            <v>33873.4</v>
          </cell>
          <cell r="AN1281">
            <v>570</v>
          </cell>
          <cell r="AO1281">
            <v>0</v>
          </cell>
          <cell r="AP1281">
            <v>0</v>
          </cell>
          <cell r="AQ1281">
            <v>377240</v>
          </cell>
          <cell r="AR1281">
            <v>0</v>
          </cell>
          <cell r="AS1281">
            <v>0</v>
          </cell>
          <cell r="AT1281">
            <v>0</v>
          </cell>
          <cell r="AU1281">
            <v>0</v>
          </cell>
          <cell r="AV1281">
            <v>1886</v>
          </cell>
          <cell r="AW1281">
            <v>3206.74</v>
          </cell>
          <cell r="AX1281">
            <v>769.56960000000004</v>
          </cell>
        </row>
        <row r="1282">
          <cell r="D1282" t="str">
            <v>北　雅士</v>
          </cell>
          <cell r="E1282">
            <v>1004</v>
          </cell>
          <cell r="F1282" t="str">
            <v>事業統括部</v>
          </cell>
          <cell r="G1282">
            <v>100402</v>
          </cell>
          <cell r="H1282" t="str">
            <v>事業統括Ｇ地方創生支援ユニット</v>
          </cell>
          <cell r="I1282">
            <v>1</v>
          </cell>
          <cell r="J1282" t="str">
            <v>部門1</v>
          </cell>
          <cell r="K1282">
            <v>1001</v>
          </cell>
          <cell r="L1282" t="str">
            <v>部門1-1</v>
          </cell>
          <cell r="M1282">
            <v>100102</v>
          </cell>
          <cell r="N1282" t="str">
            <v>一般職員</v>
          </cell>
          <cell r="O1282">
            <v>500</v>
          </cell>
          <cell r="P1282">
            <v>276000</v>
          </cell>
          <cell r="Q1282">
            <v>276000</v>
          </cell>
          <cell r="R1282">
            <v>0</v>
          </cell>
          <cell r="S1282">
            <v>0</v>
          </cell>
          <cell r="T1282">
            <v>0</v>
          </cell>
          <cell r="U1282">
            <v>0</v>
          </cell>
          <cell r="V1282">
            <v>0</v>
          </cell>
          <cell r="W1282">
            <v>0</v>
          </cell>
          <cell r="X1282">
            <v>0</v>
          </cell>
          <cell r="Y1282">
            <v>0</v>
          </cell>
          <cell r="Z1282">
            <v>276000</v>
          </cell>
          <cell r="AA1282">
            <v>0</v>
          </cell>
          <cell r="AB1282">
            <v>36240</v>
          </cell>
          <cell r="AC1282">
            <v>26000</v>
          </cell>
          <cell r="AD1282">
            <v>0</v>
          </cell>
          <cell r="AE1282">
            <v>0</v>
          </cell>
          <cell r="AF1282">
            <v>17970</v>
          </cell>
          <cell r="AG1282">
            <v>0</v>
          </cell>
          <cell r="AH1282">
            <v>11196</v>
          </cell>
          <cell r="AI1282">
            <v>129199</v>
          </cell>
          <cell r="AJ1282">
            <v>0</v>
          </cell>
          <cell r="AK1282">
            <v>23246</v>
          </cell>
          <cell r="AL1282">
            <v>0</v>
          </cell>
          <cell r="AM1282">
            <v>52593.2</v>
          </cell>
          <cell r="AN1282">
            <v>885</v>
          </cell>
          <cell r="AO1282">
            <v>0</v>
          </cell>
          <cell r="AP1282">
            <v>0</v>
          </cell>
          <cell r="AQ1282">
            <v>496605</v>
          </cell>
          <cell r="AR1282">
            <v>13979</v>
          </cell>
          <cell r="AS1282">
            <v>0</v>
          </cell>
          <cell r="AT1282">
            <v>0</v>
          </cell>
          <cell r="AU1282">
            <v>0</v>
          </cell>
          <cell r="AV1282">
            <v>2483</v>
          </cell>
          <cell r="AW1282">
            <v>4221.1674999999996</v>
          </cell>
          <cell r="AX1282">
            <v>1013.0742</v>
          </cell>
        </row>
        <row r="1283">
          <cell r="D1283" t="str">
            <v>神田　美帆</v>
          </cell>
          <cell r="E1283">
            <v>1004</v>
          </cell>
          <cell r="F1283" t="str">
            <v>事業統括部</v>
          </cell>
          <cell r="G1283">
            <v>100401</v>
          </cell>
          <cell r="H1283" t="str">
            <v>事業統括Ｇ</v>
          </cell>
          <cell r="I1283">
            <v>1</v>
          </cell>
          <cell r="J1283" t="str">
            <v>部門1</v>
          </cell>
          <cell r="K1283">
            <v>1001</v>
          </cell>
          <cell r="L1283" t="str">
            <v>部門1-1</v>
          </cell>
          <cell r="M1283">
            <v>100102</v>
          </cell>
          <cell r="N1283" t="str">
            <v>一般職員</v>
          </cell>
          <cell r="O1283">
            <v>500</v>
          </cell>
          <cell r="P1283">
            <v>231520</v>
          </cell>
          <cell r="Q1283">
            <v>231520</v>
          </cell>
          <cell r="R1283">
            <v>0</v>
          </cell>
          <cell r="S1283">
            <v>0</v>
          </cell>
          <cell r="T1283">
            <v>0</v>
          </cell>
          <cell r="U1283">
            <v>0</v>
          </cell>
          <cell r="V1283">
            <v>0</v>
          </cell>
          <cell r="W1283">
            <v>0</v>
          </cell>
          <cell r="X1283">
            <v>0</v>
          </cell>
          <cell r="Y1283">
            <v>0</v>
          </cell>
          <cell r="Z1283">
            <v>231520</v>
          </cell>
          <cell r="AA1283">
            <v>0</v>
          </cell>
          <cell r="AB1283">
            <v>27782</v>
          </cell>
          <cell r="AC1283">
            <v>0</v>
          </cell>
          <cell r="AD1283">
            <v>0</v>
          </cell>
          <cell r="AE1283">
            <v>0</v>
          </cell>
          <cell r="AF1283">
            <v>11375</v>
          </cell>
          <cell r="AG1283">
            <v>0</v>
          </cell>
          <cell r="AH1283">
            <v>3961</v>
          </cell>
          <cell r="AI1283">
            <v>3192</v>
          </cell>
          <cell r="AJ1283">
            <v>0</v>
          </cell>
          <cell r="AK1283">
            <v>11820</v>
          </cell>
          <cell r="AL1283">
            <v>1650</v>
          </cell>
          <cell r="AM1283">
            <v>26742</v>
          </cell>
          <cell r="AN1283">
            <v>450</v>
          </cell>
          <cell r="AO1283">
            <v>0</v>
          </cell>
          <cell r="AP1283">
            <v>0</v>
          </cell>
          <cell r="AQ1283">
            <v>277830</v>
          </cell>
          <cell r="AR1283">
            <v>0</v>
          </cell>
          <cell r="AS1283">
            <v>0</v>
          </cell>
          <cell r="AT1283">
            <v>0</v>
          </cell>
          <cell r="AU1283">
            <v>0</v>
          </cell>
          <cell r="AV1283">
            <v>1389</v>
          </cell>
          <cell r="AW1283">
            <v>2361.7049999999999</v>
          </cell>
          <cell r="AX1283">
            <v>566.77319999999997</v>
          </cell>
        </row>
        <row r="1284">
          <cell r="D1284" t="str">
            <v>吉田　ひとみ</v>
          </cell>
          <cell r="E1284">
            <v>1003</v>
          </cell>
          <cell r="F1284" t="str">
            <v>研修業務部</v>
          </cell>
          <cell r="G1284">
            <v>100302</v>
          </cell>
          <cell r="H1284" t="str">
            <v>低炭素化支援Ｇ</v>
          </cell>
          <cell r="I1284">
            <v>1</v>
          </cell>
          <cell r="J1284" t="str">
            <v>部門1</v>
          </cell>
          <cell r="K1284">
            <v>1001</v>
          </cell>
          <cell r="L1284" t="str">
            <v>部門1-1</v>
          </cell>
          <cell r="M1284">
            <v>100102</v>
          </cell>
          <cell r="N1284" t="str">
            <v>一般職員</v>
          </cell>
          <cell r="O1284">
            <v>500</v>
          </cell>
          <cell r="P1284">
            <v>267900</v>
          </cell>
          <cell r="Q1284">
            <v>267900</v>
          </cell>
          <cell r="R1284">
            <v>0</v>
          </cell>
          <cell r="S1284">
            <v>0</v>
          </cell>
          <cell r="T1284">
            <v>0</v>
          </cell>
          <cell r="U1284">
            <v>0</v>
          </cell>
          <cell r="V1284">
            <v>0</v>
          </cell>
          <cell r="W1284">
            <v>0</v>
          </cell>
          <cell r="X1284">
            <v>0</v>
          </cell>
          <cell r="Y1284">
            <v>0</v>
          </cell>
          <cell r="Z1284">
            <v>267900</v>
          </cell>
          <cell r="AA1284">
            <v>0</v>
          </cell>
          <cell r="AB1284">
            <v>32148</v>
          </cell>
          <cell r="AC1284">
            <v>0</v>
          </cell>
          <cell r="AD1284">
            <v>27000</v>
          </cell>
          <cell r="AE1284">
            <v>0</v>
          </cell>
          <cell r="AF1284">
            <v>13315</v>
          </cell>
          <cell r="AG1284">
            <v>0</v>
          </cell>
          <cell r="AH1284">
            <v>6039</v>
          </cell>
          <cell r="AI1284">
            <v>52124</v>
          </cell>
          <cell r="AJ1284">
            <v>0</v>
          </cell>
          <cell r="AK1284">
            <v>18518</v>
          </cell>
          <cell r="AL1284">
            <v>2585</v>
          </cell>
          <cell r="AM1284">
            <v>41896.6</v>
          </cell>
          <cell r="AN1284">
            <v>705</v>
          </cell>
          <cell r="AO1284">
            <v>0</v>
          </cell>
          <cell r="AP1284">
            <v>0</v>
          </cell>
          <cell r="AQ1284">
            <v>398526</v>
          </cell>
          <cell r="AR1284">
            <v>0</v>
          </cell>
          <cell r="AS1284">
            <v>0</v>
          </cell>
          <cell r="AT1284">
            <v>1195</v>
          </cell>
          <cell r="AU1284">
            <v>0</v>
          </cell>
          <cell r="AV1284">
            <v>1992</v>
          </cell>
          <cell r="AW1284">
            <v>3388.1010000000001</v>
          </cell>
          <cell r="AX1284">
            <v>812.99300000000005</v>
          </cell>
        </row>
        <row r="1285">
          <cell r="D1285" t="str">
            <v>志村　拓也</v>
          </cell>
          <cell r="E1285">
            <v>1004</v>
          </cell>
          <cell r="F1285" t="str">
            <v>事業統括部</v>
          </cell>
          <cell r="G1285">
            <v>100405</v>
          </cell>
          <cell r="H1285" t="str">
            <v>ジャカルタ事務所</v>
          </cell>
          <cell r="I1285">
            <v>1</v>
          </cell>
          <cell r="J1285" t="str">
            <v>部門1</v>
          </cell>
          <cell r="K1285">
            <v>1001</v>
          </cell>
          <cell r="L1285" t="str">
            <v>部門1-1</v>
          </cell>
          <cell r="M1285">
            <v>100102</v>
          </cell>
          <cell r="N1285" t="str">
            <v>一般職員</v>
          </cell>
          <cell r="O1285">
            <v>400</v>
          </cell>
          <cell r="P1285">
            <v>292080</v>
          </cell>
          <cell r="Q1285">
            <v>292080</v>
          </cell>
          <cell r="R1285">
            <v>0</v>
          </cell>
          <cell r="S1285">
            <v>0</v>
          </cell>
          <cell r="T1285">
            <v>0</v>
          </cell>
          <cell r="U1285">
            <v>0</v>
          </cell>
          <cell r="V1285">
            <v>0</v>
          </cell>
          <cell r="W1285">
            <v>0</v>
          </cell>
          <cell r="X1285">
            <v>0</v>
          </cell>
          <cell r="Y1285">
            <v>0</v>
          </cell>
          <cell r="Z1285">
            <v>292080</v>
          </cell>
          <cell r="AA1285">
            <v>0</v>
          </cell>
          <cell r="AB1285">
            <v>0</v>
          </cell>
          <cell r="AC1285">
            <v>6500</v>
          </cell>
          <cell r="AD1285">
            <v>0</v>
          </cell>
          <cell r="AE1285">
            <v>0</v>
          </cell>
          <cell r="AF1285">
            <v>0</v>
          </cell>
          <cell r="AG1285">
            <v>0</v>
          </cell>
          <cell r="AH1285">
            <v>0</v>
          </cell>
          <cell r="AI1285">
            <v>0</v>
          </cell>
          <cell r="AJ1285">
            <v>0</v>
          </cell>
          <cell r="AK1285">
            <v>27974</v>
          </cell>
          <cell r="AL1285">
            <v>0</v>
          </cell>
          <cell r="AM1285">
            <v>55267.6</v>
          </cell>
          <cell r="AN1285">
            <v>930</v>
          </cell>
          <cell r="AO1285">
            <v>0</v>
          </cell>
          <cell r="AP1285">
            <v>0</v>
          </cell>
          <cell r="AQ1285">
            <v>298580</v>
          </cell>
          <cell r="AR1285">
            <v>0</v>
          </cell>
          <cell r="AS1285">
            <v>0</v>
          </cell>
          <cell r="AT1285">
            <v>0</v>
          </cell>
          <cell r="AU1285">
            <v>0</v>
          </cell>
          <cell r="AV1285">
            <v>1492</v>
          </cell>
          <cell r="AW1285">
            <v>2538.83</v>
          </cell>
          <cell r="AX1285">
            <v>0</v>
          </cell>
        </row>
        <row r="1286">
          <cell r="D1286" t="str">
            <v>山下　哲志</v>
          </cell>
          <cell r="E1286">
            <v>1006</v>
          </cell>
          <cell r="F1286" t="str">
            <v>東京研修センター</v>
          </cell>
          <cell r="G1286">
            <v>100601</v>
          </cell>
          <cell r="H1286" t="str">
            <v>ＴＫＣＧ</v>
          </cell>
          <cell r="I1286">
            <v>1</v>
          </cell>
          <cell r="J1286" t="str">
            <v>部門1</v>
          </cell>
          <cell r="K1286">
            <v>1001</v>
          </cell>
          <cell r="L1286" t="str">
            <v>部門1-1</v>
          </cell>
          <cell r="M1286">
            <v>100102</v>
          </cell>
          <cell r="N1286" t="str">
            <v>一般職員</v>
          </cell>
          <cell r="O1286">
            <v>500</v>
          </cell>
          <cell r="P1286">
            <v>310200</v>
          </cell>
          <cell r="Q1286">
            <v>310200</v>
          </cell>
          <cell r="R1286">
            <v>0</v>
          </cell>
          <cell r="S1286">
            <v>0</v>
          </cell>
          <cell r="T1286">
            <v>0</v>
          </cell>
          <cell r="U1286">
            <v>0</v>
          </cell>
          <cell r="V1286">
            <v>0</v>
          </cell>
          <cell r="W1286">
            <v>0</v>
          </cell>
          <cell r="X1286">
            <v>0</v>
          </cell>
          <cell r="Y1286">
            <v>0</v>
          </cell>
          <cell r="Z1286">
            <v>310200</v>
          </cell>
          <cell r="AA1286">
            <v>0</v>
          </cell>
          <cell r="AB1286">
            <v>38784</v>
          </cell>
          <cell r="AC1286">
            <v>13000</v>
          </cell>
          <cell r="AD1286">
            <v>27000</v>
          </cell>
          <cell r="AE1286">
            <v>0</v>
          </cell>
          <cell r="AF1286">
            <v>6840</v>
          </cell>
          <cell r="AG1286">
            <v>0</v>
          </cell>
          <cell r="AH1286">
            <v>6854</v>
          </cell>
          <cell r="AI1286">
            <v>116953</v>
          </cell>
          <cell r="AJ1286">
            <v>0</v>
          </cell>
          <cell r="AK1286">
            <v>17336</v>
          </cell>
          <cell r="AL1286">
            <v>2420</v>
          </cell>
          <cell r="AM1286">
            <v>39222.199999999997</v>
          </cell>
          <cell r="AN1286">
            <v>660</v>
          </cell>
          <cell r="AO1286">
            <v>0</v>
          </cell>
          <cell r="AP1286">
            <v>0</v>
          </cell>
          <cell r="AQ1286">
            <v>519631</v>
          </cell>
          <cell r="AR1286">
            <v>3674</v>
          </cell>
          <cell r="AS1286">
            <v>0</v>
          </cell>
          <cell r="AT1286">
            <v>0</v>
          </cell>
          <cell r="AU1286">
            <v>8272</v>
          </cell>
          <cell r="AV1286">
            <v>2598</v>
          </cell>
          <cell r="AW1286">
            <v>4417.0185000000001</v>
          </cell>
          <cell r="AX1286">
            <v>1060.0472</v>
          </cell>
        </row>
        <row r="1287">
          <cell r="D1287" t="str">
            <v>山本　出</v>
          </cell>
          <cell r="E1287">
            <v>1006</v>
          </cell>
          <cell r="F1287" t="str">
            <v>東京研修センター</v>
          </cell>
          <cell r="G1287">
            <v>100601</v>
          </cell>
          <cell r="H1287" t="str">
            <v>ＴＫＣＧ</v>
          </cell>
          <cell r="I1287">
            <v>1</v>
          </cell>
          <cell r="J1287" t="str">
            <v>部門1</v>
          </cell>
          <cell r="K1287">
            <v>1001</v>
          </cell>
          <cell r="L1287" t="str">
            <v>部門1-1</v>
          </cell>
          <cell r="M1287">
            <v>100102</v>
          </cell>
          <cell r="N1287" t="str">
            <v>一般職員</v>
          </cell>
          <cell r="O1287">
            <v>300</v>
          </cell>
          <cell r="P1287">
            <v>385300</v>
          </cell>
          <cell r="Q1287">
            <v>385300</v>
          </cell>
          <cell r="R1287">
            <v>0</v>
          </cell>
          <cell r="S1287">
            <v>0</v>
          </cell>
          <cell r="T1287">
            <v>0</v>
          </cell>
          <cell r="U1287">
            <v>0</v>
          </cell>
          <cell r="V1287">
            <v>0</v>
          </cell>
          <cell r="W1287">
            <v>0</v>
          </cell>
          <cell r="X1287">
            <v>0</v>
          </cell>
          <cell r="Y1287">
            <v>0</v>
          </cell>
          <cell r="Z1287">
            <v>385300</v>
          </cell>
          <cell r="AA1287">
            <v>45000</v>
          </cell>
          <cell r="AB1287">
            <v>54576</v>
          </cell>
          <cell r="AC1287">
            <v>24500</v>
          </cell>
          <cell r="AD1287">
            <v>0</v>
          </cell>
          <cell r="AE1287">
            <v>0</v>
          </cell>
          <cell r="AF1287">
            <v>37095</v>
          </cell>
          <cell r="AG1287">
            <v>0</v>
          </cell>
          <cell r="AH1287">
            <v>6700</v>
          </cell>
          <cell r="AI1287">
            <v>0</v>
          </cell>
          <cell r="AJ1287">
            <v>0</v>
          </cell>
          <cell r="AK1287">
            <v>22064</v>
          </cell>
          <cell r="AL1287">
            <v>3080</v>
          </cell>
          <cell r="AM1287">
            <v>49918.8</v>
          </cell>
          <cell r="AN1287">
            <v>840</v>
          </cell>
          <cell r="AO1287">
            <v>0</v>
          </cell>
          <cell r="AP1287">
            <v>0</v>
          </cell>
          <cell r="AQ1287">
            <v>553171</v>
          </cell>
          <cell r="AR1287">
            <v>0</v>
          </cell>
          <cell r="AS1287">
            <v>0</v>
          </cell>
          <cell r="AT1287">
            <v>0</v>
          </cell>
          <cell r="AU1287">
            <v>0</v>
          </cell>
          <cell r="AV1287">
            <v>2765</v>
          </cell>
          <cell r="AW1287">
            <v>4702.8085000000001</v>
          </cell>
          <cell r="AX1287">
            <v>1128.4688000000001</v>
          </cell>
        </row>
        <row r="1288">
          <cell r="D1288" t="str">
            <v>首藤　尚治</v>
          </cell>
          <cell r="E1288">
            <v>1001</v>
          </cell>
          <cell r="F1288" t="str">
            <v>産業推進部</v>
          </cell>
          <cell r="G1288">
            <v>100101</v>
          </cell>
          <cell r="H1288" t="str">
            <v>産業国際化・インフラＧ</v>
          </cell>
          <cell r="I1288">
            <v>1</v>
          </cell>
          <cell r="J1288" t="str">
            <v>部門1</v>
          </cell>
          <cell r="K1288">
            <v>1001</v>
          </cell>
          <cell r="L1288" t="str">
            <v>部門1-1</v>
          </cell>
          <cell r="M1288">
            <v>100102</v>
          </cell>
          <cell r="N1288" t="str">
            <v>一般職員</v>
          </cell>
          <cell r="O1288">
            <v>300</v>
          </cell>
          <cell r="P1288">
            <v>315700</v>
          </cell>
          <cell r="Q1288">
            <v>315700</v>
          </cell>
          <cell r="R1288">
            <v>0</v>
          </cell>
          <cell r="S1288">
            <v>0</v>
          </cell>
          <cell r="T1288">
            <v>0</v>
          </cell>
          <cell r="U1288">
            <v>0</v>
          </cell>
          <cell r="V1288">
            <v>0</v>
          </cell>
          <cell r="W1288">
            <v>0</v>
          </cell>
          <cell r="X1288">
            <v>0</v>
          </cell>
          <cell r="Y1288">
            <v>0</v>
          </cell>
          <cell r="Z1288">
            <v>315700</v>
          </cell>
          <cell r="AA1288">
            <v>45000</v>
          </cell>
          <cell r="AB1288">
            <v>43284</v>
          </cell>
          <cell r="AC1288">
            <v>0</v>
          </cell>
          <cell r="AD1288">
            <v>0</v>
          </cell>
          <cell r="AE1288">
            <v>0</v>
          </cell>
          <cell r="AF1288">
            <v>14450</v>
          </cell>
          <cell r="AG1288">
            <v>0</v>
          </cell>
          <cell r="AH1288">
            <v>0</v>
          </cell>
          <cell r="AI1288">
            <v>0</v>
          </cell>
          <cell r="AJ1288">
            <v>0</v>
          </cell>
          <cell r="AK1288">
            <v>18518</v>
          </cell>
          <cell r="AL1288">
            <v>2585</v>
          </cell>
          <cell r="AM1288">
            <v>41896.6</v>
          </cell>
          <cell r="AN1288">
            <v>705</v>
          </cell>
          <cell r="AO1288">
            <v>0</v>
          </cell>
          <cell r="AP1288">
            <v>0</v>
          </cell>
          <cell r="AQ1288">
            <v>418434</v>
          </cell>
          <cell r="AR1288">
            <v>0</v>
          </cell>
          <cell r="AS1288">
            <v>0</v>
          </cell>
          <cell r="AT1288">
            <v>0</v>
          </cell>
          <cell r="AU1288">
            <v>0</v>
          </cell>
          <cell r="AV1288">
            <v>2092</v>
          </cell>
          <cell r="AW1288">
            <v>3556.8589999999999</v>
          </cell>
          <cell r="AX1288">
            <v>853.60530000000006</v>
          </cell>
        </row>
        <row r="1289">
          <cell r="D1289" t="str">
            <v>下村　真理</v>
          </cell>
          <cell r="E1289">
            <v>1001</v>
          </cell>
          <cell r="F1289" t="str">
            <v>産業推進部</v>
          </cell>
          <cell r="G1289">
            <v>100101</v>
          </cell>
          <cell r="H1289" t="str">
            <v>産業国際化・インフラＧ</v>
          </cell>
          <cell r="I1289">
            <v>1</v>
          </cell>
          <cell r="J1289" t="str">
            <v>部門1</v>
          </cell>
          <cell r="K1289">
            <v>1001</v>
          </cell>
          <cell r="L1289" t="str">
            <v>部門1-1</v>
          </cell>
          <cell r="M1289">
            <v>100102</v>
          </cell>
          <cell r="N1289" t="str">
            <v>一般職員</v>
          </cell>
          <cell r="O1289">
            <v>500</v>
          </cell>
          <cell r="P1289">
            <v>276000</v>
          </cell>
          <cell r="Q1289">
            <v>276000</v>
          </cell>
          <cell r="R1289">
            <v>0</v>
          </cell>
          <cell r="S1289">
            <v>0</v>
          </cell>
          <cell r="T1289">
            <v>0</v>
          </cell>
          <cell r="U1289">
            <v>0</v>
          </cell>
          <cell r="V1289">
            <v>0</v>
          </cell>
          <cell r="W1289">
            <v>0</v>
          </cell>
          <cell r="X1289">
            <v>0</v>
          </cell>
          <cell r="Y1289">
            <v>0</v>
          </cell>
          <cell r="Z1289">
            <v>276000</v>
          </cell>
          <cell r="AA1289">
            <v>0</v>
          </cell>
          <cell r="AB1289">
            <v>33120</v>
          </cell>
          <cell r="AC1289">
            <v>0</v>
          </cell>
          <cell r="AD1289">
            <v>0</v>
          </cell>
          <cell r="AE1289">
            <v>0</v>
          </cell>
          <cell r="AF1289">
            <v>6500</v>
          </cell>
          <cell r="AG1289">
            <v>0</v>
          </cell>
          <cell r="AH1289">
            <v>14596</v>
          </cell>
          <cell r="AI1289">
            <v>46238</v>
          </cell>
          <cell r="AJ1289">
            <v>0</v>
          </cell>
          <cell r="AK1289">
            <v>14972</v>
          </cell>
          <cell r="AL1289">
            <v>0</v>
          </cell>
          <cell r="AM1289">
            <v>33873.4</v>
          </cell>
          <cell r="AN1289">
            <v>570</v>
          </cell>
          <cell r="AO1289">
            <v>0</v>
          </cell>
          <cell r="AP1289">
            <v>0</v>
          </cell>
          <cell r="AQ1289">
            <v>376454</v>
          </cell>
          <cell r="AR1289">
            <v>0</v>
          </cell>
          <cell r="AS1289">
            <v>0</v>
          </cell>
          <cell r="AT1289">
            <v>0</v>
          </cell>
          <cell r="AU1289">
            <v>0</v>
          </cell>
          <cell r="AV1289">
            <v>1882</v>
          </cell>
          <cell r="AW1289">
            <v>3200.1289999999999</v>
          </cell>
          <cell r="AX1289">
            <v>767.96609999999998</v>
          </cell>
        </row>
        <row r="1290">
          <cell r="D1290" t="str">
            <v>齋藤　香</v>
          </cell>
          <cell r="E1290">
            <v>1002</v>
          </cell>
          <cell r="F1290" t="str">
            <v>政策推進部</v>
          </cell>
          <cell r="G1290">
            <v>100202</v>
          </cell>
          <cell r="H1290" t="str">
            <v>政策受託Ｇ</v>
          </cell>
          <cell r="I1290">
            <v>1</v>
          </cell>
          <cell r="J1290" t="str">
            <v>部門1</v>
          </cell>
          <cell r="K1290">
            <v>1001</v>
          </cell>
          <cell r="L1290" t="str">
            <v>部門1-1</v>
          </cell>
          <cell r="M1290">
            <v>100102</v>
          </cell>
          <cell r="N1290" t="str">
            <v>一般職員</v>
          </cell>
          <cell r="O1290">
            <v>500</v>
          </cell>
          <cell r="P1290">
            <v>270600</v>
          </cell>
          <cell r="Q1290">
            <v>270600</v>
          </cell>
          <cell r="R1290">
            <v>0</v>
          </cell>
          <cell r="S1290">
            <v>0</v>
          </cell>
          <cell r="T1290">
            <v>0</v>
          </cell>
          <cell r="U1290">
            <v>0</v>
          </cell>
          <cell r="V1290">
            <v>0</v>
          </cell>
          <cell r="W1290">
            <v>0</v>
          </cell>
          <cell r="X1290">
            <v>0</v>
          </cell>
          <cell r="Y1290">
            <v>0</v>
          </cell>
          <cell r="Z1290">
            <v>270600</v>
          </cell>
          <cell r="AA1290">
            <v>0</v>
          </cell>
          <cell r="AB1290">
            <v>32472</v>
          </cell>
          <cell r="AC1290">
            <v>0</v>
          </cell>
          <cell r="AD1290">
            <v>27000</v>
          </cell>
          <cell r="AE1290">
            <v>0</v>
          </cell>
          <cell r="AF1290">
            <v>6005</v>
          </cell>
          <cell r="AG1290">
            <v>0</v>
          </cell>
          <cell r="AH1290">
            <v>6089</v>
          </cell>
          <cell r="AI1290">
            <v>80480</v>
          </cell>
          <cell r="AJ1290">
            <v>0</v>
          </cell>
          <cell r="AK1290">
            <v>16154</v>
          </cell>
          <cell r="AL1290">
            <v>0</v>
          </cell>
          <cell r="AM1290">
            <v>36547.800000000003</v>
          </cell>
          <cell r="AN1290">
            <v>615</v>
          </cell>
          <cell r="AO1290">
            <v>0</v>
          </cell>
          <cell r="AP1290">
            <v>0</v>
          </cell>
          <cell r="AQ1290">
            <v>422646</v>
          </cell>
          <cell r="AR1290">
            <v>0</v>
          </cell>
          <cell r="AS1290">
            <v>0</v>
          </cell>
          <cell r="AT1290">
            <v>2280</v>
          </cell>
          <cell r="AU1290">
            <v>0</v>
          </cell>
          <cell r="AV1290">
            <v>2113</v>
          </cell>
          <cell r="AW1290">
            <v>3592.721</v>
          </cell>
          <cell r="AX1290">
            <v>862.19780000000003</v>
          </cell>
        </row>
        <row r="1291">
          <cell r="D1291" t="str">
            <v>宮寺　宏明</v>
          </cell>
          <cell r="E1291">
            <v>1008</v>
          </cell>
          <cell r="F1291" t="str">
            <v>HIDA総合研究所</v>
          </cell>
          <cell r="G1291">
            <v>100801</v>
          </cell>
          <cell r="H1291" t="str">
            <v>調査企画Ｇ</v>
          </cell>
          <cell r="I1291">
            <v>1</v>
          </cell>
          <cell r="J1291" t="str">
            <v>部門1</v>
          </cell>
          <cell r="K1291">
            <v>1001</v>
          </cell>
          <cell r="L1291" t="str">
            <v>部門1-1</v>
          </cell>
          <cell r="M1291">
            <v>100102</v>
          </cell>
          <cell r="N1291" t="str">
            <v>一般職員</v>
          </cell>
          <cell r="O1291">
            <v>500</v>
          </cell>
          <cell r="P1291">
            <v>278700</v>
          </cell>
          <cell r="Q1291">
            <v>278700</v>
          </cell>
          <cell r="R1291">
            <v>0</v>
          </cell>
          <cell r="S1291">
            <v>0</v>
          </cell>
          <cell r="T1291">
            <v>0</v>
          </cell>
          <cell r="U1291">
            <v>0</v>
          </cell>
          <cell r="V1291">
            <v>0</v>
          </cell>
          <cell r="W1291">
            <v>0</v>
          </cell>
          <cell r="X1291">
            <v>0</v>
          </cell>
          <cell r="Y1291">
            <v>0</v>
          </cell>
          <cell r="Z1291">
            <v>278700</v>
          </cell>
          <cell r="AA1291">
            <v>0</v>
          </cell>
          <cell r="AB1291">
            <v>33444</v>
          </cell>
          <cell r="AC1291">
            <v>0</v>
          </cell>
          <cell r="AD1291">
            <v>27000</v>
          </cell>
          <cell r="AE1291">
            <v>0</v>
          </cell>
          <cell r="AF1291">
            <v>0</v>
          </cell>
          <cell r="AG1291">
            <v>0</v>
          </cell>
          <cell r="AH1291">
            <v>6246</v>
          </cell>
          <cell r="AI1291">
            <v>0</v>
          </cell>
          <cell r="AJ1291">
            <v>0</v>
          </cell>
          <cell r="AK1291">
            <v>14972</v>
          </cell>
          <cell r="AL1291">
            <v>0</v>
          </cell>
          <cell r="AM1291">
            <v>33873.4</v>
          </cell>
          <cell r="AN1291">
            <v>570</v>
          </cell>
          <cell r="AO1291">
            <v>0</v>
          </cell>
          <cell r="AP1291">
            <v>0</v>
          </cell>
          <cell r="AQ1291">
            <v>345390</v>
          </cell>
          <cell r="AR1291">
            <v>0</v>
          </cell>
          <cell r="AS1291">
            <v>0</v>
          </cell>
          <cell r="AT1291">
            <v>0</v>
          </cell>
          <cell r="AU1291">
            <v>0</v>
          </cell>
          <cell r="AV1291">
            <v>1726</v>
          </cell>
          <cell r="AW1291">
            <v>2936.7649999999999</v>
          </cell>
          <cell r="AX1291">
            <v>704.59559999999999</v>
          </cell>
        </row>
        <row r="1292">
          <cell r="D1292" t="str">
            <v>太田　絵美</v>
          </cell>
          <cell r="E1292">
            <v>1006</v>
          </cell>
          <cell r="F1292" t="str">
            <v>東京研修センター</v>
          </cell>
          <cell r="G1292">
            <v>100601</v>
          </cell>
          <cell r="H1292" t="str">
            <v>ＴＫＣＧ</v>
          </cell>
          <cell r="I1292">
            <v>1</v>
          </cell>
          <cell r="J1292" t="str">
            <v>部門1</v>
          </cell>
          <cell r="K1292">
            <v>1001</v>
          </cell>
          <cell r="L1292" t="str">
            <v>部門1-1</v>
          </cell>
          <cell r="M1292">
            <v>100102</v>
          </cell>
          <cell r="N1292" t="str">
            <v>一般職員</v>
          </cell>
          <cell r="O1292">
            <v>500</v>
          </cell>
          <cell r="P1292">
            <v>265200</v>
          </cell>
          <cell r="Q1292">
            <v>265200</v>
          </cell>
          <cell r="R1292">
            <v>0</v>
          </cell>
          <cell r="S1292">
            <v>0</v>
          </cell>
          <cell r="T1292">
            <v>0</v>
          </cell>
          <cell r="U1292">
            <v>0</v>
          </cell>
          <cell r="V1292">
            <v>0</v>
          </cell>
          <cell r="W1292">
            <v>0</v>
          </cell>
          <cell r="X1292">
            <v>0</v>
          </cell>
          <cell r="Y1292">
            <v>0</v>
          </cell>
          <cell r="Z1292">
            <v>265200</v>
          </cell>
          <cell r="AA1292">
            <v>0</v>
          </cell>
          <cell r="AB1292">
            <v>31824</v>
          </cell>
          <cell r="AC1292">
            <v>0</v>
          </cell>
          <cell r="AD1292">
            <v>27000</v>
          </cell>
          <cell r="AE1292">
            <v>0</v>
          </cell>
          <cell r="AF1292">
            <v>55000</v>
          </cell>
          <cell r="AG1292">
            <v>0</v>
          </cell>
          <cell r="AH1292">
            <v>4486</v>
          </cell>
          <cell r="AI1292">
            <v>67385</v>
          </cell>
          <cell r="AJ1292">
            <v>0</v>
          </cell>
          <cell r="AK1292">
            <v>16154</v>
          </cell>
          <cell r="AL1292">
            <v>0</v>
          </cell>
          <cell r="AM1292">
            <v>36547.800000000003</v>
          </cell>
          <cell r="AN1292">
            <v>615</v>
          </cell>
          <cell r="AO1292">
            <v>0</v>
          </cell>
          <cell r="AP1292">
            <v>0</v>
          </cell>
          <cell r="AQ1292">
            <v>450895</v>
          </cell>
          <cell r="AR1292">
            <v>0</v>
          </cell>
          <cell r="AS1292">
            <v>0</v>
          </cell>
          <cell r="AT1292">
            <v>1356</v>
          </cell>
          <cell r="AU1292">
            <v>0</v>
          </cell>
          <cell r="AV1292">
            <v>2254</v>
          </cell>
          <cell r="AW1292">
            <v>3833.0825</v>
          </cell>
          <cell r="AX1292">
            <v>919.82579999999996</v>
          </cell>
        </row>
        <row r="1293">
          <cell r="D1293" t="str">
            <v>福田　美穂</v>
          </cell>
          <cell r="E1293">
            <v>1008</v>
          </cell>
          <cell r="F1293" t="str">
            <v>HIDA総合研究所</v>
          </cell>
          <cell r="G1293">
            <v>100802</v>
          </cell>
          <cell r="H1293" t="str">
            <v>海外戦略Ｇ</v>
          </cell>
          <cell r="I1293">
            <v>1</v>
          </cell>
          <cell r="J1293" t="str">
            <v>部門1</v>
          </cell>
          <cell r="K1293">
            <v>1001</v>
          </cell>
          <cell r="L1293" t="str">
            <v>部門1-1</v>
          </cell>
          <cell r="M1293">
            <v>100102</v>
          </cell>
          <cell r="N1293" t="str">
            <v>一般職員</v>
          </cell>
          <cell r="O1293">
            <v>500</v>
          </cell>
          <cell r="P1293">
            <v>270600</v>
          </cell>
          <cell r="Q1293">
            <v>270600</v>
          </cell>
          <cell r="R1293">
            <v>0</v>
          </cell>
          <cell r="S1293">
            <v>0</v>
          </cell>
          <cell r="T1293">
            <v>0</v>
          </cell>
          <cell r="U1293">
            <v>0</v>
          </cell>
          <cell r="V1293">
            <v>0</v>
          </cell>
          <cell r="W1293">
            <v>0</v>
          </cell>
          <cell r="X1293">
            <v>0</v>
          </cell>
          <cell r="Y1293">
            <v>0</v>
          </cell>
          <cell r="Z1293">
            <v>270600</v>
          </cell>
          <cell r="AA1293">
            <v>0</v>
          </cell>
          <cell r="AB1293">
            <v>32472</v>
          </cell>
          <cell r="AC1293">
            <v>0</v>
          </cell>
          <cell r="AD1293">
            <v>0</v>
          </cell>
          <cell r="AE1293">
            <v>0</v>
          </cell>
          <cell r="AF1293">
            <v>4680</v>
          </cell>
          <cell r="AG1293">
            <v>0</v>
          </cell>
          <cell r="AH1293">
            <v>4589</v>
          </cell>
          <cell r="AI1293">
            <v>80362</v>
          </cell>
          <cell r="AJ1293">
            <v>0</v>
          </cell>
          <cell r="AK1293">
            <v>12608</v>
          </cell>
          <cell r="AL1293">
            <v>0</v>
          </cell>
          <cell r="AM1293">
            <v>28525.599999999999</v>
          </cell>
          <cell r="AN1293">
            <v>480</v>
          </cell>
          <cell r="AO1293">
            <v>0</v>
          </cell>
          <cell r="AP1293">
            <v>0</v>
          </cell>
          <cell r="AQ1293">
            <v>392703</v>
          </cell>
          <cell r="AR1293">
            <v>1425</v>
          </cell>
          <cell r="AS1293">
            <v>0</v>
          </cell>
          <cell r="AT1293">
            <v>0</v>
          </cell>
          <cell r="AU1293">
            <v>0</v>
          </cell>
          <cell r="AV1293">
            <v>1963</v>
          </cell>
          <cell r="AW1293">
            <v>3338.4904999999999</v>
          </cell>
          <cell r="AX1293">
            <v>801.11410000000001</v>
          </cell>
        </row>
        <row r="1294">
          <cell r="D1294" t="str">
            <v>江口　健一郎</v>
          </cell>
          <cell r="E1294">
            <v>1004</v>
          </cell>
          <cell r="F1294" t="str">
            <v>事業統括部</v>
          </cell>
          <cell r="G1294">
            <v>100407</v>
          </cell>
          <cell r="H1294" t="str">
            <v>ヤンゴン事務所</v>
          </cell>
          <cell r="I1294">
            <v>1</v>
          </cell>
          <cell r="J1294" t="str">
            <v>部門1</v>
          </cell>
          <cell r="K1294">
            <v>1001</v>
          </cell>
          <cell r="L1294" t="str">
            <v>部門1-1</v>
          </cell>
          <cell r="M1294">
            <v>100102</v>
          </cell>
          <cell r="N1294" t="str">
            <v>一般職員</v>
          </cell>
          <cell r="O1294">
            <v>400</v>
          </cell>
          <cell r="P1294">
            <v>218640</v>
          </cell>
          <cell r="Q1294">
            <v>218640</v>
          </cell>
          <cell r="R1294">
            <v>0</v>
          </cell>
          <cell r="S1294">
            <v>0</v>
          </cell>
          <cell r="T1294">
            <v>0</v>
          </cell>
          <cell r="U1294">
            <v>0</v>
          </cell>
          <cell r="V1294">
            <v>0</v>
          </cell>
          <cell r="W1294">
            <v>0</v>
          </cell>
          <cell r="X1294">
            <v>0</v>
          </cell>
          <cell r="Y1294">
            <v>0</v>
          </cell>
          <cell r="Z1294">
            <v>218640</v>
          </cell>
          <cell r="AA1294">
            <v>0</v>
          </cell>
          <cell r="AB1294">
            <v>0</v>
          </cell>
          <cell r="AC1294">
            <v>32500</v>
          </cell>
          <cell r="AD1294">
            <v>0</v>
          </cell>
          <cell r="AE1294">
            <v>0</v>
          </cell>
          <cell r="AF1294">
            <v>0</v>
          </cell>
          <cell r="AG1294">
            <v>0</v>
          </cell>
          <cell r="AH1294">
            <v>6500</v>
          </cell>
          <cell r="AI1294">
            <v>88290</v>
          </cell>
          <cell r="AJ1294">
            <v>0</v>
          </cell>
          <cell r="AK1294">
            <v>18518</v>
          </cell>
          <cell r="AL1294">
            <v>0</v>
          </cell>
          <cell r="AM1294">
            <v>41896.6</v>
          </cell>
          <cell r="AN1294">
            <v>705</v>
          </cell>
          <cell r="AO1294">
            <v>0</v>
          </cell>
          <cell r="AP1294">
            <v>0</v>
          </cell>
          <cell r="AQ1294">
            <v>345930</v>
          </cell>
          <cell r="AR1294">
            <v>0</v>
          </cell>
          <cell r="AS1294">
            <v>0</v>
          </cell>
          <cell r="AT1294">
            <v>0</v>
          </cell>
          <cell r="AU1294">
            <v>0</v>
          </cell>
          <cell r="AV1294">
            <v>1729</v>
          </cell>
          <cell r="AW1294">
            <v>2941.0549999999998</v>
          </cell>
          <cell r="AX1294">
            <v>0</v>
          </cell>
        </row>
        <row r="1295">
          <cell r="D1295" t="str">
            <v>田中　拓</v>
          </cell>
          <cell r="E1295">
            <v>1001</v>
          </cell>
          <cell r="F1295" t="str">
            <v>産業推進部</v>
          </cell>
          <cell r="G1295">
            <v>100102</v>
          </cell>
          <cell r="H1295" t="str">
            <v>ＥＰＡＧ</v>
          </cell>
          <cell r="I1295">
            <v>1</v>
          </cell>
          <cell r="J1295" t="str">
            <v>部門1</v>
          </cell>
          <cell r="K1295">
            <v>1001</v>
          </cell>
          <cell r="L1295" t="str">
            <v>部門1-1</v>
          </cell>
          <cell r="M1295">
            <v>100102</v>
          </cell>
          <cell r="N1295" t="str">
            <v>一般職員</v>
          </cell>
          <cell r="O1295">
            <v>300</v>
          </cell>
          <cell r="P1295">
            <v>365100</v>
          </cell>
          <cell r="Q1295">
            <v>365100</v>
          </cell>
          <cell r="R1295">
            <v>0</v>
          </cell>
          <cell r="S1295">
            <v>0</v>
          </cell>
          <cell r="T1295">
            <v>0</v>
          </cell>
          <cell r="U1295">
            <v>0</v>
          </cell>
          <cell r="V1295">
            <v>0</v>
          </cell>
          <cell r="W1295">
            <v>0</v>
          </cell>
          <cell r="X1295">
            <v>0</v>
          </cell>
          <cell r="Y1295">
            <v>0</v>
          </cell>
          <cell r="Z1295">
            <v>365100</v>
          </cell>
          <cell r="AA1295">
            <v>75000</v>
          </cell>
          <cell r="AB1295">
            <v>55152</v>
          </cell>
          <cell r="AC1295">
            <v>19500</v>
          </cell>
          <cell r="AD1295">
            <v>27000</v>
          </cell>
          <cell r="AE1295">
            <v>0</v>
          </cell>
          <cell r="AF1295">
            <v>18300</v>
          </cell>
          <cell r="AG1295">
            <v>0</v>
          </cell>
          <cell r="AH1295">
            <v>12500</v>
          </cell>
          <cell r="AI1295">
            <v>0</v>
          </cell>
          <cell r="AJ1295">
            <v>0</v>
          </cell>
          <cell r="AK1295">
            <v>22064</v>
          </cell>
          <cell r="AL1295">
            <v>3080</v>
          </cell>
          <cell r="AM1295">
            <v>49918.8</v>
          </cell>
          <cell r="AN1295">
            <v>840</v>
          </cell>
          <cell r="AO1295">
            <v>0</v>
          </cell>
          <cell r="AP1295">
            <v>0</v>
          </cell>
          <cell r="AQ1295">
            <v>572552</v>
          </cell>
          <cell r="AR1295">
            <v>0</v>
          </cell>
          <cell r="AS1295">
            <v>0</v>
          </cell>
          <cell r="AT1295">
            <v>0</v>
          </cell>
          <cell r="AU1295">
            <v>0</v>
          </cell>
          <cell r="AV1295">
            <v>2862</v>
          </cell>
          <cell r="AW1295">
            <v>4867.4520000000002</v>
          </cell>
          <cell r="AX1295">
            <v>1168.0060000000001</v>
          </cell>
        </row>
        <row r="1296">
          <cell r="D1296" t="str">
            <v>井上　修平</v>
          </cell>
          <cell r="E1296">
            <v>1003</v>
          </cell>
          <cell r="F1296" t="str">
            <v>研修業務部</v>
          </cell>
          <cell r="G1296">
            <v>100301</v>
          </cell>
          <cell r="H1296" t="str">
            <v>受入業務Ｇ</v>
          </cell>
          <cell r="I1296">
            <v>1</v>
          </cell>
          <cell r="J1296" t="str">
            <v>部門1</v>
          </cell>
          <cell r="K1296">
            <v>1001</v>
          </cell>
          <cell r="L1296" t="str">
            <v>部門1-1</v>
          </cell>
          <cell r="M1296">
            <v>100102</v>
          </cell>
          <cell r="N1296" t="str">
            <v>一般職員</v>
          </cell>
          <cell r="O1296">
            <v>500</v>
          </cell>
          <cell r="P1296">
            <v>299800</v>
          </cell>
          <cell r="Q1296">
            <v>299800</v>
          </cell>
          <cell r="R1296">
            <v>0</v>
          </cell>
          <cell r="S1296">
            <v>0</v>
          </cell>
          <cell r="T1296">
            <v>0</v>
          </cell>
          <cell r="U1296">
            <v>0</v>
          </cell>
          <cell r="V1296">
            <v>0</v>
          </cell>
          <cell r="W1296">
            <v>0</v>
          </cell>
          <cell r="X1296">
            <v>0</v>
          </cell>
          <cell r="Y1296">
            <v>0</v>
          </cell>
          <cell r="Z1296">
            <v>299800</v>
          </cell>
          <cell r="AA1296">
            <v>0</v>
          </cell>
          <cell r="AB1296">
            <v>35976</v>
          </cell>
          <cell r="AC1296">
            <v>0</v>
          </cell>
          <cell r="AD1296">
            <v>0</v>
          </cell>
          <cell r="AE1296">
            <v>0</v>
          </cell>
          <cell r="AF1296">
            <v>33645</v>
          </cell>
          <cell r="AG1296">
            <v>0</v>
          </cell>
          <cell r="AH1296">
            <v>5151</v>
          </cell>
          <cell r="AI1296">
            <v>122881</v>
          </cell>
          <cell r="AJ1296">
            <v>0</v>
          </cell>
          <cell r="AK1296">
            <v>23246</v>
          </cell>
          <cell r="AL1296">
            <v>3245</v>
          </cell>
          <cell r="AM1296">
            <v>52593.2</v>
          </cell>
          <cell r="AN1296">
            <v>885</v>
          </cell>
          <cell r="AO1296">
            <v>0</v>
          </cell>
          <cell r="AP1296">
            <v>0</v>
          </cell>
          <cell r="AQ1296">
            <v>497453</v>
          </cell>
          <cell r="AR1296">
            <v>5004</v>
          </cell>
          <cell r="AS1296">
            <v>0</v>
          </cell>
          <cell r="AT1296">
            <v>0</v>
          </cell>
          <cell r="AU1296">
            <v>0</v>
          </cell>
          <cell r="AV1296">
            <v>2487</v>
          </cell>
          <cell r="AW1296">
            <v>4228.6154999999999</v>
          </cell>
          <cell r="AX1296">
            <v>1014.8040999999999</v>
          </cell>
        </row>
        <row r="1297">
          <cell r="D1297" t="str">
            <v>木嵜　芙美乃</v>
          </cell>
          <cell r="E1297">
            <v>1001</v>
          </cell>
          <cell r="F1297" t="str">
            <v>産業推進部</v>
          </cell>
          <cell r="G1297">
            <v>100102</v>
          </cell>
          <cell r="H1297" t="str">
            <v>ＥＰＡＧ</v>
          </cell>
          <cell r="I1297">
            <v>1</v>
          </cell>
          <cell r="J1297" t="str">
            <v>部門1</v>
          </cell>
          <cell r="K1297">
            <v>1001</v>
          </cell>
          <cell r="L1297" t="str">
            <v>部門1-1</v>
          </cell>
          <cell r="M1297">
            <v>100102</v>
          </cell>
          <cell r="N1297" t="str">
            <v>一般職員</v>
          </cell>
          <cell r="O1297">
            <v>500</v>
          </cell>
          <cell r="P1297">
            <v>276000</v>
          </cell>
          <cell r="Q1297">
            <v>276000</v>
          </cell>
          <cell r="R1297">
            <v>0</v>
          </cell>
          <cell r="S1297">
            <v>0</v>
          </cell>
          <cell r="T1297">
            <v>0</v>
          </cell>
          <cell r="U1297">
            <v>0</v>
          </cell>
          <cell r="V1297">
            <v>0</v>
          </cell>
          <cell r="W1297">
            <v>0</v>
          </cell>
          <cell r="X1297">
            <v>0</v>
          </cell>
          <cell r="Y1297">
            <v>0</v>
          </cell>
          <cell r="Z1297">
            <v>276000</v>
          </cell>
          <cell r="AA1297">
            <v>0</v>
          </cell>
          <cell r="AB1297">
            <v>33120</v>
          </cell>
          <cell r="AC1297">
            <v>0</v>
          </cell>
          <cell r="AD1297">
            <v>13500</v>
          </cell>
          <cell r="AE1297">
            <v>29000</v>
          </cell>
          <cell r="AF1297">
            <v>0</v>
          </cell>
          <cell r="AG1297">
            <v>0</v>
          </cell>
          <cell r="AH1297">
            <v>18946</v>
          </cell>
          <cell r="AI1297">
            <v>73138</v>
          </cell>
          <cell r="AJ1297">
            <v>0</v>
          </cell>
          <cell r="AK1297">
            <v>14972</v>
          </cell>
          <cell r="AL1297">
            <v>0</v>
          </cell>
          <cell r="AM1297">
            <v>33873.4</v>
          </cell>
          <cell r="AN1297">
            <v>570</v>
          </cell>
          <cell r="AO1297">
            <v>0</v>
          </cell>
          <cell r="AP1297">
            <v>0</v>
          </cell>
          <cell r="AQ1297">
            <v>443704</v>
          </cell>
          <cell r="AR1297">
            <v>0</v>
          </cell>
          <cell r="AS1297">
            <v>0</v>
          </cell>
          <cell r="AT1297">
            <v>0</v>
          </cell>
          <cell r="AU1297">
            <v>8568</v>
          </cell>
          <cell r="AV1297">
            <v>2218</v>
          </cell>
          <cell r="AW1297">
            <v>3772.0039999999999</v>
          </cell>
          <cell r="AX1297">
            <v>905.15610000000004</v>
          </cell>
        </row>
        <row r="1298">
          <cell r="D1298" t="str">
            <v>吉田　維子</v>
          </cell>
          <cell r="E1298">
            <v>1008</v>
          </cell>
          <cell r="F1298" t="str">
            <v>HIDA総合研究所</v>
          </cell>
          <cell r="G1298">
            <v>100803</v>
          </cell>
          <cell r="H1298" t="str">
            <v>日本語教育センター</v>
          </cell>
          <cell r="I1298">
            <v>1</v>
          </cell>
          <cell r="J1298" t="str">
            <v>部門1</v>
          </cell>
          <cell r="K1298">
            <v>1001</v>
          </cell>
          <cell r="L1298" t="str">
            <v>部門1-1</v>
          </cell>
          <cell r="M1298">
            <v>100102</v>
          </cell>
          <cell r="N1298" t="str">
            <v>一般職員</v>
          </cell>
          <cell r="O1298">
            <v>500</v>
          </cell>
          <cell r="P1298">
            <v>286800</v>
          </cell>
          <cell r="Q1298">
            <v>286800</v>
          </cell>
          <cell r="R1298">
            <v>0</v>
          </cell>
          <cell r="S1298">
            <v>0</v>
          </cell>
          <cell r="T1298">
            <v>0</v>
          </cell>
          <cell r="U1298">
            <v>0</v>
          </cell>
          <cell r="V1298">
            <v>0</v>
          </cell>
          <cell r="W1298">
            <v>0</v>
          </cell>
          <cell r="X1298">
            <v>0</v>
          </cell>
          <cell r="Y1298">
            <v>0</v>
          </cell>
          <cell r="Z1298">
            <v>286800</v>
          </cell>
          <cell r="AA1298">
            <v>0</v>
          </cell>
          <cell r="AB1298">
            <v>34416</v>
          </cell>
          <cell r="AC1298">
            <v>0</v>
          </cell>
          <cell r="AD1298">
            <v>0</v>
          </cell>
          <cell r="AE1298">
            <v>0</v>
          </cell>
          <cell r="AF1298">
            <v>15115</v>
          </cell>
          <cell r="AG1298">
            <v>0</v>
          </cell>
          <cell r="AH1298">
            <v>4901</v>
          </cell>
          <cell r="AI1298">
            <v>6292</v>
          </cell>
          <cell r="AJ1298">
            <v>0</v>
          </cell>
          <cell r="AK1298">
            <v>18518</v>
          </cell>
          <cell r="AL1298">
            <v>2585</v>
          </cell>
          <cell r="AM1298">
            <v>41896.6</v>
          </cell>
          <cell r="AN1298">
            <v>705</v>
          </cell>
          <cell r="AO1298">
            <v>0</v>
          </cell>
          <cell r="AP1298">
            <v>0</v>
          </cell>
          <cell r="AQ1298">
            <v>347524</v>
          </cell>
          <cell r="AR1298">
            <v>0</v>
          </cell>
          <cell r="AS1298">
            <v>0</v>
          </cell>
          <cell r="AT1298">
            <v>0</v>
          </cell>
          <cell r="AU1298">
            <v>0</v>
          </cell>
          <cell r="AV1298">
            <v>1737</v>
          </cell>
          <cell r="AW1298">
            <v>2954.5740000000001</v>
          </cell>
          <cell r="AX1298">
            <v>708.94889999999998</v>
          </cell>
        </row>
        <row r="1299">
          <cell r="D1299" t="str">
            <v>荒川　勝彦</v>
          </cell>
          <cell r="E1299">
            <v>1005</v>
          </cell>
          <cell r="F1299" t="str">
            <v>総務企画部</v>
          </cell>
          <cell r="G1299">
            <v>100503</v>
          </cell>
          <cell r="H1299" t="str">
            <v>人事Ｇ</v>
          </cell>
          <cell r="I1299">
            <v>1</v>
          </cell>
          <cell r="J1299" t="str">
            <v>部門1</v>
          </cell>
          <cell r="K1299">
            <v>1001</v>
          </cell>
          <cell r="L1299" t="str">
            <v>部門1-1</v>
          </cell>
          <cell r="M1299">
            <v>100102</v>
          </cell>
          <cell r="N1299" t="str">
            <v>一般職員</v>
          </cell>
          <cell r="O1299">
            <v>500</v>
          </cell>
          <cell r="P1299">
            <v>248700</v>
          </cell>
          <cell r="Q1299">
            <v>248700</v>
          </cell>
          <cell r="R1299">
            <v>0</v>
          </cell>
          <cell r="S1299">
            <v>0</v>
          </cell>
          <cell r="T1299">
            <v>0</v>
          </cell>
          <cell r="U1299">
            <v>0</v>
          </cell>
          <cell r="V1299">
            <v>0</v>
          </cell>
          <cell r="W1299">
            <v>0</v>
          </cell>
          <cell r="X1299">
            <v>0</v>
          </cell>
          <cell r="Y1299">
            <v>0</v>
          </cell>
          <cell r="Z1299">
            <v>248700</v>
          </cell>
          <cell r="AA1299">
            <v>0</v>
          </cell>
          <cell r="AB1299">
            <v>0</v>
          </cell>
          <cell r="AC1299">
            <v>0</v>
          </cell>
          <cell r="AD1299">
            <v>0</v>
          </cell>
          <cell r="AE1299">
            <v>0</v>
          </cell>
          <cell r="AF1299">
            <v>0</v>
          </cell>
          <cell r="AG1299">
            <v>0</v>
          </cell>
          <cell r="AH1299">
            <v>0</v>
          </cell>
          <cell r="AI1299">
            <v>0</v>
          </cell>
          <cell r="AJ1299">
            <v>0</v>
          </cell>
          <cell r="AK1299">
            <v>16154</v>
          </cell>
          <cell r="AL1299">
            <v>0</v>
          </cell>
          <cell r="AM1299">
            <v>36547.800000000003</v>
          </cell>
          <cell r="AN1299">
            <v>615</v>
          </cell>
          <cell r="AO1299">
            <v>0</v>
          </cell>
          <cell r="AP1299">
            <v>0</v>
          </cell>
          <cell r="AQ1299">
            <v>248700</v>
          </cell>
          <cell r="AR1299">
            <v>0</v>
          </cell>
          <cell r="AS1299">
            <v>0</v>
          </cell>
          <cell r="AT1299">
            <v>0</v>
          </cell>
          <cell r="AU1299">
            <v>0</v>
          </cell>
          <cell r="AV1299">
            <v>1243</v>
          </cell>
          <cell r="AW1299">
            <v>2114.4499999999998</v>
          </cell>
          <cell r="AX1299">
            <v>507.34800000000001</v>
          </cell>
        </row>
        <row r="1300">
          <cell r="D1300" t="str">
            <v>井手　遊</v>
          </cell>
          <cell r="E1300">
            <v>1004</v>
          </cell>
          <cell r="F1300" t="str">
            <v>事業統括部</v>
          </cell>
          <cell r="G1300">
            <v>100404</v>
          </cell>
          <cell r="H1300" t="str">
            <v>バンコク事務所</v>
          </cell>
          <cell r="I1300">
            <v>1</v>
          </cell>
          <cell r="J1300" t="str">
            <v>部門1</v>
          </cell>
          <cell r="K1300">
            <v>1001</v>
          </cell>
          <cell r="L1300" t="str">
            <v>部門1-1</v>
          </cell>
          <cell r="M1300">
            <v>100102</v>
          </cell>
          <cell r="N1300" t="str">
            <v>一般職員</v>
          </cell>
          <cell r="O1300">
            <v>400</v>
          </cell>
          <cell r="P1300">
            <v>216480</v>
          </cell>
          <cell r="Q1300">
            <v>216480</v>
          </cell>
          <cell r="R1300">
            <v>0</v>
          </cell>
          <cell r="S1300">
            <v>0</v>
          </cell>
          <cell r="T1300">
            <v>0</v>
          </cell>
          <cell r="U1300">
            <v>0</v>
          </cell>
          <cell r="V1300">
            <v>0</v>
          </cell>
          <cell r="W1300">
            <v>0</v>
          </cell>
          <cell r="X1300">
            <v>0</v>
          </cell>
          <cell r="Y1300">
            <v>0</v>
          </cell>
          <cell r="Z1300">
            <v>216480</v>
          </cell>
          <cell r="AA1300">
            <v>0</v>
          </cell>
          <cell r="AB1300">
            <v>0</v>
          </cell>
          <cell r="AC1300">
            <v>0</v>
          </cell>
          <cell r="AD1300">
            <v>0</v>
          </cell>
          <cell r="AE1300">
            <v>0</v>
          </cell>
          <cell r="AF1300">
            <v>0</v>
          </cell>
          <cell r="AG1300">
            <v>0</v>
          </cell>
          <cell r="AH1300">
            <v>0</v>
          </cell>
          <cell r="AI1300">
            <v>0</v>
          </cell>
          <cell r="AJ1300">
            <v>0</v>
          </cell>
          <cell r="AK1300">
            <v>19700</v>
          </cell>
          <cell r="AL1300">
            <v>0</v>
          </cell>
          <cell r="AM1300">
            <v>44570</v>
          </cell>
          <cell r="AN1300">
            <v>750</v>
          </cell>
          <cell r="AO1300">
            <v>0</v>
          </cell>
          <cell r="AP1300">
            <v>0</v>
          </cell>
          <cell r="AQ1300">
            <v>216480</v>
          </cell>
          <cell r="AR1300">
            <v>0</v>
          </cell>
          <cell r="AS1300">
            <v>0</v>
          </cell>
          <cell r="AT1300">
            <v>0</v>
          </cell>
          <cell r="AU1300">
            <v>0</v>
          </cell>
          <cell r="AV1300">
            <v>1082</v>
          </cell>
          <cell r="AW1300">
            <v>1840.48</v>
          </cell>
          <cell r="AX1300">
            <v>0</v>
          </cell>
        </row>
        <row r="1301">
          <cell r="D1301" t="str">
            <v>小金丸　幸</v>
          </cell>
          <cell r="E1301">
            <v>1005</v>
          </cell>
          <cell r="F1301" t="str">
            <v>総務企画部</v>
          </cell>
          <cell r="G1301">
            <v>100501</v>
          </cell>
          <cell r="H1301" t="str">
            <v>経営戦略Ｇ</v>
          </cell>
          <cell r="I1301">
            <v>1</v>
          </cell>
          <cell r="J1301" t="str">
            <v>部門1</v>
          </cell>
          <cell r="K1301">
            <v>1001</v>
          </cell>
          <cell r="L1301" t="str">
            <v>部門1-1</v>
          </cell>
          <cell r="M1301">
            <v>100102</v>
          </cell>
          <cell r="N1301" t="str">
            <v>一般職員</v>
          </cell>
          <cell r="O1301">
            <v>500</v>
          </cell>
          <cell r="P1301">
            <v>257100</v>
          </cell>
          <cell r="Q1301">
            <v>257100</v>
          </cell>
          <cell r="R1301">
            <v>0</v>
          </cell>
          <cell r="S1301">
            <v>0</v>
          </cell>
          <cell r="T1301">
            <v>0</v>
          </cell>
          <cell r="U1301">
            <v>0</v>
          </cell>
          <cell r="V1301">
            <v>0</v>
          </cell>
          <cell r="W1301">
            <v>0</v>
          </cell>
          <cell r="X1301">
            <v>0</v>
          </cell>
          <cell r="Y1301">
            <v>0</v>
          </cell>
          <cell r="Z1301">
            <v>257100</v>
          </cell>
          <cell r="AA1301">
            <v>0</v>
          </cell>
          <cell r="AB1301">
            <v>30852</v>
          </cell>
          <cell r="AC1301">
            <v>0</v>
          </cell>
          <cell r="AD1301">
            <v>27000</v>
          </cell>
          <cell r="AE1301">
            <v>0</v>
          </cell>
          <cell r="AF1301">
            <v>0</v>
          </cell>
          <cell r="AG1301">
            <v>0</v>
          </cell>
          <cell r="AH1301">
            <v>5829</v>
          </cell>
          <cell r="AI1301">
            <v>4014</v>
          </cell>
          <cell r="AJ1301">
            <v>0</v>
          </cell>
          <cell r="AK1301">
            <v>13396</v>
          </cell>
          <cell r="AL1301">
            <v>0</v>
          </cell>
          <cell r="AM1301">
            <v>30308.2</v>
          </cell>
          <cell r="AN1301">
            <v>510</v>
          </cell>
          <cell r="AO1301">
            <v>0</v>
          </cell>
          <cell r="AP1301">
            <v>0</v>
          </cell>
          <cell r="AQ1301">
            <v>324795</v>
          </cell>
          <cell r="AR1301">
            <v>0</v>
          </cell>
          <cell r="AS1301">
            <v>0</v>
          </cell>
          <cell r="AT1301">
            <v>0</v>
          </cell>
          <cell r="AU1301">
            <v>4014</v>
          </cell>
          <cell r="AV1301">
            <v>1623</v>
          </cell>
          <cell r="AW1301">
            <v>2761.7325000000001</v>
          </cell>
          <cell r="AX1301">
            <v>662.58180000000004</v>
          </cell>
        </row>
        <row r="1302">
          <cell r="D1302" t="str">
            <v>三浦　綾子</v>
          </cell>
          <cell r="E1302">
            <v>1005</v>
          </cell>
          <cell r="F1302" t="str">
            <v>総務企画部</v>
          </cell>
          <cell r="G1302">
            <v>100503</v>
          </cell>
          <cell r="H1302" t="str">
            <v>人事Ｇ</v>
          </cell>
          <cell r="I1302">
            <v>1</v>
          </cell>
          <cell r="J1302" t="str">
            <v>部門1</v>
          </cell>
          <cell r="K1302">
            <v>1001</v>
          </cell>
          <cell r="L1302" t="str">
            <v>部門1-1</v>
          </cell>
          <cell r="M1302">
            <v>100102</v>
          </cell>
          <cell r="N1302" t="str">
            <v>一般職員</v>
          </cell>
          <cell r="O1302">
            <v>500</v>
          </cell>
          <cell r="P1302">
            <v>248700</v>
          </cell>
          <cell r="Q1302">
            <v>248700</v>
          </cell>
          <cell r="R1302">
            <v>0</v>
          </cell>
          <cell r="S1302">
            <v>0</v>
          </cell>
          <cell r="T1302">
            <v>0</v>
          </cell>
          <cell r="U1302">
            <v>0</v>
          </cell>
          <cell r="V1302">
            <v>0</v>
          </cell>
          <cell r="W1302">
            <v>0</v>
          </cell>
          <cell r="X1302">
            <v>0</v>
          </cell>
          <cell r="Y1302">
            <v>0</v>
          </cell>
          <cell r="Z1302">
            <v>248700</v>
          </cell>
          <cell r="AA1302">
            <v>0</v>
          </cell>
          <cell r="AB1302">
            <v>29844</v>
          </cell>
          <cell r="AC1302">
            <v>0</v>
          </cell>
          <cell r="AD1302">
            <v>27000</v>
          </cell>
          <cell r="AE1302">
            <v>0</v>
          </cell>
          <cell r="AF1302">
            <v>9235</v>
          </cell>
          <cell r="AG1302">
            <v>0</v>
          </cell>
          <cell r="AH1302">
            <v>11672</v>
          </cell>
          <cell r="AI1302">
            <v>29122</v>
          </cell>
          <cell r="AJ1302">
            <v>0</v>
          </cell>
          <cell r="AK1302">
            <v>14184</v>
          </cell>
          <cell r="AL1302">
            <v>0</v>
          </cell>
          <cell r="AM1302">
            <v>32090.799999999999</v>
          </cell>
          <cell r="AN1302">
            <v>540</v>
          </cell>
          <cell r="AO1302">
            <v>0</v>
          </cell>
          <cell r="AP1302">
            <v>0</v>
          </cell>
          <cell r="AQ1302">
            <v>355573</v>
          </cell>
          <cell r="AR1302">
            <v>0</v>
          </cell>
          <cell r="AS1302">
            <v>0</v>
          </cell>
          <cell r="AT1302">
            <v>0</v>
          </cell>
          <cell r="AU1302">
            <v>0</v>
          </cell>
          <cell r="AV1302">
            <v>1777</v>
          </cell>
          <cell r="AW1302">
            <v>3023.2354999999998</v>
          </cell>
          <cell r="AX1302">
            <v>725.36890000000005</v>
          </cell>
        </row>
        <row r="1303">
          <cell r="D1303" t="str">
            <v>長谷　麻里子</v>
          </cell>
          <cell r="E1303">
            <v>1003</v>
          </cell>
          <cell r="F1303" t="str">
            <v>研修業務部</v>
          </cell>
          <cell r="G1303">
            <v>100302</v>
          </cell>
          <cell r="H1303" t="str">
            <v>低炭素化支援Ｇ</v>
          </cell>
          <cell r="I1303">
            <v>1</v>
          </cell>
          <cell r="J1303" t="str">
            <v>部門1</v>
          </cell>
          <cell r="K1303">
            <v>1001</v>
          </cell>
          <cell r="L1303" t="str">
            <v>部門1-1</v>
          </cell>
          <cell r="M1303">
            <v>100102</v>
          </cell>
          <cell r="N1303" t="str">
            <v>一般職員</v>
          </cell>
          <cell r="O1303">
            <v>500</v>
          </cell>
          <cell r="P1303">
            <v>248700</v>
          </cell>
          <cell r="Q1303">
            <v>248700</v>
          </cell>
          <cell r="R1303">
            <v>0</v>
          </cell>
          <cell r="S1303">
            <v>0</v>
          </cell>
          <cell r="T1303">
            <v>0</v>
          </cell>
          <cell r="U1303">
            <v>0</v>
          </cell>
          <cell r="V1303">
            <v>0</v>
          </cell>
          <cell r="W1303">
            <v>0</v>
          </cell>
          <cell r="X1303">
            <v>0</v>
          </cell>
          <cell r="Y1303">
            <v>0</v>
          </cell>
          <cell r="Z1303">
            <v>248700</v>
          </cell>
          <cell r="AA1303">
            <v>0</v>
          </cell>
          <cell r="AB1303">
            <v>29844</v>
          </cell>
          <cell r="AC1303">
            <v>0</v>
          </cell>
          <cell r="AD1303">
            <v>27000</v>
          </cell>
          <cell r="AE1303">
            <v>0</v>
          </cell>
          <cell r="AF1303">
            <v>6735</v>
          </cell>
          <cell r="AG1303">
            <v>0</v>
          </cell>
          <cell r="AH1303">
            <v>5672</v>
          </cell>
          <cell r="AI1303">
            <v>49137</v>
          </cell>
          <cell r="AJ1303">
            <v>0</v>
          </cell>
          <cell r="AK1303">
            <v>16154</v>
          </cell>
          <cell r="AL1303">
            <v>0</v>
          </cell>
          <cell r="AM1303">
            <v>36547.800000000003</v>
          </cell>
          <cell r="AN1303">
            <v>615</v>
          </cell>
          <cell r="AO1303">
            <v>0</v>
          </cell>
          <cell r="AP1303">
            <v>0</v>
          </cell>
          <cell r="AQ1303">
            <v>367088</v>
          </cell>
          <cell r="AR1303">
            <v>0</v>
          </cell>
          <cell r="AS1303">
            <v>0</v>
          </cell>
          <cell r="AT1303">
            <v>200</v>
          </cell>
          <cell r="AU1303">
            <v>0</v>
          </cell>
          <cell r="AV1303">
            <v>1835</v>
          </cell>
          <cell r="AW1303">
            <v>3120.6880000000001</v>
          </cell>
          <cell r="AX1303">
            <v>748.85950000000003</v>
          </cell>
        </row>
        <row r="1304">
          <cell r="D1304" t="str">
            <v>竹内　祐輔</v>
          </cell>
          <cell r="E1304">
            <v>1007</v>
          </cell>
          <cell r="F1304" t="str">
            <v>関西研修センター</v>
          </cell>
          <cell r="G1304">
            <v>100701</v>
          </cell>
          <cell r="H1304" t="str">
            <v>ＫＫＣＧ</v>
          </cell>
          <cell r="I1304">
            <v>1</v>
          </cell>
          <cell r="J1304" t="str">
            <v>部門1</v>
          </cell>
          <cell r="K1304">
            <v>1001</v>
          </cell>
          <cell r="L1304" t="str">
            <v>部門1-1</v>
          </cell>
          <cell r="M1304">
            <v>100102</v>
          </cell>
          <cell r="N1304" t="str">
            <v>一般職員</v>
          </cell>
          <cell r="O1304">
            <v>300</v>
          </cell>
          <cell r="P1304">
            <v>315700</v>
          </cell>
          <cell r="Q1304">
            <v>315700</v>
          </cell>
          <cell r="R1304">
            <v>0</v>
          </cell>
          <cell r="S1304">
            <v>0</v>
          </cell>
          <cell r="T1304">
            <v>0</v>
          </cell>
          <cell r="U1304">
            <v>0</v>
          </cell>
          <cell r="V1304">
            <v>0</v>
          </cell>
          <cell r="W1304">
            <v>0</v>
          </cell>
          <cell r="X1304">
            <v>0</v>
          </cell>
          <cell r="Y1304">
            <v>0</v>
          </cell>
          <cell r="Z1304">
            <v>315700</v>
          </cell>
          <cell r="AA1304">
            <v>45000</v>
          </cell>
          <cell r="AB1304">
            <v>44844</v>
          </cell>
          <cell r="AC1304">
            <v>13000</v>
          </cell>
          <cell r="AD1304">
            <v>0</v>
          </cell>
          <cell r="AE1304">
            <v>0</v>
          </cell>
          <cell r="AF1304">
            <v>17375</v>
          </cell>
          <cell r="AG1304">
            <v>0</v>
          </cell>
          <cell r="AH1304">
            <v>0</v>
          </cell>
          <cell r="AI1304">
            <v>0</v>
          </cell>
          <cell r="AJ1304">
            <v>0</v>
          </cell>
          <cell r="AK1304">
            <v>16154</v>
          </cell>
          <cell r="AL1304">
            <v>2255</v>
          </cell>
          <cell r="AM1304">
            <v>36547.800000000003</v>
          </cell>
          <cell r="AN1304">
            <v>615</v>
          </cell>
          <cell r="AO1304">
            <v>0</v>
          </cell>
          <cell r="AP1304">
            <v>0</v>
          </cell>
          <cell r="AQ1304">
            <v>435919</v>
          </cell>
          <cell r="AR1304">
            <v>0</v>
          </cell>
          <cell r="AS1304">
            <v>0</v>
          </cell>
          <cell r="AT1304">
            <v>0</v>
          </cell>
          <cell r="AU1304">
            <v>0</v>
          </cell>
          <cell r="AV1304">
            <v>2179</v>
          </cell>
          <cell r="AW1304">
            <v>3705.9065000000001</v>
          </cell>
          <cell r="AX1304">
            <v>889.27470000000005</v>
          </cell>
        </row>
        <row r="1305">
          <cell r="D1305" t="str">
            <v>上井　智香子</v>
          </cell>
          <cell r="E1305">
            <v>1005</v>
          </cell>
          <cell r="F1305" t="str">
            <v>総務企画部</v>
          </cell>
          <cell r="G1305">
            <v>100502</v>
          </cell>
          <cell r="H1305" t="str">
            <v>総務Ｇ</v>
          </cell>
          <cell r="I1305">
            <v>1</v>
          </cell>
          <cell r="J1305" t="str">
            <v>部門1</v>
          </cell>
          <cell r="K1305">
            <v>1001</v>
          </cell>
          <cell r="L1305" t="str">
            <v>部門1-1</v>
          </cell>
          <cell r="M1305">
            <v>100102</v>
          </cell>
          <cell r="N1305" t="str">
            <v>一般職員</v>
          </cell>
          <cell r="O1305">
            <v>500</v>
          </cell>
          <cell r="P1305">
            <v>340700</v>
          </cell>
          <cell r="Q1305">
            <v>340700</v>
          </cell>
          <cell r="R1305">
            <v>0</v>
          </cell>
          <cell r="S1305">
            <v>0</v>
          </cell>
          <cell r="T1305">
            <v>0</v>
          </cell>
          <cell r="U1305">
            <v>0</v>
          </cell>
          <cell r="V1305">
            <v>0</v>
          </cell>
          <cell r="W1305">
            <v>0</v>
          </cell>
          <cell r="X1305">
            <v>0</v>
          </cell>
          <cell r="Y1305">
            <v>0</v>
          </cell>
          <cell r="Z1305">
            <v>340700</v>
          </cell>
          <cell r="AA1305">
            <v>0</v>
          </cell>
          <cell r="AB1305">
            <v>41664</v>
          </cell>
          <cell r="AC1305">
            <v>6500</v>
          </cell>
          <cell r="AD1305">
            <v>27000</v>
          </cell>
          <cell r="AE1305">
            <v>0</v>
          </cell>
          <cell r="AF1305">
            <v>13835</v>
          </cell>
          <cell r="AG1305">
            <v>0</v>
          </cell>
          <cell r="AH1305">
            <v>14893</v>
          </cell>
          <cell r="AI1305">
            <v>0</v>
          </cell>
          <cell r="AJ1305">
            <v>0</v>
          </cell>
          <cell r="AK1305">
            <v>17336</v>
          </cell>
          <cell r="AL1305">
            <v>2420</v>
          </cell>
          <cell r="AM1305">
            <v>39222.199999999997</v>
          </cell>
          <cell r="AN1305">
            <v>660</v>
          </cell>
          <cell r="AO1305">
            <v>0</v>
          </cell>
          <cell r="AP1305">
            <v>0</v>
          </cell>
          <cell r="AQ1305">
            <v>444592</v>
          </cell>
          <cell r="AR1305">
            <v>0</v>
          </cell>
          <cell r="AS1305">
            <v>0</v>
          </cell>
          <cell r="AT1305">
            <v>0</v>
          </cell>
          <cell r="AU1305">
            <v>0</v>
          </cell>
          <cell r="AV1305">
            <v>2222</v>
          </cell>
          <cell r="AW1305">
            <v>3779.9920000000002</v>
          </cell>
          <cell r="AX1305">
            <v>906.96759999999995</v>
          </cell>
        </row>
        <row r="1306">
          <cell r="D1306" t="str">
            <v>熊谷　昌樹</v>
          </cell>
          <cell r="E1306">
            <v>1004</v>
          </cell>
          <cell r="F1306" t="str">
            <v>事業統括部</v>
          </cell>
          <cell r="G1306">
            <v>100403</v>
          </cell>
          <cell r="H1306" t="str">
            <v>管理システムＧ</v>
          </cell>
          <cell r="I1306">
            <v>1</v>
          </cell>
          <cell r="J1306" t="str">
            <v>部門1</v>
          </cell>
          <cell r="K1306">
            <v>1001</v>
          </cell>
          <cell r="L1306" t="str">
            <v>部門1-1</v>
          </cell>
          <cell r="M1306">
            <v>100102</v>
          </cell>
          <cell r="N1306" t="str">
            <v>一般職員</v>
          </cell>
          <cell r="O1306">
            <v>500</v>
          </cell>
          <cell r="P1306">
            <v>278700</v>
          </cell>
          <cell r="Q1306">
            <v>278700</v>
          </cell>
          <cell r="R1306">
            <v>0</v>
          </cell>
          <cell r="S1306">
            <v>0</v>
          </cell>
          <cell r="T1306">
            <v>0</v>
          </cell>
          <cell r="U1306">
            <v>0</v>
          </cell>
          <cell r="V1306">
            <v>0</v>
          </cell>
          <cell r="W1306">
            <v>0</v>
          </cell>
          <cell r="X1306">
            <v>0</v>
          </cell>
          <cell r="Y1306">
            <v>0</v>
          </cell>
          <cell r="Z1306">
            <v>278700</v>
          </cell>
          <cell r="AA1306">
            <v>0</v>
          </cell>
          <cell r="AB1306">
            <v>36564</v>
          </cell>
          <cell r="AC1306">
            <v>26000</v>
          </cell>
          <cell r="AD1306">
            <v>0</v>
          </cell>
          <cell r="AE1306">
            <v>0</v>
          </cell>
          <cell r="AF1306">
            <v>31260</v>
          </cell>
          <cell r="AG1306">
            <v>0</v>
          </cell>
          <cell r="AH1306">
            <v>21146</v>
          </cell>
          <cell r="AI1306">
            <v>144099</v>
          </cell>
          <cell r="AJ1306">
            <v>0</v>
          </cell>
          <cell r="AK1306">
            <v>22064</v>
          </cell>
          <cell r="AL1306">
            <v>0</v>
          </cell>
          <cell r="AM1306">
            <v>49918.8</v>
          </cell>
          <cell r="AN1306">
            <v>840</v>
          </cell>
          <cell r="AO1306">
            <v>0</v>
          </cell>
          <cell r="AP1306">
            <v>0</v>
          </cell>
          <cell r="AQ1306">
            <v>537769</v>
          </cell>
          <cell r="AR1306">
            <v>16844</v>
          </cell>
          <cell r="AS1306">
            <v>0</v>
          </cell>
          <cell r="AT1306">
            <v>0</v>
          </cell>
          <cell r="AU1306">
            <v>0</v>
          </cell>
          <cell r="AV1306">
            <v>2688</v>
          </cell>
          <cell r="AW1306">
            <v>4571.8815000000004</v>
          </cell>
          <cell r="AX1306">
            <v>1097.0487000000001</v>
          </cell>
        </row>
        <row r="1307">
          <cell r="D1307" t="str">
            <v>吉竹　和宏</v>
          </cell>
          <cell r="E1307">
            <v>1002</v>
          </cell>
          <cell r="F1307" t="str">
            <v>派遣業務部</v>
          </cell>
          <cell r="G1307">
            <v>100201</v>
          </cell>
          <cell r="H1307" t="str">
            <v>派遣業務Ｇ</v>
          </cell>
          <cell r="I1307">
            <v>1</v>
          </cell>
          <cell r="J1307" t="str">
            <v>部門1</v>
          </cell>
          <cell r="K1307">
            <v>1001</v>
          </cell>
          <cell r="L1307" t="str">
            <v>部門1-1</v>
          </cell>
          <cell r="M1307">
            <v>100102</v>
          </cell>
          <cell r="N1307" t="str">
            <v>一般職員</v>
          </cell>
          <cell r="O1307">
            <v>500</v>
          </cell>
          <cell r="P1307">
            <v>289400</v>
          </cell>
          <cell r="Q1307">
            <v>289400</v>
          </cell>
          <cell r="R1307">
            <v>0</v>
          </cell>
          <cell r="S1307">
            <v>0</v>
          </cell>
          <cell r="T1307">
            <v>0</v>
          </cell>
          <cell r="U1307">
            <v>0</v>
          </cell>
          <cell r="V1307">
            <v>0</v>
          </cell>
          <cell r="W1307">
            <v>0</v>
          </cell>
          <cell r="X1307">
            <v>0</v>
          </cell>
          <cell r="Y1307">
            <v>0</v>
          </cell>
          <cell r="Z1307">
            <v>289400</v>
          </cell>
          <cell r="AA1307">
            <v>0</v>
          </cell>
          <cell r="AB1307">
            <v>37848</v>
          </cell>
          <cell r="AC1307">
            <v>26000</v>
          </cell>
          <cell r="AD1307">
            <v>27000</v>
          </cell>
          <cell r="AE1307">
            <v>0</v>
          </cell>
          <cell r="AF1307">
            <v>13370</v>
          </cell>
          <cell r="AG1307">
            <v>0</v>
          </cell>
          <cell r="AH1307">
            <v>4951</v>
          </cell>
          <cell r="AI1307">
            <v>1291</v>
          </cell>
          <cell r="AJ1307">
            <v>0</v>
          </cell>
          <cell r="AK1307">
            <v>17336</v>
          </cell>
          <cell r="AL1307">
            <v>2420</v>
          </cell>
          <cell r="AM1307">
            <v>39222.199999999997</v>
          </cell>
          <cell r="AN1307">
            <v>660</v>
          </cell>
          <cell r="AO1307">
            <v>0</v>
          </cell>
          <cell r="AP1307">
            <v>0</v>
          </cell>
          <cell r="AQ1307">
            <v>399860</v>
          </cell>
          <cell r="AR1307">
            <v>0</v>
          </cell>
          <cell r="AS1307">
            <v>0</v>
          </cell>
          <cell r="AT1307">
            <v>0</v>
          </cell>
          <cell r="AU1307">
            <v>0</v>
          </cell>
          <cell r="AV1307">
            <v>1999</v>
          </cell>
          <cell r="AW1307">
            <v>3399.11</v>
          </cell>
          <cell r="AX1307">
            <v>815.71439999999996</v>
          </cell>
        </row>
        <row r="1308">
          <cell r="D1308" t="str">
            <v>岡野　裕香</v>
          </cell>
          <cell r="E1308">
            <v>1001</v>
          </cell>
          <cell r="F1308" t="str">
            <v>産業推進部</v>
          </cell>
          <cell r="G1308">
            <v>100101</v>
          </cell>
          <cell r="H1308" t="str">
            <v>産業国際化・インフラＧ</v>
          </cell>
          <cell r="I1308">
            <v>1</v>
          </cell>
          <cell r="J1308" t="str">
            <v>部門1</v>
          </cell>
          <cell r="K1308">
            <v>1001</v>
          </cell>
          <cell r="L1308" t="str">
            <v>部門1-1</v>
          </cell>
          <cell r="M1308">
            <v>100102</v>
          </cell>
          <cell r="N1308" t="str">
            <v>一般職員</v>
          </cell>
          <cell r="O1308">
            <v>500</v>
          </cell>
          <cell r="P1308">
            <v>251500</v>
          </cell>
          <cell r="Q1308">
            <v>251500</v>
          </cell>
          <cell r="R1308">
            <v>0</v>
          </cell>
          <cell r="S1308">
            <v>0</v>
          </cell>
          <cell r="T1308">
            <v>0</v>
          </cell>
          <cell r="U1308">
            <v>0</v>
          </cell>
          <cell r="V1308">
            <v>0</v>
          </cell>
          <cell r="W1308">
            <v>0</v>
          </cell>
          <cell r="X1308">
            <v>0</v>
          </cell>
          <cell r="Y1308">
            <v>0</v>
          </cell>
          <cell r="Z1308">
            <v>251500</v>
          </cell>
          <cell r="AA1308">
            <v>0</v>
          </cell>
          <cell r="AB1308">
            <v>30180</v>
          </cell>
          <cell r="AC1308">
            <v>0</v>
          </cell>
          <cell r="AD1308">
            <v>0</v>
          </cell>
          <cell r="AE1308">
            <v>0</v>
          </cell>
          <cell r="AF1308">
            <v>26615</v>
          </cell>
          <cell r="AG1308">
            <v>0</v>
          </cell>
          <cell r="AH1308">
            <v>4225</v>
          </cell>
          <cell r="AI1308">
            <v>42917</v>
          </cell>
          <cell r="AJ1308">
            <v>0</v>
          </cell>
          <cell r="AK1308">
            <v>14972</v>
          </cell>
          <cell r="AL1308">
            <v>0</v>
          </cell>
          <cell r="AM1308">
            <v>33873.4</v>
          </cell>
          <cell r="AN1308">
            <v>570</v>
          </cell>
          <cell r="AO1308">
            <v>0</v>
          </cell>
          <cell r="AP1308">
            <v>0</v>
          </cell>
          <cell r="AQ1308">
            <v>355437</v>
          </cell>
          <cell r="AR1308">
            <v>0</v>
          </cell>
          <cell r="AS1308">
            <v>0</v>
          </cell>
          <cell r="AT1308">
            <v>0</v>
          </cell>
          <cell r="AU1308">
            <v>0</v>
          </cell>
          <cell r="AV1308">
            <v>1777</v>
          </cell>
          <cell r="AW1308">
            <v>3021.3995</v>
          </cell>
          <cell r="AX1308">
            <v>725.09140000000002</v>
          </cell>
        </row>
        <row r="1309">
          <cell r="D1309" t="str">
            <v>土居　育枝</v>
          </cell>
          <cell r="E1309">
            <v>1005</v>
          </cell>
          <cell r="F1309" t="str">
            <v>総務企画部</v>
          </cell>
          <cell r="G1309">
            <v>100504</v>
          </cell>
          <cell r="H1309" t="str">
            <v>会計Ｇ</v>
          </cell>
          <cell r="I1309">
            <v>1</v>
          </cell>
          <cell r="J1309" t="str">
            <v>部門1</v>
          </cell>
          <cell r="K1309">
            <v>1001</v>
          </cell>
          <cell r="L1309" t="str">
            <v>部門1-1</v>
          </cell>
          <cell r="M1309">
            <v>100102</v>
          </cell>
          <cell r="N1309" t="str">
            <v>一般職員</v>
          </cell>
          <cell r="O1309">
            <v>500</v>
          </cell>
          <cell r="P1309">
            <v>340700</v>
          </cell>
          <cell r="Q1309">
            <v>340700</v>
          </cell>
          <cell r="R1309">
            <v>0</v>
          </cell>
          <cell r="S1309">
            <v>0</v>
          </cell>
          <cell r="T1309">
            <v>0</v>
          </cell>
          <cell r="U1309">
            <v>0</v>
          </cell>
          <cell r="V1309">
            <v>0</v>
          </cell>
          <cell r="W1309">
            <v>0</v>
          </cell>
          <cell r="X1309">
            <v>0</v>
          </cell>
          <cell r="Y1309">
            <v>0</v>
          </cell>
          <cell r="Z1309">
            <v>340700</v>
          </cell>
          <cell r="AA1309">
            <v>0</v>
          </cell>
          <cell r="AB1309">
            <v>40884</v>
          </cell>
          <cell r="AC1309">
            <v>0</v>
          </cell>
          <cell r="AD1309">
            <v>0</v>
          </cell>
          <cell r="AE1309">
            <v>0</v>
          </cell>
          <cell r="AF1309">
            <v>9085</v>
          </cell>
          <cell r="AG1309">
            <v>0</v>
          </cell>
          <cell r="AH1309">
            <v>5893</v>
          </cell>
          <cell r="AI1309">
            <v>124967</v>
          </cell>
          <cell r="AJ1309">
            <v>0</v>
          </cell>
          <cell r="AK1309">
            <v>20882</v>
          </cell>
          <cell r="AL1309">
            <v>2915</v>
          </cell>
          <cell r="AM1309">
            <v>47244.4</v>
          </cell>
          <cell r="AN1309">
            <v>795</v>
          </cell>
          <cell r="AO1309">
            <v>0</v>
          </cell>
          <cell r="AP1309">
            <v>0</v>
          </cell>
          <cell r="AQ1309">
            <v>521529</v>
          </cell>
          <cell r="AR1309">
            <v>10054</v>
          </cell>
          <cell r="AS1309">
            <v>0</v>
          </cell>
          <cell r="AT1309">
            <v>1477</v>
          </cell>
          <cell r="AU1309">
            <v>0</v>
          </cell>
          <cell r="AV1309">
            <v>2607</v>
          </cell>
          <cell r="AW1309">
            <v>4433.6414999999997</v>
          </cell>
          <cell r="AX1309">
            <v>1063.9191000000001</v>
          </cell>
        </row>
        <row r="1310">
          <cell r="D1310" t="str">
            <v>藁谷　靖昭</v>
          </cell>
          <cell r="E1310">
            <v>1003</v>
          </cell>
          <cell r="F1310" t="str">
            <v>研修業務部</v>
          </cell>
          <cell r="G1310">
            <v>100302</v>
          </cell>
          <cell r="H1310" t="str">
            <v>低炭素化支援Ｇ</v>
          </cell>
          <cell r="I1310">
            <v>1</v>
          </cell>
          <cell r="J1310" t="str">
            <v>部門1</v>
          </cell>
          <cell r="K1310">
            <v>1001</v>
          </cell>
          <cell r="L1310" t="str">
            <v>部門1-1</v>
          </cell>
          <cell r="M1310">
            <v>100102</v>
          </cell>
          <cell r="N1310" t="str">
            <v>一般職員</v>
          </cell>
          <cell r="O1310">
            <v>500</v>
          </cell>
          <cell r="P1310">
            <v>286800</v>
          </cell>
          <cell r="Q1310">
            <v>286800</v>
          </cell>
          <cell r="R1310">
            <v>0</v>
          </cell>
          <cell r="S1310">
            <v>0</v>
          </cell>
          <cell r="T1310">
            <v>0</v>
          </cell>
          <cell r="U1310">
            <v>0</v>
          </cell>
          <cell r="V1310">
            <v>0</v>
          </cell>
          <cell r="W1310">
            <v>0</v>
          </cell>
          <cell r="X1310">
            <v>0</v>
          </cell>
          <cell r="Y1310">
            <v>0</v>
          </cell>
          <cell r="Z1310">
            <v>286800</v>
          </cell>
          <cell r="AA1310">
            <v>0</v>
          </cell>
          <cell r="AB1310">
            <v>37536</v>
          </cell>
          <cell r="AC1310">
            <v>26000</v>
          </cell>
          <cell r="AD1310">
            <v>0</v>
          </cell>
          <cell r="AE1310">
            <v>0</v>
          </cell>
          <cell r="AF1310">
            <v>21225</v>
          </cell>
          <cell r="AG1310">
            <v>0</v>
          </cell>
          <cell r="AH1310">
            <v>21301</v>
          </cell>
          <cell r="AI1310">
            <v>63279</v>
          </cell>
          <cell r="AJ1310">
            <v>0</v>
          </cell>
          <cell r="AK1310">
            <v>16154</v>
          </cell>
          <cell r="AL1310">
            <v>2255</v>
          </cell>
          <cell r="AM1310">
            <v>36547.800000000003</v>
          </cell>
          <cell r="AN1310">
            <v>615</v>
          </cell>
          <cell r="AO1310">
            <v>0</v>
          </cell>
          <cell r="AP1310">
            <v>0</v>
          </cell>
          <cell r="AQ1310">
            <v>456141</v>
          </cell>
          <cell r="AR1310">
            <v>0</v>
          </cell>
          <cell r="AS1310">
            <v>0</v>
          </cell>
          <cell r="AT1310">
            <v>0</v>
          </cell>
          <cell r="AU1310">
            <v>0</v>
          </cell>
          <cell r="AV1310">
            <v>2280</v>
          </cell>
          <cell r="AW1310">
            <v>3877.9034999999999</v>
          </cell>
          <cell r="AX1310">
            <v>930.52760000000001</v>
          </cell>
        </row>
        <row r="1311">
          <cell r="D1311" t="str">
            <v>竹内　明日香</v>
          </cell>
          <cell r="E1311">
            <v>1006</v>
          </cell>
          <cell r="F1311" t="str">
            <v>東京研修センター</v>
          </cell>
          <cell r="G1311">
            <v>100601</v>
          </cell>
          <cell r="H1311" t="str">
            <v>ＴＫＣＧ</v>
          </cell>
          <cell r="I1311">
            <v>1</v>
          </cell>
          <cell r="J1311" t="str">
            <v>部門1</v>
          </cell>
          <cell r="K1311">
            <v>1001</v>
          </cell>
          <cell r="L1311" t="str">
            <v>部門1-1</v>
          </cell>
          <cell r="M1311">
            <v>100102</v>
          </cell>
          <cell r="N1311" t="str">
            <v>一般職員</v>
          </cell>
          <cell r="O1311">
            <v>500</v>
          </cell>
          <cell r="P1311">
            <v>248700</v>
          </cell>
          <cell r="Q1311">
            <v>248700</v>
          </cell>
          <cell r="R1311">
            <v>0</v>
          </cell>
          <cell r="S1311">
            <v>0</v>
          </cell>
          <cell r="T1311">
            <v>0</v>
          </cell>
          <cell r="U1311">
            <v>0</v>
          </cell>
          <cell r="V1311">
            <v>0</v>
          </cell>
          <cell r="W1311">
            <v>0</v>
          </cell>
          <cell r="X1311">
            <v>0</v>
          </cell>
          <cell r="Y1311">
            <v>0</v>
          </cell>
          <cell r="Z1311">
            <v>248700</v>
          </cell>
          <cell r="AA1311">
            <v>0</v>
          </cell>
          <cell r="AB1311">
            <v>29844</v>
          </cell>
          <cell r="AC1311">
            <v>0</v>
          </cell>
          <cell r="AD1311">
            <v>27000</v>
          </cell>
          <cell r="AE1311">
            <v>0</v>
          </cell>
          <cell r="AF1311">
            <v>8560</v>
          </cell>
          <cell r="AG1311">
            <v>0</v>
          </cell>
          <cell r="AH1311">
            <v>5672</v>
          </cell>
          <cell r="AI1311">
            <v>96676</v>
          </cell>
          <cell r="AJ1311">
            <v>0</v>
          </cell>
          <cell r="AK1311">
            <v>14972</v>
          </cell>
          <cell r="AL1311">
            <v>0</v>
          </cell>
          <cell r="AM1311">
            <v>33873.4</v>
          </cell>
          <cell r="AN1311">
            <v>570</v>
          </cell>
          <cell r="AO1311">
            <v>0</v>
          </cell>
          <cell r="AP1311">
            <v>0</v>
          </cell>
          <cell r="AQ1311">
            <v>416452</v>
          </cell>
          <cell r="AR1311">
            <v>0</v>
          </cell>
          <cell r="AS1311">
            <v>0</v>
          </cell>
          <cell r="AT1311">
            <v>554</v>
          </cell>
          <cell r="AU1311">
            <v>4011</v>
          </cell>
          <cell r="AV1311">
            <v>2082</v>
          </cell>
          <cell r="AW1311">
            <v>3540.1019999999999</v>
          </cell>
          <cell r="AX1311">
            <v>849.56200000000001</v>
          </cell>
        </row>
        <row r="1312">
          <cell r="D1312" t="str">
            <v>小美野　顕宏</v>
          </cell>
          <cell r="E1312">
            <v>1003</v>
          </cell>
          <cell r="F1312" t="str">
            <v>研修業務部</v>
          </cell>
          <cell r="G1312">
            <v>100301</v>
          </cell>
          <cell r="H1312" t="str">
            <v>受入業務Ｇ</v>
          </cell>
          <cell r="I1312">
            <v>1</v>
          </cell>
          <cell r="J1312" t="str">
            <v>部門1</v>
          </cell>
          <cell r="K1312">
            <v>1001</v>
          </cell>
          <cell r="L1312" t="str">
            <v>部門1-1</v>
          </cell>
          <cell r="M1312">
            <v>100102</v>
          </cell>
          <cell r="N1312" t="str">
            <v>一般職員</v>
          </cell>
          <cell r="O1312">
            <v>300</v>
          </cell>
          <cell r="P1312">
            <v>366600</v>
          </cell>
          <cell r="Q1312">
            <v>366600</v>
          </cell>
          <cell r="R1312">
            <v>0</v>
          </cell>
          <cell r="S1312">
            <v>0</v>
          </cell>
          <cell r="T1312">
            <v>0</v>
          </cell>
          <cell r="U1312">
            <v>0</v>
          </cell>
          <cell r="V1312">
            <v>0</v>
          </cell>
          <cell r="W1312">
            <v>0</v>
          </cell>
          <cell r="X1312">
            <v>0</v>
          </cell>
          <cell r="Y1312">
            <v>0</v>
          </cell>
          <cell r="Z1312">
            <v>366600</v>
          </cell>
          <cell r="AA1312">
            <v>75000</v>
          </cell>
          <cell r="AB1312">
            <v>52992</v>
          </cell>
          <cell r="AC1312">
            <v>0</v>
          </cell>
          <cell r="AD1312">
            <v>27000</v>
          </cell>
          <cell r="AE1312">
            <v>0</v>
          </cell>
          <cell r="AF1312">
            <v>12000</v>
          </cell>
          <cell r="AG1312">
            <v>0</v>
          </cell>
          <cell r="AH1312">
            <v>0</v>
          </cell>
          <cell r="AI1312">
            <v>0</v>
          </cell>
          <cell r="AJ1312">
            <v>0</v>
          </cell>
          <cell r="AK1312">
            <v>20882</v>
          </cell>
          <cell r="AL1312">
            <v>2915</v>
          </cell>
          <cell r="AM1312">
            <v>47244.4</v>
          </cell>
          <cell r="AN1312">
            <v>795</v>
          </cell>
          <cell r="AO1312">
            <v>0</v>
          </cell>
          <cell r="AP1312">
            <v>0</v>
          </cell>
          <cell r="AQ1312">
            <v>533592</v>
          </cell>
          <cell r="AR1312">
            <v>0</v>
          </cell>
          <cell r="AS1312">
            <v>0</v>
          </cell>
          <cell r="AT1312">
            <v>0</v>
          </cell>
          <cell r="AU1312">
            <v>0</v>
          </cell>
          <cell r="AV1312">
            <v>2667</v>
          </cell>
          <cell r="AW1312">
            <v>4536.4920000000002</v>
          </cell>
          <cell r="AX1312">
            <v>1088.5275999999999</v>
          </cell>
        </row>
        <row r="1313">
          <cell r="D1313" t="str">
            <v>戸梶　輝子</v>
          </cell>
          <cell r="E1313">
            <v>1007</v>
          </cell>
          <cell r="F1313" t="str">
            <v>関西研修センター</v>
          </cell>
          <cell r="G1313">
            <v>100701</v>
          </cell>
          <cell r="H1313" t="str">
            <v>ＫＫＣＧ</v>
          </cell>
          <cell r="I1313">
            <v>1</v>
          </cell>
          <cell r="J1313" t="str">
            <v>部門1</v>
          </cell>
          <cell r="K1313">
            <v>1001</v>
          </cell>
          <cell r="L1313" t="str">
            <v>部門1-1</v>
          </cell>
          <cell r="M1313">
            <v>100102</v>
          </cell>
          <cell r="N1313" t="str">
            <v>一般職員</v>
          </cell>
          <cell r="O1313">
            <v>500</v>
          </cell>
          <cell r="P1313">
            <v>286800</v>
          </cell>
          <cell r="Q1313">
            <v>286800</v>
          </cell>
          <cell r="R1313">
            <v>0</v>
          </cell>
          <cell r="S1313">
            <v>0</v>
          </cell>
          <cell r="T1313">
            <v>0</v>
          </cell>
          <cell r="U1313">
            <v>0</v>
          </cell>
          <cell r="V1313">
            <v>0</v>
          </cell>
          <cell r="W1313">
            <v>0</v>
          </cell>
          <cell r="X1313">
            <v>0</v>
          </cell>
          <cell r="Y1313">
            <v>0</v>
          </cell>
          <cell r="Z1313">
            <v>286800</v>
          </cell>
          <cell r="AA1313">
            <v>0</v>
          </cell>
          <cell r="AB1313">
            <v>34416</v>
          </cell>
          <cell r="AC1313">
            <v>0</v>
          </cell>
          <cell r="AD1313">
            <v>0</v>
          </cell>
          <cell r="AE1313">
            <v>0</v>
          </cell>
          <cell r="AF1313">
            <v>13900</v>
          </cell>
          <cell r="AG1313">
            <v>0</v>
          </cell>
          <cell r="AH1313">
            <v>4901</v>
          </cell>
          <cell r="AI1313">
            <v>0</v>
          </cell>
          <cell r="AJ1313">
            <v>0</v>
          </cell>
          <cell r="AK1313">
            <v>13396</v>
          </cell>
          <cell r="AL1313">
            <v>0</v>
          </cell>
          <cell r="AM1313">
            <v>30308.2</v>
          </cell>
          <cell r="AN1313">
            <v>510</v>
          </cell>
          <cell r="AO1313">
            <v>0</v>
          </cell>
          <cell r="AP1313">
            <v>0</v>
          </cell>
          <cell r="AQ1313">
            <v>340017</v>
          </cell>
          <cell r="AR1313">
            <v>0</v>
          </cell>
          <cell r="AS1313">
            <v>0</v>
          </cell>
          <cell r="AT1313">
            <v>0</v>
          </cell>
          <cell r="AU1313">
            <v>0</v>
          </cell>
          <cell r="AV1313">
            <v>1700</v>
          </cell>
          <cell r="AW1313">
            <v>2890.2294999999999</v>
          </cell>
          <cell r="AX1313">
            <v>693.63459999999998</v>
          </cell>
        </row>
        <row r="1314">
          <cell r="D1314" t="str">
            <v>樋口　美紀</v>
          </cell>
          <cell r="E1314">
            <v>1008</v>
          </cell>
          <cell r="F1314" t="str">
            <v>HIDA総合研究所</v>
          </cell>
          <cell r="G1314">
            <v>100801</v>
          </cell>
          <cell r="H1314" t="str">
            <v>調査企画Ｇ</v>
          </cell>
          <cell r="I1314">
            <v>1</v>
          </cell>
          <cell r="J1314" t="str">
            <v>部門1</v>
          </cell>
          <cell r="K1314">
            <v>1001</v>
          </cell>
          <cell r="L1314" t="str">
            <v>部門1-1</v>
          </cell>
          <cell r="M1314">
            <v>100102</v>
          </cell>
          <cell r="N1314" t="str">
            <v>一般職員</v>
          </cell>
          <cell r="O1314">
            <v>500</v>
          </cell>
          <cell r="P1314">
            <v>281400</v>
          </cell>
          <cell r="Q1314">
            <v>281400</v>
          </cell>
          <cell r="R1314">
            <v>0</v>
          </cell>
          <cell r="S1314">
            <v>0</v>
          </cell>
          <cell r="T1314">
            <v>0</v>
          </cell>
          <cell r="U1314">
            <v>0</v>
          </cell>
          <cell r="V1314">
            <v>0</v>
          </cell>
          <cell r="W1314">
            <v>0</v>
          </cell>
          <cell r="X1314">
            <v>0</v>
          </cell>
          <cell r="Y1314">
            <v>0</v>
          </cell>
          <cell r="Z1314">
            <v>281400</v>
          </cell>
          <cell r="AA1314">
            <v>0</v>
          </cell>
          <cell r="AB1314">
            <v>33768</v>
          </cell>
          <cell r="AC1314">
            <v>0</v>
          </cell>
          <cell r="AD1314">
            <v>0</v>
          </cell>
          <cell r="AE1314">
            <v>0</v>
          </cell>
          <cell r="AF1314">
            <v>10085</v>
          </cell>
          <cell r="AG1314">
            <v>0</v>
          </cell>
          <cell r="AH1314">
            <v>4800</v>
          </cell>
          <cell r="AI1314">
            <v>100424</v>
          </cell>
          <cell r="AJ1314">
            <v>0</v>
          </cell>
          <cell r="AK1314">
            <v>17336</v>
          </cell>
          <cell r="AL1314">
            <v>0</v>
          </cell>
          <cell r="AM1314">
            <v>39222.199999999997</v>
          </cell>
          <cell r="AN1314">
            <v>660</v>
          </cell>
          <cell r="AO1314">
            <v>0</v>
          </cell>
          <cell r="AP1314">
            <v>0</v>
          </cell>
          <cell r="AQ1314">
            <v>430477</v>
          </cell>
          <cell r="AR1314">
            <v>7810</v>
          </cell>
          <cell r="AS1314">
            <v>0</v>
          </cell>
          <cell r="AT1314">
            <v>915</v>
          </cell>
          <cell r="AU1314">
            <v>0</v>
          </cell>
          <cell r="AV1314">
            <v>2152</v>
          </cell>
          <cell r="AW1314">
            <v>3659.4395</v>
          </cell>
          <cell r="AX1314">
            <v>878.173</v>
          </cell>
        </row>
        <row r="1315">
          <cell r="D1315" t="str">
            <v>瀧本　三枝喜</v>
          </cell>
          <cell r="E1315">
            <v>1004</v>
          </cell>
          <cell r="F1315" t="str">
            <v>事業統括部</v>
          </cell>
          <cell r="G1315">
            <v>100403</v>
          </cell>
          <cell r="H1315" t="str">
            <v>管理システムＧ</v>
          </cell>
          <cell r="I1315">
            <v>1</v>
          </cell>
          <cell r="J1315" t="str">
            <v>部門1</v>
          </cell>
          <cell r="K1315">
            <v>1001</v>
          </cell>
          <cell r="L1315" t="str">
            <v>部門1-1</v>
          </cell>
          <cell r="M1315">
            <v>100102</v>
          </cell>
          <cell r="N1315" t="str">
            <v>一般職員</v>
          </cell>
          <cell r="O1315">
            <v>500</v>
          </cell>
          <cell r="P1315">
            <v>346300</v>
          </cell>
          <cell r="Q1315">
            <v>346300</v>
          </cell>
          <cell r="R1315">
            <v>0</v>
          </cell>
          <cell r="S1315">
            <v>0</v>
          </cell>
          <cell r="T1315">
            <v>0</v>
          </cell>
          <cell r="U1315">
            <v>0</v>
          </cell>
          <cell r="V1315">
            <v>0</v>
          </cell>
          <cell r="W1315">
            <v>0</v>
          </cell>
          <cell r="X1315">
            <v>0</v>
          </cell>
          <cell r="Y1315">
            <v>0</v>
          </cell>
          <cell r="Z1315">
            <v>346300</v>
          </cell>
          <cell r="AA1315">
            <v>0</v>
          </cell>
          <cell r="AB1315">
            <v>42876</v>
          </cell>
          <cell r="AC1315">
            <v>11000</v>
          </cell>
          <cell r="AD1315">
            <v>0</v>
          </cell>
          <cell r="AE1315">
            <v>0</v>
          </cell>
          <cell r="AF1315">
            <v>7715</v>
          </cell>
          <cell r="AG1315">
            <v>0</v>
          </cell>
          <cell r="AH1315">
            <v>15147</v>
          </cell>
          <cell r="AI1315">
            <v>122272</v>
          </cell>
          <cell r="AJ1315">
            <v>0</v>
          </cell>
          <cell r="AK1315">
            <v>23246</v>
          </cell>
          <cell r="AL1315">
            <v>3245</v>
          </cell>
          <cell r="AM1315">
            <v>52593.2</v>
          </cell>
          <cell r="AN1315">
            <v>885</v>
          </cell>
          <cell r="AO1315">
            <v>0</v>
          </cell>
          <cell r="AP1315">
            <v>0</v>
          </cell>
          <cell r="AQ1315">
            <v>545310</v>
          </cell>
          <cell r="AR1315">
            <v>5710</v>
          </cell>
          <cell r="AS1315">
            <v>0</v>
          </cell>
          <cell r="AT1315">
            <v>0</v>
          </cell>
          <cell r="AU1315">
            <v>0</v>
          </cell>
          <cell r="AV1315">
            <v>2726</v>
          </cell>
          <cell r="AW1315">
            <v>4635.6850000000004</v>
          </cell>
          <cell r="AX1315">
            <v>1112.4323999999999</v>
          </cell>
        </row>
        <row r="1316">
          <cell r="D1316" t="str">
            <v>徳山　朋美</v>
          </cell>
          <cell r="E1316">
            <v>1003</v>
          </cell>
          <cell r="F1316" t="str">
            <v>研修業務部</v>
          </cell>
          <cell r="G1316">
            <v>100302</v>
          </cell>
          <cell r="H1316" t="str">
            <v>低炭素化支援Ｇ</v>
          </cell>
          <cell r="I1316">
            <v>1</v>
          </cell>
          <cell r="J1316" t="str">
            <v>部門1</v>
          </cell>
          <cell r="K1316">
            <v>1001</v>
          </cell>
          <cell r="L1316" t="str">
            <v>部門1-1</v>
          </cell>
          <cell r="M1316">
            <v>100102</v>
          </cell>
          <cell r="N1316" t="str">
            <v>一般職員</v>
          </cell>
          <cell r="O1316">
            <v>500</v>
          </cell>
          <cell r="P1316">
            <v>248700</v>
          </cell>
          <cell r="Q1316">
            <v>248700</v>
          </cell>
          <cell r="R1316">
            <v>0</v>
          </cell>
          <cell r="S1316">
            <v>0</v>
          </cell>
          <cell r="T1316">
            <v>0</v>
          </cell>
          <cell r="U1316">
            <v>0</v>
          </cell>
          <cell r="V1316">
            <v>0</v>
          </cell>
          <cell r="W1316">
            <v>0</v>
          </cell>
          <cell r="X1316">
            <v>0</v>
          </cell>
          <cell r="Y1316">
            <v>0</v>
          </cell>
          <cell r="Z1316">
            <v>248700</v>
          </cell>
          <cell r="AA1316">
            <v>0</v>
          </cell>
          <cell r="AB1316">
            <v>29844</v>
          </cell>
          <cell r="AC1316">
            <v>0</v>
          </cell>
          <cell r="AD1316">
            <v>27000</v>
          </cell>
          <cell r="AE1316">
            <v>0</v>
          </cell>
          <cell r="AF1316">
            <v>13315</v>
          </cell>
          <cell r="AG1316">
            <v>0</v>
          </cell>
          <cell r="AH1316">
            <v>5672</v>
          </cell>
          <cell r="AI1316">
            <v>28197</v>
          </cell>
          <cell r="AJ1316">
            <v>0</v>
          </cell>
          <cell r="AK1316">
            <v>16154</v>
          </cell>
          <cell r="AL1316">
            <v>0</v>
          </cell>
          <cell r="AM1316">
            <v>36547.800000000003</v>
          </cell>
          <cell r="AN1316">
            <v>615</v>
          </cell>
          <cell r="AO1316">
            <v>0</v>
          </cell>
          <cell r="AP1316">
            <v>0</v>
          </cell>
          <cell r="AQ1316">
            <v>352728</v>
          </cell>
          <cell r="AR1316">
            <v>0</v>
          </cell>
          <cell r="AS1316">
            <v>0</v>
          </cell>
          <cell r="AT1316">
            <v>0</v>
          </cell>
          <cell r="AU1316">
            <v>0</v>
          </cell>
          <cell r="AV1316">
            <v>1763</v>
          </cell>
          <cell r="AW1316">
            <v>2998.828</v>
          </cell>
          <cell r="AX1316">
            <v>719.56510000000003</v>
          </cell>
        </row>
        <row r="1317">
          <cell r="D1317" t="str">
            <v>杉山　充</v>
          </cell>
          <cell r="E1317">
            <v>1008</v>
          </cell>
          <cell r="F1317" t="str">
            <v>HIDA総合研究所</v>
          </cell>
          <cell r="G1317">
            <v>100803</v>
          </cell>
          <cell r="H1317" t="str">
            <v>日本語教育センター</v>
          </cell>
          <cell r="I1317">
            <v>1</v>
          </cell>
          <cell r="J1317" t="str">
            <v>部門1</v>
          </cell>
          <cell r="K1317">
            <v>1001</v>
          </cell>
          <cell r="L1317" t="str">
            <v>部門1-1</v>
          </cell>
          <cell r="M1317">
            <v>100102</v>
          </cell>
          <cell r="N1317" t="str">
            <v>一般職員</v>
          </cell>
          <cell r="O1317">
            <v>500</v>
          </cell>
          <cell r="P1317">
            <v>254300</v>
          </cell>
          <cell r="Q1317">
            <v>254300</v>
          </cell>
          <cell r="R1317">
            <v>0</v>
          </cell>
          <cell r="S1317">
            <v>0</v>
          </cell>
          <cell r="T1317">
            <v>0</v>
          </cell>
          <cell r="U1317">
            <v>0</v>
          </cell>
          <cell r="V1317">
            <v>0</v>
          </cell>
          <cell r="W1317">
            <v>0</v>
          </cell>
          <cell r="X1317">
            <v>0</v>
          </cell>
          <cell r="Y1317">
            <v>0</v>
          </cell>
          <cell r="Z1317">
            <v>254300</v>
          </cell>
          <cell r="AA1317">
            <v>0</v>
          </cell>
          <cell r="AB1317">
            <v>32076</v>
          </cell>
          <cell r="AC1317">
            <v>13000</v>
          </cell>
          <cell r="AD1317">
            <v>27000</v>
          </cell>
          <cell r="AE1317">
            <v>0</v>
          </cell>
          <cell r="AF1317">
            <v>19315</v>
          </cell>
          <cell r="AG1317">
            <v>0</v>
          </cell>
          <cell r="AH1317">
            <v>4276</v>
          </cell>
          <cell r="AI1317">
            <v>32872</v>
          </cell>
          <cell r="AJ1317">
            <v>0</v>
          </cell>
          <cell r="AK1317">
            <v>14184</v>
          </cell>
          <cell r="AL1317">
            <v>0</v>
          </cell>
          <cell r="AM1317">
            <v>32090.799999999999</v>
          </cell>
          <cell r="AN1317">
            <v>540</v>
          </cell>
          <cell r="AO1317">
            <v>0</v>
          </cell>
          <cell r="AP1317">
            <v>0</v>
          </cell>
          <cell r="AQ1317">
            <v>382839</v>
          </cell>
          <cell r="AR1317">
            <v>0</v>
          </cell>
          <cell r="AS1317">
            <v>0</v>
          </cell>
          <cell r="AT1317">
            <v>0</v>
          </cell>
          <cell r="AU1317">
            <v>0</v>
          </cell>
          <cell r="AV1317">
            <v>1914</v>
          </cell>
          <cell r="AW1317">
            <v>3254.3265000000001</v>
          </cell>
          <cell r="AX1317">
            <v>780.99149999999997</v>
          </cell>
        </row>
        <row r="1318">
          <cell r="D1318" t="str">
            <v>田中　勇人</v>
          </cell>
          <cell r="E1318">
            <v>1002</v>
          </cell>
          <cell r="F1318" t="str">
            <v>政策推進部</v>
          </cell>
          <cell r="G1318">
            <v>100202</v>
          </cell>
          <cell r="H1318" t="str">
            <v>政策受託Ｇ</v>
          </cell>
          <cell r="I1318">
            <v>1</v>
          </cell>
          <cell r="J1318" t="str">
            <v>部門1</v>
          </cell>
          <cell r="K1318">
            <v>1001</v>
          </cell>
          <cell r="L1318" t="str">
            <v>部門1-1</v>
          </cell>
          <cell r="M1318">
            <v>100102</v>
          </cell>
          <cell r="N1318" t="str">
            <v>一般職員</v>
          </cell>
          <cell r="O1318">
            <v>300</v>
          </cell>
          <cell r="P1318">
            <v>315700</v>
          </cell>
          <cell r="Q1318">
            <v>315700</v>
          </cell>
          <cell r="R1318">
            <v>0</v>
          </cell>
          <cell r="S1318">
            <v>0</v>
          </cell>
          <cell r="T1318">
            <v>0</v>
          </cell>
          <cell r="U1318">
            <v>0</v>
          </cell>
          <cell r="V1318">
            <v>0</v>
          </cell>
          <cell r="W1318">
            <v>0</v>
          </cell>
          <cell r="X1318">
            <v>0</v>
          </cell>
          <cell r="Y1318">
            <v>0</v>
          </cell>
          <cell r="Z1318">
            <v>315700</v>
          </cell>
          <cell r="AA1318">
            <v>45000</v>
          </cell>
          <cell r="AB1318">
            <v>46404</v>
          </cell>
          <cell r="AC1318">
            <v>26000</v>
          </cell>
          <cell r="AD1318">
            <v>40500</v>
          </cell>
          <cell r="AE1318">
            <v>41000</v>
          </cell>
          <cell r="AF1318">
            <v>4680</v>
          </cell>
          <cell r="AG1318">
            <v>0</v>
          </cell>
          <cell r="AH1318">
            <v>17250</v>
          </cell>
          <cell r="AI1318">
            <v>0</v>
          </cell>
          <cell r="AJ1318">
            <v>0</v>
          </cell>
          <cell r="AK1318">
            <v>20882</v>
          </cell>
          <cell r="AL1318">
            <v>2915</v>
          </cell>
          <cell r="AM1318">
            <v>47244.4</v>
          </cell>
          <cell r="AN1318">
            <v>795</v>
          </cell>
          <cell r="AO1318">
            <v>0</v>
          </cell>
          <cell r="AP1318">
            <v>0</v>
          </cell>
          <cell r="AQ1318">
            <v>506534</v>
          </cell>
          <cell r="AR1318">
            <v>0</v>
          </cell>
          <cell r="AS1318">
            <v>0</v>
          </cell>
          <cell r="AT1318">
            <v>0</v>
          </cell>
          <cell r="AU1318">
            <v>0</v>
          </cell>
          <cell r="AV1318">
            <v>2532</v>
          </cell>
          <cell r="AW1318">
            <v>4306.2089999999998</v>
          </cell>
          <cell r="AX1318">
            <v>1033.3293000000001</v>
          </cell>
        </row>
        <row r="1319">
          <cell r="D1319" t="str">
            <v>岩屋　恭子</v>
          </cell>
          <cell r="E1319">
            <v>1005</v>
          </cell>
          <cell r="F1319" t="str">
            <v>総務企画部</v>
          </cell>
          <cell r="G1319">
            <v>100503</v>
          </cell>
          <cell r="H1319" t="str">
            <v>人事Ｇ</v>
          </cell>
          <cell r="I1319">
            <v>1</v>
          </cell>
          <cell r="J1319" t="str">
            <v>部門1</v>
          </cell>
          <cell r="K1319">
            <v>1001</v>
          </cell>
          <cell r="L1319" t="str">
            <v>部門1-1</v>
          </cell>
          <cell r="M1319">
            <v>100102</v>
          </cell>
          <cell r="N1319" t="str">
            <v>一般職員</v>
          </cell>
          <cell r="O1319">
            <v>500</v>
          </cell>
          <cell r="P1319">
            <v>234700</v>
          </cell>
          <cell r="Q1319">
            <v>234700</v>
          </cell>
          <cell r="R1319">
            <v>0</v>
          </cell>
          <cell r="S1319">
            <v>0</v>
          </cell>
          <cell r="T1319">
            <v>0</v>
          </cell>
          <cell r="U1319">
            <v>0</v>
          </cell>
          <cell r="V1319">
            <v>0</v>
          </cell>
          <cell r="W1319">
            <v>0</v>
          </cell>
          <cell r="X1319">
            <v>0</v>
          </cell>
          <cell r="Y1319">
            <v>0</v>
          </cell>
          <cell r="Z1319">
            <v>234700</v>
          </cell>
          <cell r="AA1319">
            <v>0</v>
          </cell>
          <cell r="AB1319">
            <v>28164</v>
          </cell>
          <cell r="AC1319">
            <v>0</v>
          </cell>
          <cell r="AD1319">
            <v>27000</v>
          </cell>
          <cell r="AE1319">
            <v>0</v>
          </cell>
          <cell r="AF1319">
            <v>6960</v>
          </cell>
          <cell r="AG1319">
            <v>0</v>
          </cell>
          <cell r="AH1319">
            <v>3924</v>
          </cell>
          <cell r="AI1319">
            <v>79676</v>
          </cell>
          <cell r="AJ1319">
            <v>0</v>
          </cell>
          <cell r="AK1319">
            <v>14972</v>
          </cell>
          <cell r="AL1319">
            <v>0</v>
          </cell>
          <cell r="AM1319">
            <v>33873.4</v>
          </cell>
          <cell r="AN1319">
            <v>570</v>
          </cell>
          <cell r="AO1319">
            <v>0</v>
          </cell>
          <cell r="AP1319">
            <v>0</v>
          </cell>
          <cell r="AQ1319">
            <v>380424</v>
          </cell>
          <cell r="AR1319">
            <v>0</v>
          </cell>
          <cell r="AS1319">
            <v>0</v>
          </cell>
          <cell r="AT1319">
            <v>392</v>
          </cell>
          <cell r="AU1319">
            <v>6110</v>
          </cell>
          <cell r="AV1319">
            <v>1902</v>
          </cell>
          <cell r="AW1319">
            <v>3233.7240000000002</v>
          </cell>
          <cell r="AX1319">
            <v>776.06489999999997</v>
          </cell>
        </row>
        <row r="1320">
          <cell r="D1320" t="str">
            <v>宮田　花子</v>
          </cell>
          <cell r="E1320">
            <v>1004</v>
          </cell>
          <cell r="F1320" t="str">
            <v>事業統括部</v>
          </cell>
          <cell r="G1320">
            <v>100402</v>
          </cell>
          <cell r="H1320" t="str">
            <v>事業統括Ｇ地方創生支援ユニット</v>
          </cell>
          <cell r="I1320">
            <v>1</v>
          </cell>
          <cell r="J1320" t="str">
            <v>部門1</v>
          </cell>
          <cell r="K1320">
            <v>1001</v>
          </cell>
          <cell r="L1320" t="str">
            <v>部門1-1</v>
          </cell>
          <cell r="M1320">
            <v>100102</v>
          </cell>
          <cell r="N1320" t="str">
            <v>一般職員</v>
          </cell>
          <cell r="O1320">
            <v>500</v>
          </cell>
          <cell r="P1320">
            <v>251500</v>
          </cell>
          <cell r="Q1320">
            <v>251500</v>
          </cell>
          <cell r="R1320">
            <v>0</v>
          </cell>
          <cell r="S1320">
            <v>0</v>
          </cell>
          <cell r="T1320">
            <v>0</v>
          </cell>
          <cell r="U1320">
            <v>0</v>
          </cell>
          <cell r="V1320">
            <v>0</v>
          </cell>
          <cell r="W1320">
            <v>0</v>
          </cell>
          <cell r="X1320">
            <v>0</v>
          </cell>
          <cell r="Y1320">
            <v>0</v>
          </cell>
          <cell r="Z1320">
            <v>251500</v>
          </cell>
          <cell r="AA1320">
            <v>0</v>
          </cell>
          <cell r="AB1320">
            <v>30180</v>
          </cell>
          <cell r="AC1320">
            <v>0</v>
          </cell>
          <cell r="AD1320">
            <v>27000</v>
          </cell>
          <cell r="AE1320">
            <v>0</v>
          </cell>
          <cell r="AF1320">
            <v>6285</v>
          </cell>
          <cell r="AG1320">
            <v>0</v>
          </cell>
          <cell r="AH1320">
            <v>5725</v>
          </cell>
          <cell r="AI1320">
            <v>139975</v>
          </cell>
          <cell r="AJ1320">
            <v>0</v>
          </cell>
          <cell r="AK1320">
            <v>18518</v>
          </cell>
          <cell r="AL1320">
            <v>0</v>
          </cell>
          <cell r="AM1320">
            <v>41896.6</v>
          </cell>
          <cell r="AN1320">
            <v>705</v>
          </cell>
          <cell r="AO1320">
            <v>0</v>
          </cell>
          <cell r="AP1320">
            <v>0</v>
          </cell>
          <cell r="AQ1320">
            <v>460665</v>
          </cell>
          <cell r="AR1320">
            <v>16520</v>
          </cell>
          <cell r="AS1320">
            <v>0</v>
          </cell>
          <cell r="AT1320">
            <v>3401</v>
          </cell>
          <cell r="AU1320">
            <v>0</v>
          </cell>
          <cell r="AV1320">
            <v>2303</v>
          </cell>
          <cell r="AW1320">
            <v>3915.9775</v>
          </cell>
          <cell r="AX1320">
            <v>939.75660000000005</v>
          </cell>
        </row>
        <row r="1321">
          <cell r="D1321" t="str">
            <v>小田川　裕香子</v>
          </cell>
          <cell r="E1321">
            <v>1005</v>
          </cell>
          <cell r="F1321" t="str">
            <v>総務企画部</v>
          </cell>
          <cell r="G1321">
            <v>100503</v>
          </cell>
          <cell r="H1321" t="str">
            <v>人事Ｇ</v>
          </cell>
          <cell r="I1321">
            <v>1</v>
          </cell>
          <cell r="J1321" t="str">
            <v>部門1</v>
          </cell>
          <cell r="K1321">
            <v>1001</v>
          </cell>
          <cell r="L1321" t="str">
            <v>部門1-1</v>
          </cell>
          <cell r="M1321">
            <v>100102</v>
          </cell>
          <cell r="N1321" t="str">
            <v>一般職員</v>
          </cell>
          <cell r="O1321">
            <v>500</v>
          </cell>
          <cell r="P1321">
            <v>226300</v>
          </cell>
          <cell r="Q1321">
            <v>226300</v>
          </cell>
          <cell r="R1321">
            <v>0</v>
          </cell>
          <cell r="S1321">
            <v>0</v>
          </cell>
          <cell r="T1321">
            <v>0</v>
          </cell>
          <cell r="U1321">
            <v>0</v>
          </cell>
          <cell r="V1321">
            <v>0</v>
          </cell>
          <cell r="W1321">
            <v>0</v>
          </cell>
          <cell r="X1321">
            <v>0</v>
          </cell>
          <cell r="Y1321">
            <v>0</v>
          </cell>
          <cell r="Z1321">
            <v>226300</v>
          </cell>
          <cell r="AA1321">
            <v>0</v>
          </cell>
          <cell r="AB1321">
            <v>27156</v>
          </cell>
          <cell r="AC1321">
            <v>0</v>
          </cell>
          <cell r="AD1321">
            <v>0</v>
          </cell>
          <cell r="AE1321">
            <v>0</v>
          </cell>
          <cell r="AF1321">
            <v>10010</v>
          </cell>
          <cell r="AG1321">
            <v>0</v>
          </cell>
          <cell r="AH1321">
            <v>3830</v>
          </cell>
          <cell r="AI1321">
            <v>44628</v>
          </cell>
          <cell r="AJ1321">
            <v>0</v>
          </cell>
          <cell r="AK1321">
            <v>13396</v>
          </cell>
          <cell r="AL1321">
            <v>0</v>
          </cell>
          <cell r="AM1321">
            <v>30308.2</v>
          </cell>
          <cell r="AN1321">
            <v>510</v>
          </cell>
          <cell r="AO1321">
            <v>0</v>
          </cell>
          <cell r="AP1321">
            <v>0</v>
          </cell>
          <cell r="AQ1321">
            <v>311924</v>
          </cell>
          <cell r="AR1321">
            <v>0</v>
          </cell>
          <cell r="AS1321">
            <v>0</v>
          </cell>
          <cell r="AT1321">
            <v>0</v>
          </cell>
          <cell r="AU1321">
            <v>0</v>
          </cell>
          <cell r="AV1321">
            <v>1559</v>
          </cell>
          <cell r="AW1321">
            <v>2651.9740000000002</v>
          </cell>
          <cell r="AX1321">
            <v>636.32489999999996</v>
          </cell>
        </row>
        <row r="1322">
          <cell r="D1322" t="str">
            <v>藤木　昌彦</v>
          </cell>
          <cell r="E1322">
            <v>1001</v>
          </cell>
          <cell r="F1322" t="str">
            <v>役員他</v>
          </cell>
          <cell r="G1322">
            <v>100102</v>
          </cell>
          <cell r="H1322" t="str">
            <v>出納長</v>
          </cell>
          <cell r="I1322">
            <v>1</v>
          </cell>
          <cell r="J1322" t="str">
            <v>部門1</v>
          </cell>
          <cell r="K1322">
            <v>1001</v>
          </cell>
          <cell r="L1322" t="str">
            <v>部門1-1</v>
          </cell>
          <cell r="M1322">
            <v>100102</v>
          </cell>
          <cell r="N1322" t="str">
            <v>一般職員</v>
          </cell>
          <cell r="O1322">
            <v>200</v>
          </cell>
          <cell r="P1322">
            <v>600000</v>
          </cell>
          <cell r="Q1322">
            <v>600000</v>
          </cell>
          <cell r="R1322">
            <v>0</v>
          </cell>
          <cell r="S1322">
            <v>0</v>
          </cell>
          <cell r="T1322">
            <v>0</v>
          </cell>
          <cell r="U1322">
            <v>0</v>
          </cell>
          <cell r="V1322">
            <v>0</v>
          </cell>
          <cell r="W1322">
            <v>0</v>
          </cell>
          <cell r="X1322">
            <v>0</v>
          </cell>
          <cell r="Y1322">
            <v>0</v>
          </cell>
          <cell r="Z1322">
            <v>600000</v>
          </cell>
          <cell r="AA1322">
            <v>0</v>
          </cell>
          <cell r="AB1322">
            <v>0</v>
          </cell>
          <cell r="AC1322">
            <v>0</v>
          </cell>
          <cell r="AD1322">
            <v>0</v>
          </cell>
          <cell r="AE1322">
            <v>0</v>
          </cell>
          <cell r="AF1322">
            <v>10265</v>
          </cell>
          <cell r="AG1322">
            <v>0</v>
          </cell>
          <cell r="AH1322">
            <v>0</v>
          </cell>
          <cell r="AI1322">
            <v>0</v>
          </cell>
          <cell r="AJ1322">
            <v>0</v>
          </cell>
          <cell r="AK1322">
            <v>24428</v>
          </cell>
          <cell r="AL1322">
            <v>3410</v>
          </cell>
          <cell r="AM1322">
            <v>55267.6</v>
          </cell>
          <cell r="AN1322">
            <v>930</v>
          </cell>
          <cell r="AO1322">
            <v>0</v>
          </cell>
          <cell r="AP1322">
            <v>0</v>
          </cell>
          <cell r="AQ1322">
            <v>610265</v>
          </cell>
          <cell r="AR1322">
            <v>0</v>
          </cell>
          <cell r="AS1322">
            <v>0</v>
          </cell>
          <cell r="AT1322">
            <v>0</v>
          </cell>
          <cell r="AU1322">
            <v>0</v>
          </cell>
          <cell r="AV1322">
            <v>3051</v>
          </cell>
          <cell r="AW1322">
            <v>5187.5775000000003</v>
          </cell>
          <cell r="AX1322">
            <v>1244.9405999999999</v>
          </cell>
        </row>
        <row r="1323">
          <cell r="D1323" t="str">
            <v>湊　雅美</v>
          </cell>
          <cell r="E1323">
            <v>1002</v>
          </cell>
          <cell r="F1323" t="str">
            <v>派遣業務部</v>
          </cell>
          <cell r="G1323">
            <v>100201</v>
          </cell>
          <cell r="H1323" t="str">
            <v>派遣業務Ｇ</v>
          </cell>
          <cell r="I1323">
            <v>1</v>
          </cell>
          <cell r="J1323" t="str">
            <v>部門1</v>
          </cell>
          <cell r="K1323">
            <v>1001</v>
          </cell>
          <cell r="L1323" t="str">
            <v>部門1-1</v>
          </cell>
          <cell r="M1323">
            <v>100102</v>
          </cell>
          <cell r="N1323" t="str">
            <v>一般職員</v>
          </cell>
          <cell r="O1323">
            <v>300</v>
          </cell>
          <cell r="P1323">
            <v>459300</v>
          </cell>
          <cell r="Q1323">
            <v>459300</v>
          </cell>
          <cell r="R1323">
            <v>0</v>
          </cell>
          <cell r="S1323">
            <v>0</v>
          </cell>
          <cell r="T1323">
            <v>0</v>
          </cell>
          <cell r="U1323">
            <v>0</v>
          </cell>
          <cell r="V1323">
            <v>0</v>
          </cell>
          <cell r="W1323">
            <v>0</v>
          </cell>
          <cell r="X1323">
            <v>0</v>
          </cell>
          <cell r="Y1323">
            <v>0</v>
          </cell>
          <cell r="Z1323">
            <v>459300</v>
          </cell>
          <cell r="AA1323">
            <v>75000</v>
          </cell>
          <cell r="AB1323">
            <v>64116</v>
          </cell>
          <cell r="AC1323">
            <v>0</v>
          </cell>
          <cell r="AD1323">
            <v>0</v>
          </cell>
          <cell r="AE1323">
            <v>0</v>
          </cell>
          <cell r="AF1323">
            <v>12910</v>
          </cell>
          <cell r="AG1323">
            <v>0</v>
          </cell>
          <cell r="AH1323">
            <v>10006</v>
          </cell>
          <cell r="AI1323">
            <v>0</v>
          </cell>
          <cell r="AJ1323">
            <v>0</v>
          </cell>
          <cell r="AK1323">
            <v>24428</v>
          </cell>
          <cell r="AL1323">
            <v>3410</v>
          </cell>
          <cell r="AM1323">
            <v>55267.6</v>
          </cell>
          <cell r="AN1323">
            <v>930</v>
          </cell>
          <cell r="AO1323">
            <v>0</v>
          </cell>
          <cell r="AP1323">
            <v>0</v>
          </cell>
          <cell r="AQ1323">
            <v>621332</v>
          </cell>
          <cell r="AR1323">
            <v>0</v>
          </cell>
          <cell r="AS1323">
            <v>0</v>
          </cell>
          <cell r="AT1323">
            <v>0</v>
          </cell>
          <cell r="AU1323">
            <v>0</v>
          </cell>
          <cell r="AV1323">
            <v>3106</v>
          </cell>
          <cell r="AW1323">
            <v>5281.982</v>
          </cell>
          <cell r="AX1323">
            <v>1267.5172</v>
          </cell>
        </row>
        <row r="1324">
          <cell r="D1324" t="str">
            <v>野上　弘毅</v>
          </cell>
          <cell r="E1324">
            <v>1002</v>
          </cell>
          <cell r="F1324" t="str">
            <v>政策推進部</v>
          </cell>
          <cell r="G1324">
            <v>100202</v>
          </cell>
          <cell r="H1324" t="str">
            <v>政策受託Ｇ</v>
          </cell>
          <cell r="I1324">
            <v>1</v>
          </cell>
          <cell r="J1324" t="str">
            <v>部門1</v>
          </cell>
          <cell r="K1324">
            <v>1001</v>
          </cell>
          <cell r="L1324" t="str">
            <v>部門1-1</v>
          </cell>
          <cell r="M1324">
            <v>100102</v>
          </cell>
          <cell r="N1324" t="str">
            <v>一般職員</v>
          </cell>
          <cell r="O1324">
            <v>300</v>
          </cell>
          <cell r="P1324">
            <v>378900</v>
          </cell>
          <cell r="Q1324">
            <v>378900</v>
          </cell>
          <cell r="R1324">
            <v>0</v>
          </cell>
          <cell r="S1324">
            <v>0</v>
          </cell>
          <cell r="T1324">
            <v>0</v>
          </cell>
          <cell r="U1324">
            <v>0</v>
          </cell>
          <cell r="V1324">
            <v>0</v>
          </cell>
          <cell r="W1324">
            <v>0</v>
          </cell>
          <cell r="X1324">
            <v>0</v>
          </cell>
          <cell r="Y1324">
            <v>0</v>
          </cell>
          <cell r="Z1324">
            <v>378900</v>
          </cell>
          <cell r="AA1324">
            <v>75000</v>
          </cell>
          <cell r="AB1324">
            <v>54468</v>
          </cell>
          <cell r="AC1324">
            <v>0</v>
          </cell>
          <cell r="AD1324">
            <v>0</v>
          </cell>
          <cell r="AE1324">
            <v>0</v>
          </cell>
          <cell r="AF1324">
            <v>13620</v>
          </cell>
          <cell r="AG1324">
            <v>0</v>
          </cell>
          <cell r="AH1324">
            <v>1580</v>
          </cell>
          <cell r="AI1324">
            <v>0</v>
          </cell>
          <cell r="AJ1324">
            <v>0</v>
          </cell>
          <cell r="AK1324">
            <v>20882</v>
          </cell>
          <cell r="AL1324">
            <v>2915</v>
          </cell>
          <cell r="AM1324">
            <v>47244.4</v>
          </cell>
          <cell r="AN1324">
            <v>795</v>
          </cell>
          <cell r="AO1324">
            <v>0</v>
          </cell>
          <cell r="AP1324">
            <v>0</v>
          </cell>
          <cell r="AQ1324">
            <v>523568</v>
          </cell>
          <cell r="AR1324">
            <v>0</v>
          </cell>
          <cell r="AS1324">
            <v>0</v>
          </cell>
          <cell r="AT1324">
            <v>0</v>
          </cell>
          <cell r="AU1324">
            <v>0</v>
          </cell>
          <cell r="AV1324">
            <v>2617</v>
          </cell>
          <cell r="AW1324">
            <v>4451.1679999999997</v>
          </cell>
          <cell r="AX1324">
            <v>1068.0787</v>
          </cell>
        </row>
        <row r="1325">
          <cell r="D1325" t="str">
            <v>中村　比呂志</v>
          </cell>
          <cell r="E1325">
            <v>1002</v>
          </cell>
          <cell r="F1325" t="str">
            <v>政策推進部</v>
          </cell>
          <cell r="G1325">
            <v>100202</v>
          </cell>
          <cell r="H1325" t="str">
            <v>政策受託Ｇ</v>
          </cell>
          <cell r="I1325">
            <v>1</v>
          </cell>
          <cell r="J1325" t="str">
            <v>部門1</v>
          </cell>
          <cell r="K1325">
            <v>1001</v>
          </cell>
          <cell r="L1325" t="str">
            <v>部門1-1</v>
          </cell>
          <cell r="M1325">
            <v>100102</v>
          </cell>
          <cell r="N1325" t="str">
            <v>一般職員</v>
          </cell>
          <cell r="O1325">
            <v>700</v>
          </cell>
          <cell r="P1325">
            <v>0</v>
          </cell>
          <cell r="Q1325">
            <v>160000</v>
          </cell>
          <cell r="R1325">
            <v>0</v>
          </cell>
          <cell r="S1325">
            <v>0</v>
          </cell>
          <cell r="T1325">
            <v>0</v>
          </cell>
          <cell r="U1325">
            <v>0</v>
          </cell>
          <cell r="V1325">
            <v>0</v>
          </cell>
          <cell r="W1325">
            <v>0</v>
          </cell>
          <cell r="X1325">
            <v>0</v>
          </cell>
          <cell r="Y1325">
            <v>0</v>
          </cell>
          <cell r="Z1325">
            <v>160000</v>
          </cell>
          <cell r="AA1325">
            <v>0</v>
          </cell>
          <cell r="AB1325">
            <v>0</v>
          </cell>
          <cell r="AC1325">
            <v>0</v>
          </cell>
          <cell r="AD1325">
            <v>0</v>
          </cell>
          <cell r="AE1325">
            <v>0</v>
          </cell>
          <cell r="AF1325">
            <v>17370</v>
          </cell>
          <cell r="AG1325">
            <v>0</v>
          </cell>
          <cell r="AH1325">
            <v>0</v>
          </cell>
          <cell r="AI1325">
            <v>20886</v>
          </cell>
          <cell r="AJ1325">
            <v>0</v>
          </cell>
          <cell r="AK1325">
            <v>7092</v>
          </cell>
          <cell r="AL1325">
            <v>990</v>
          </cell>
          <cell r="AM1325">
            <v>16045.4</v>
          </cell>
          <cell r="AN1325">
            <v>270</v>
          </cell>
          <cell r="AO1325">
            <v>0</v>
          </cell>
          <cell r="AP1325">
            <v>0</v>
          </cell>
          <cell r="AQ1325">
            <v>198256</v>
          </cell>
          <cell r="AR1325">
            <v>0</v>
          </cell>
          <cell r="AS1325">
            <v>0</v>
          </cell>
          <cell r="AT1325">
            <v>0</v>
          </cell>
          <cell r="AU1325">
            <v>0</v>
          </cell>
          <cell r="AV1325">
            <v>991</v>
          </cell>
          <cell r="AW1325">
            <v>1685.4559999999999</v>
          </cell>
          <cell r="AX1325">
            <v>404.44220000000001</v>
          </cell>
        </row>
        <row r="1326">
          <cell r="D1326" t="str">
            <v>内藤　亘</v>
          </cell>
          <cell r="E1326">
            <v>1005</v>
          </cell>
          <cell r="F1326" t="str">
            <v>総務企画部</v>
          </cell>
          <cell r="G1326">
            <v>100504</v>
          </cell>
          <cell r="H1326" t="str">
            <v>会計Ｇ</v>
          </cell>
          <cell r="I1326">
            <v>1</v>
          </cell>
          <cell r="J1326" t="str">
            <v>部門1</v>
          </cell>
          <cell r="K1326">
            <v>1001</v>
          </cell>
          <cell r="L1326" t="str">
            <v>部門1-1</v>
          </cell>
          <cell r="M1326">
            <v>100102</v>
          </cell>
          <cell r="N1326" t="str">
            <v>一般職員</v>
          </cell>
          <cell r="O1326">
            <v>500</v>
          </cell>
          <cell r="P1326">
            <v>273300</v>
          </cell>
          <cell r="Q1326">
            <v>273300</v>
          </cell>
          <cell r="R1326">
            <v>0</v>
          </cell>
          <cell r="S1326">
            <v>0</v>
          </cell>
          <cell r="T1326">
            <v>0</v>
          </cell>
          <cell r="U1326">
            <v>0</v>
          </cell>
          <cell r="V1326">
            <v>0</v>
          </cell>
          <cell r="W1326">
            <v>0</v>
          </cell>
          <cell r="X1326">
            <v>0</v>
          </cell>
          <cell r="Y1326">
            <v>0</v>
          </cell>
          <cell r="Z1326">
            <v>273300</v>
          </cell>
          <cell r="AA1326">
            <v>0</v>
          </cell>
          <cell r="AB1326">
            <v>32796</v>
          </cell>
          <cell r="AC1326">
            <v>0</v>
          </cell>
          <cell r="AD1326">
            <v>0</v>
          </cell>
          <cell r="AE1326">
            <v>0</v>
          </cell>
          <cell r="AF1326">
            <v>18260</v>
          </cell>
          <cell r="AG1326">
            <v>0</v>
          </cell>
          <cell r="AH1326">
            <v>2136</v>
          </cell>
          <cell r="AI1326">
            <v>61400</v>
          </cell>
          <cell r="AJ1326">
            <v>0</v>
          </cell>
          <cell r="AK1326">
            <v>14184</v>
          </cell>
          <cell r="AL1326">
            <v>1980</v>
          </cell>
          <cell r="AM1326">
            <v>32090.799999999999</v>
          </cell>
          <cell r="AN1326">
            <v>540</v>
          </cell>
          <cell r="AO1326">
            <v>0</v>
          </cell>
          <cell r="AP1326">
            <v>0</v>
          </cell>
          <cell r="AQ1326">
            <v>387892</v>
          </cell>
          <cell r="AR1326">
            <v>0</v>
          </cell>
          <cell r="AS1326">
            <v>0</v>
          </cell>
          <cell r="AT1326">
            <v>0</v>
          </cell>
          <cell r="AU1326">
            <v>0</v>
          </cell>
          <cell r="AV1326">
            <v>1939</v>
          </cell>
          <cell r="AW1326">
            <v>3297.5419999999999</v>
          </cell>
          <cell r="AX1326">
            <v>791.29960000000005</v>
          </cell>
        </row>
        <row r="1327">
          <cell r="D1327" t="str">
            <v>須藤　弥生</v>
          </cell>
          <cell r="E1327">
            <v>1002</v>
          </cell>
          <cell r="F1327" t="str">
            <v>派遣業務部</v>
          </cell>
          <cell r="G1327">
            <v>100202</v>
          </cell>
          <cell r="H1327" t="str">
            <v>庶務経理Ｇ</v>
          </cell>
          <cell r="I1327">
            <v>1</v>
          </cell>
          <cell r="J1327" t="str">
            <v>部門1</v>
          </cell>
          <cell r="K1327">
            <v>1001</v>
          </cell>
          <cell r="L1327" t="str">
            <v>部門1-1</v>
          </cell>
          <cell r="M1327">
            <v>100102</v>
          </cell>
          <cell r="N1327" t="str">
            <v>一般職員</v>
          </cell>
          <cell r="O1327">
            <v>500</v>
          </cell>
          <cell r="P1327">
            <v>432600</v>
          </cell>
          <cell r="Q1327">
            <v>432600</v>
          </cell>
          <cell r="R1327">
            <v>0</v>
          </cell>
          <cell r="S1327">
            <v>0</v>
          </cell>
          <cell r="T1327">
            <v>0</v>
          </cell>
          <cell r="U1327">
            <v>0</v>
          </cell>
          <cell r="V1327">
            <v>0</v>
          </cell>
          <cell r="W1327">
            <v>0</v>
          </cell>
          <cell r="X1327">
            <v>0</v>
          </cell>
          <cell r="Y1327">
            <v>0</v>
          </cell>
          <cell r="Z1327">
            <v>432600</v>
          </cell>
          <cell r="AA1327">
            <v>0</v>
          </cell>
          <cell r="AB1327">
            <v>51912</v>
          </cell>
          <cell r="AC1327">
            <v>0</v>
          </cell>
          <cell r="AD1327">
            <v>0</v>
          </cell>
          <cell r="AE1327">
            <v>0</v>
          </cell>
          <cell r="AF1327">
            <v>13910</v>
          </cell>
          <cell r="AG1327">
            <v>0</v>
          </cell>
          <cell r="AH1327">
            <v>26663</v>
          </cell>
          <cell r="AI1327">
            <v>67503</v>
          </cell>
          <cell r="AJ1327">
            <v>0</v>
          </cell>
          <cell r="AK1327">
            <v>29550</v>
          </cell>
          <cell r="AL1327">
            <v>4125</v>
          </cell>
          <cell r="AM1327">
            <v>55267.6</v>
          </cell>
          <cell r="AN1327">
            <v>930</v>
          </cell>
          <cell r="AO1327">
            <v>0</v>
          </cell>
          <cell r="AP1327">
            <v>0</v>
          </cell>
          <cell r="AQ1327">
            <v>592588</v>
          </cell>
          <cell r="AR1327">
            <v>0</v>
          </cell>
          <cell r="AS1327">
            <v>0</v>
          </cell>
          <cell r="AT1327">
            <v>0</v>
          </cell>
          <cell r="AU1327">
            <v>0</v>
          </cell>
          <cell r="AV1327">
            <v>2962</v>
          </cell>
          <cell r="AW1327">
            <v>5037.9380000000001</v>
          </cell>
          <cell r="AX1327">
            <v>1208.8795</v>
          </cell>
        </row>
        <row r="1328">
          <cell r="D1328" t="str">
            <v>金澤　美佳</v>
          </cell>
          <cell r="E1328">
            <v>1002</v>
          </cell>
          <cell r="F1328" t="str">
            <v>政策推進部</v>
          </cell>
          <cell r="G1328">
            <v>100201</v>
          </cell>
          <cell r="H1328" t="str">
            <v>国際人材Ｇ</v>
          </cell>
          <cell r="I1328">
            <v>1</v>
          </cell>
          <cell r="J1328" t="str">
            <v>部門1</v>
          </cell>
          <cell r="K1328">
            <v>1001</v>
          </cell>
          <cell r="L1328" t="str">
            <v>部門1-1</v>
          </cell>
          <cell r="M1328">
            <v>100102</v>
          </cell>
          <cell r="N1328" t="str">
            <v>一般職員</v>
          </cell>
          <cell r="O1328">
            <v>500</v>
          </cell>
          <cell r="P1328">
            <v>281400</v>
          </cell>
          <cell r="Q1328">
            <v>281400</v>
          </cell>
          <cell r="R1328">
            <v>0</v>
          </cell>
          <cell r="S1328">
            <v>0</v>
          </cell>
          <cell r="T1328">
            <v>0</v>
          </cell>
          <cell r="U1328">
            <v>0</v>
          </cell>
          <cell r="V1328">
            <v>0</v>
          </cell>
          <cell r="W1328">
            <v>0</v>
          </cell>
          <cell r="X1328">
            <v>0</v>
          </cell>
          <cell r="Y1328">
            <v>0</v>
          </cell>
          <cell r="Z1328">
            <v>281400</v>
          </cell>
          <cell r="AA1328">
            <v>0</v>
          </cell>
          <cell r="AB1328">
            <v>33768</v>
          </cell>
          <cell r="AC1328">
            <v>0</v>
          </cell>
          <cell r="AD1328">
            <v>27000</v>
          </cell>
          <cell r="AE1328">
            <v>0</v>
          </cell>
          <cell r="AF1328">
            <v>15680</v>
          </cell>
          <cell r="AG1328">
            <v>0</v>
          </cell>
          <cell r="AH1328">
            <v>4239</v>
          </cell>
          <cell r="AI1328">
            <v>27231</v>
          </cell>
          <cell r="AJ1328">
            <v>0</v>
          </cell>
          <cell r="AK1328">
            <v>16154</v>
          </cell>
          <cell r="AL1328">
            <v>2255</v>
          </cell>
          <cell r="AM1328">
            <v>36547.800000000003</v>
          </cell>
          <cell r="AN1328">
            <v>615</v>
          </cell>
          <cell r="AO1328">
            <v>0</v>
          </cell>
          <cell r="AP1328">
            <v>0</v>
          </cell>
          <cell r="AQ1328">
            <v>389318</v>
          </cell>
          <cell r="AR1328">
            <v>0</v>
          </cell>
          <cell r="AS1328">
            <v>0</v>
          </cell>
          <cell r="AT1328">
            <v>0</v>
          </cell>
          <cell r="AU1328">
            <v>0</v>
          </cell>
          <cell r="AV1328">
            <v>1946</v>
          </cell>
          <cell r="AW1328">
            <v>3309.7930000000001</v>
          </cell>
          <cell r="AX1328">
            <v>794.20870000000002</v>
          </cell>
        </row>
        <row r="1329">
          <cell r="D1329" t="str">
            <v>笠井　雅紀</v>
          </cell>
          <cell r="E1329">
            <v>1006</v>
          </cell>
          <cell r="F1329" t="str">
            <v>東京研修センター</v>
          </cell>
          <cell r="G1329">
            <v>100601</v>
          </cell>
          <cell r="H1329" t="str">
            <v>ＴＫＣＧ</v>
          </cell>
          <cell r="I1329">
            <v>1</v>
          </cell>
          <cell r="J1329" t="str">
            <v>部門1</v>
          </cell>
          <cell r="K1329">
            <v>1001</v>
          </cell>
          <cell r="L1329" t="str">
            <v>部門1-1</v>
          </cell>
          <cell r="M1329">
            <v>100102</v>
          </cell>
          <cell r="N1329" t="str">
            <v>一般職員</v>
          </cell>
          <cell r="O1329">
            <v>500</v>
          </cell>
          <cell r="P1329">
            <v>276000</v>
          </cell>
          <cell r="Q1329">
            <v>276000</v>
          </cell>
          <cell r="R1329">
            <v>0</v>
          </cell>
          <cell r="S1329">
            <v>0</v>
          </cell>
          <cell r="T1329">
            <v>0</v>
          </cell>
          <cell r="U1329">
            <v>0</v>
          </cell>
          <cell r="V1329">
            <v>0</v>
          </cell>
          <cell r="W1329">
            <v>0</v>
          </cell>
          <cell r="X1329">
            <v>0</v>
          </cell>
          <cell r="Y1329">
            <v>0</v>
          </cell>
          <cell r="Z1329">
            <v>276000</v>
          </cell>
          <cell r="AA1329">
            <v>0</v>
          </cell>
          <cell r="AB1329">
            <v>36240</v>
          </cell>
          <cell r="AC1329">
            <v>26000</v>
          </cell>
          <cell r="AD1329">
            <v>0</v>
          </cell>
          <cell r="AE1329">
            <v>0</v>
          </cell>
          <cell r="AF1329">
            <v>16635</v>
          </cell>
          <cell r="AG1329">
            <v>0</v>
          </cell>
          <cell r="AH1329">
            <v>969</v>
          </cell>
          <cell r="AI1329">
            <v>47264</v>
          </cell>
          <cell r="AJ1329">
            <v>0</v>
          </cell>
          <cell r="AK1329">
            <v>16154</v>
          </cell>
          <cell r="AL1329">
            <v>0</v>
          </cell>
          <cell r="AM1329">
            <v>36547.800000000003</v>
          </cell>
          <cell r="AN1329">
            <v>615</v>
          </cell>
          <cell r="AO1329">
            <v>0</v>
          </cell>
          <cell r="AP1329">
            <v>0</v>
          </cell>
          <cell r="AQ1329">
            <v>403108</v>
          </cell>
          <cell r="AR1329">
            <v>0</v>
          </cell>
          <cell r="AS1329">
            <v>0</v>
          </cell>
          <cell r="AT1329">
            <v>0</v>
          </cell>
          <cell r="AU1329">
            <v>0</v>
          </cell>
          <cell r="AV1329">
            <v>2015</v>
          </cell>
          <cell r="AW1329">
            <v>3426.9580000000001</v>
          </cell>
          <cell r="AX1329">
            <v>822.34029999999996</v>
          </cell>
        </row>
        <row r="1330">
          <cell r="D1330" t="str">
            <v>矢島　肇</v>
          </cell>
          <cell r="E1330">
            <v>1002</v>
          </cell>
          <cell r="F1330" t="str">
            <v>派遣業務部</v>
          </cell>
          <cell r="G1330">
            <v>100201</v>
          </cell>
          <cell r="H1330" t="str">
            <v>派遣業務Ｇ</v>
          </cell>
          <cell r="I1330">
            <v>1</v>
          </cell>
          <cell r="J1330" t="str">
            <v>部門1</v>
          </cell>
          <cell r="K1330">
            <v>1001</v>
          </cell>
          <cell r="L1330" t="str">
            <v>部門1-1</v>
          </cell>
          <cell r="M1330">
            <v>100102</v>
          </cell>
          <cell r="N1330" t="str">
            <v>一般職員</v>
          </cell>
          <cell r="O1330">
            <v>500</v>
          </cell>
          <cell r="P1330">
            <v>400000</v>
          </cell>
          <cell r="Q1330">
            <v>400000</v>
          </cell>
          <cell r="R1330">
            <v>0</v>
          </cell>
          <cell r="S1330">
            <v>0</v>
          </cell>
          <cell r="T1330">
            <v>0</v>
          </cell>
          <cell r="U1330">
            <v>0</v>
          </cell>
          <cell r="V1330">
            <v>0</v>
          </cell>
          <cell r="W1330">
            <v>0</v>
          </cell>
          <cell r="X1330">
            <v>0</v>
          </cell>
          <cell r="Y1330">
            <v>0</v>
          </cell>
          <cell r="Z1330">
            <v>400000</v>
          </cell>
          <cell r="AA1330">
            <v>0</v>
          </cell>
          <cell r="AB1330">
            <v>0</v>
          </cell>
          <cell r="AC1330">
            <v>0</v>
          </cell>
          <cell r="AD1330">
            <v>0</v>
          </cell>
          <cell r="AE1330">
            <v>0</v>
          </cell>
          <cell r="AF1330">
            <v>25400</v>
          </cell>
          <cell r="AG1330">
            <v>0</v>
          </cell>
          <cell r="AH1330">
            <v>0</v>
          </cell>
          <cell r="AI1330">
            <v>21558</v>
          </cell>
          <cell r="AJ1330">
            <v>0</v>
          </cell>
          <cell r="AK1330">
            <v>17336</v>
          </cell>
          <cell r="AL1330">
            <v>2420</v>
          </cell>
          <cell r="AM1330">
            <v>39222.199999999997</v>
          </cell>
          <cell r="AN1330">
            <v>660</v>
          </cell>
          <cell r="AO1330">
            <v>0</v>
          </cell>
          <cell r="AP1330">
            <v>0</v>
          </cell>
          <cell r="AQ1330">
            <v>446958</v>
          </cell>
          <cell r="AR1330">
            <v>0</v>
          </cell>
          <cell r="AS1330">
            <v>0</v>
          </cell>
          <cell r="AT1330">
            <v>0</v>
          </cell>
          <cell r="AU1330">
            <v>0</v>
          </cell>
          <cell r="AV1330">
            <v>2234</v>
          </cell>
          <cell r="AW1330">
            <v>3799.933</v>
          </cell>
          <cell r="AX1330">
            <v>911.79430000000002</v>
          </cell>
        </row>
        <row r="1331">
          <cell r="D1331" t="str">
            <v>池田　慎吾</v>
          </cell>
          <cell r="E1331">
            <v>1002</v>
          </cell>
          <cell r="F1331" t="str">
            <v>政策推進部</v>
          </cell>
          <cell r="G1331">
            <v>100201</v>
          </cell>
          <cell r="H1331" t="str">
            <v>国際人材Ｇ</v>
          </cell>
          <cell r="I1331">
            <v>1</v>
          </cell>
          <cell r="J1331" t="str">
            <v>部門1</v>
          </cell>
          <cell r="K1331">
            <v>1001</v>
          </cell>
          <cell r="L1331" t="str">
            <v>部門1-1</v>
          </cell>
          <cell r="M1331">
            <v>100102</v>
          </cell>
          <cell r="N1331" t="str">
            <v>一般職員</v>
          </cell>
          <cell r="O1331">
            <v>300</v>
          </cell>
          <cell r="P1331">
            <v>362400</v>
          </cell>
          <cell r="Q1331">
            <v>362400</v>
          </cell>
          <cell r="R1331">
            <v>0</v>
          </cell>
          <cell r="S1331">
            <v>0</v>
          </cell>
          <cell r="T1331">
            <v>0</v>
          </cell>
          <cell r="U1331">
            <v>0</v>
          </cell>
          <cell r="V1331">
            <v>0</v>
          </cell>
          <cell r="W1331">
            <v>0</v>
          </cell>
          <cell r="X1331">
            <v>0</v>
          </cell>
          <cell r="Y1331">
            <v>0</v>
          </cell>
          <cell r="Z1331">
            <v>362400</v>
          </cell>
          <cell r="AA1331">
            <v>45000</v>
          </cell>
          <cell r="AB1331">
            <v>52008</v>
          </cell>
          <cell r="AC1331">
            <v>26000</v>
          </cell>
          <cell r="AD1331">
            <v>0</v>
          </cell>
          <cell r="AE1331">
            <v>0</v>
          </cell>
          <cell r="AF1331">
            <v>13675</v>
          </cell>
          <cell r="AG1331">
            <v>0</v>
          </cell>
          <cell r="AH1331">
            <v>22937</v>
          </cell>
          <cell r="AI1331">
            <v>0</v>
          </cell>
          <cell r="AJ1331">
            <v>0</v>
          </cell>
          <cell r="AK1331">
            <v>20882</v>
          </cell>
          <cell r="AL1331">
            <v>2915</v>
          </cell>
          <cell r="AM1331">
            <v>47244.4</v>
          </cell>
          <cell r="AN1331">
            <v>795</v>
          </cell>
          <cell r="AO1331">
            <v>0</v>
          </cell>
          <cell r="AP1331">
            <v>0</v>
          </cell>
          <cell r="AQ1331">
            <v>522020</v>
          </cell>
          <cell r="AR1331">
            <v>0</v>
          </cell>
          <cell r="AS1331">
            <v>0</v>
          </cell>
          <cell r="AT1331">
            <v>0</v>
          </cell>
          <cell r="AU1331">
            <v>0</v>
          </cell>
          <cell r="AV1331">
            <v>2610</v>
          </cell>
          <cell r="AW1331">
            <v>4437.2700000000004</v>
          </cell>
          <cell r="AX1331">
            <v>1064.9208000000001</v>
          </cell>
        </row>
        <row r="1332">
          <cell r="D1332" t="str">
            <v>西牧　義人</v>
          </cell>
          <cell r="E1332">
            <v>1002</v>
          </cell>
          <cell r="F1332" t="str">
            <v>派遣業務部</v>
          </cell>
          <cell r="G1332">
            <v>100201</v>
          </cell>
          <cell r="H1332" t="str">
            <v>派遣業務Ｇ</v>
          </cell>
          <cell r="I1332">
            <v>1</v>
          </cell>
          <cell r="J1332" t="str">
            <v>部門1</v>
          </cell>
          <cell r="K1332">
            <v>1001</v>
          </cell>
          <cell r="L1332" t="str">
            <v>部門1-1</v>
          </cell>
          <cell r="M1332">
            <v>100102</v>
          </cell>
          <cell r="N1332" t="str">
            <v>一般職員</v>
          </cell>
          <cell r="O1332">
            <v>500</v>
          </cell>
          <cell r="P1332">
            <v>299800</v>
          </cell>
          <cell r="Q1332">
            <v>299800</v>
          </cell>
          <cell r="R1332">
            <v>0</v>
          </cell>
          <cell r="S1332">
            <v>0</v>
          </cell>
          <cell r="T1332">
            <v>0</v>
          </cell>
          <cell r="U1332">
            <v>0</v>
          </cell>
          <cell r="V1332">
            <v>0</v>
          </cell>
          <cell r="W1332">
            <v>0</v>
          </cell>
          <cell r="X1332">
            <v>0</v>
          </cell>
          <cell r="Y1332">
            <v>0</v>
          </cell>
          <cell r="Z1332">
            <v>299800</v>
          </cell>
          <cell r="AA1332">
            <v>0</v>
          </cell>
          <cell r="AB1332">
            <v>39096</v>
          </cell>
          <cell r="AC1332">
            <v>26000</v>
          </cell>
          <cell r="AD1332">
            <v>0</v>
          </cell>
          <cell r="AE1332">
            <v>0</v>
          </cell>
          <cell r="AF1332">
            <v>15080</v>
          </cell>
          <cell r="AG1332">
            <v>0</v>
          </cell>
          <cell r="AH1332">
            <v>144</v>
          </cell>
          <cell r="AI1332">
            <v>60406</v>
          </cell>
          <cell r="AJ1332">
            <v>0</v>
          </cell>
          <cell r="AK1332">
            <v>19700</v>
          </cell>
          <cell r="AL1332">
            <v>2750</v>
          </cell>
          <cell r="AM1332">
            <v>44570</v>
          </cell>
          <cell r="AN1332">
            <v>750</v>
          </cell>
          <cell r="AO1332">
            <v>0</v>
          </cell>
          <cell r="AP1332">
            <v>0</v>
          </cell>
          <cell r="AQ1332">
            <v>440526</v>
          </cell>
          <cell r="AR1332">
            <v>0</v>
          </cell>
          <cell r="AS1332">
            <v>0</v>
          </cell>
          <cell r="AT1332">
            <v>0</v>
          </cell>
          <cell r="AU1332">
            <v>0</v>
          </cell>
          <cell r="AV1332">
            <v>2202</v>
          </cell>
          <cell r="AW1332">
            <v>3745.1010000000001</v>
          </cell>
          <cell r="AX1332">
            <v>898.673</v>
          </cell>
        </row>
        <row r="1333">
          <cell r="D1333" t="str">
            <v>武田　貞生</v>
          </cell>
          <cell r="E1333">
            <v>1001</v>
          </cell>
          <cell r="F1333" t="str">
            <v>役員他</v>
          </cell>
          <cell r="G1333">
            <v>100101</v>
          </cell>
          <cell r="H1333" t="str">
            <v>役員</v>
          </cell>
          <cell r="I1333">
            <v>1</v>
          </cell>
          <cell r="J1333" t="str">
            <v>部門1</v>
          </cell>
          <cell r="K1333">
            <v>1001</v>
          </cell>
          <cell r="L1333" t="str">
            <v>部門1-1</v>
          </cell>
          <cell r="M1333">
            <v>100101</v>
          </cell>
          <cell r="N1333" t="str">
            <v>役員</v>
          </cell>
          <cell r="O1333">
            <v>100</v>
          </cell>
          <cell r="P1333">
            <v>0</v>
          </cell>
          <cell r="Q1333">
            <v>820000</v>
          </cell>
          <cell r="R1333">
            <v>0</v>
          </cell>
          <cell r="S1333">
            <v>0</v>
          </cell>
          <cell r="T1333">
            <v>0</v>
          </cell>
          <cell r="U1333">
            <v>0</v>
          </cell>
          <cell r="V1333">
            <v>0</v>
          </cell>
          <cell r="W1333">
            <v>0</v>
          </cell>
          <cell r="X1333">
            <v>0</v>
          </cell>
          <cell r="Y1333">
            <v>0</v>
          </cell>
          <cell r="Z1333">
            <v>820000</v>
          </cell>
          <cell r="AA1333">
            <v>0</v>
          </cell>
          <cell r="AB1333">
            <v>0</v>
          </cell>
          <cell r="AC1333">
            <v>0</v>
          </cell>
          <cell r="AD1333">
            <v>0</v>
          </cell>
          <cell r="AE1333">
            <v>0</v>
          </cell>
          <cell r="AF1333">
            <v>17640</v>
          </cell>
          <cell r="AG1333">
            <v>0</v>
          </cell>
          <cell r="AH1333">
            <v>0</v>
          </cell>
          <cell r="AI1333">
            <v>0</v>
          </cell>
          <cell r="AJ1333">
            <v>0</v>
          </cell>
          <cell r="AK1333">
            <v>38612</v>
          </cell>
          <cell r="AL1333">
            <v>5390</v>
          </cell>
          <cell r="AM1333">
            <v>55267.6</v>
          </cell>
          <cell r="AN1333">
            <v>930</v>
          </cell>
          <cell r="AO1333">
            <v>0</v>
          </cell>
          <cell r="AP1333">
            <v>0</v>
          </cell>
          <cell r="AQ1333">
            <v>985240</v>
          </cell>
          <cell r="AR1333">
            <v>0</v>
          </cell>
          <cell r="AS1333">
            <v>0</v>
          </cell>
          <cell r="AT1333">
            <v>0</v>
          </cell>
          <cell r="AU1333">
            <v>0</v>
          </cell>
          <cell r="AV1333">
            <v>0</v>
          </cell>
          <cell r="AW1333">
            <v>0</v>
          </cell>
          <cell r="AX1333">
            <v>0</v>
          </cell>
        </row>
        <row r="1334">
          <cell r="D1334" t="str">
            <v>有賀　佑樹</v>
          </cell>
          <cell r="E1334">
            <v>1001</v>
          </cell>
          <cell r="F1334" t="str">
            <v>産業推進部</v>
          </cell>
          <cell r="G1334">
            <v>100102</v>
          </cell>
          <cell r="H1334" t="str">
            <v>ＥＰＡＧ</v>
          </cell>
          <cell r="I1334">
            <v>1</v>
          </cell>
          <cell r="J1334" t="str">
            <v>部門1</v>
          </cell>
          <cell r="K1334">
            <v>1001</v>
          </cell>
          <cell r="L1334" t="str">
            <v>部門1-1</v>
          </cell>
          <cell r="M1334">
            <v>100102</v>
          </cell>
          <cell r="N1334" t="str">
            <v>一般職員</v>
          </cell>
          <cell r="O1334">
            <v>500</v>
          </cell>
          <cell r="P1334">
            <v>224700</v>
          </cell>
          <cell r="Q1334">
            <v>224700</v>
          </cell>
          <cell r="R1334">
            <v>0</v>
          </cell>
          <cell r="S1334">
            <v>0</v>
          </cell>
          <cell r="T1334">
            <v>0</v>
          </cell>
          <cell r="U1334">
            <v>0</v>
          </cell>
          <cell r="V1334">
            <v>0</v>
          </cell>
          <cell r="W1334">
            <v>0</v>
          </cell>
          <cell r="X1334">
            <v>0</v>
          </cell>
          <cell r="Y1334">
            <v>0</v>
          </cell>
          <cell r="Z1334">
            <v>224700</v>
          </cell>
          <cell r="AA1334">
            <v>0</v>
          </cell>
          <cell r="AB1334">
            <v>26964</v>
          </cell>
          <cell r="AC1334">
            <v>0</v>
          </cell>
          <cell r="AD1334">
            <v>27000</v>
          </cell>
          <cell r="AE1334">
            <v>0</v>
          </cell>
          <cell r="AF1334">
            <v>20815</v>
          </cell>
          <cell r="AG1334">
            <v>0</v>
          </cell>
          <cell r="AH1334">
            <v>0</v>
          </cell>
          <cell r="AI1334">
            <v>67720</v>
          </cell>
          <cell r="AJ1334">
            <v>0</v>
          </cell>
          <cell r="AK1334">
            <v>14972</v>
          </cell>
          <cell r="AL1334">
            <v>0</v>
          </cell>
          <cell r="AM1334">
            <v>33873.4</v>
          </cell>
          <cell r="AN1334">
            <v>570</v>
          </cell>
          <cell r="AO1334">
            <v>0</v>
          </cell>
          <cell r="AP1334">
            <v>0</v>
          </cell>
          <cell r="AQ1334">
            <v>367199</v>
          </cell>
          <cell r="AR1334">
            <v>502</v>
          </cell>
          <cell r="AS1334">
            <v>0</v>
          </cell>
          <cell r="AT1334">
            <v>0</v>
          </cell>
          <cell r="AU1334">
            <v>4388</v>
          </cell>
          <cell r="AV1334">
            <v>1835</v>
          </cell>
          <cell r="AW1334">
            <v>3122.1864999999998</v>
          </cell>
          <cell r="AX1334">
            <v>749.08590000000004</v>
          </cell>
        </row>
        <row r="1335">
          <cell r="D1335" t="str">
            <v>岡　麻美</v>
          </cell>
          <cell r="E1335">
            <v>1006</v>
          </cell>
          <cell r="F1335" t="str">
            <v>東京研修センター</v>
          </cell>
          <cell r="G1335">
            <v>100601</v>
          </cell>
          <cell r="H1335" t="str">
            <v>ＴＫＣＧ</v>
          </cell>
          <cell r="I1335">
            <v>1</v>
          </cell>
          <cell r="J1335" t="str">
            <v>部門1</v>
          </cell>
          <cell r="K1335">
            <v>1001</v>
          </cell>
          <cell r="L1335" t="str">
            <v>部門1-1</v>
          </cell>
          <cell r="M1335">
            <v>100102</v>
          </cell>
          <cell r="N1335" t="str">
            <v>一般職員</v>
          </cell>
          <cell r="O1335">
            <v>500</v>
          </cell>
          <cell r="P1335">
            <v>199900</v>
          </cell>
          <cell r="Q1335">
            <v>199900</v>
          </cell>
          <cell r="R1335">
            <v>0</v>
          </cell>
          <cell r="S1335">
            <v>0</v>
          </cell>
          <cell r="T1335">
            <v>0</v>
          </cell>
          <cell r="U1335">
            <v>0</v>
          </cell>
          <cell r="V1335">
            <v>0</v>
          </cell>
          <cell r="W1335">
            <v>0</v>
          </cell>
          <cell r="X1335">
            <v>0</v>
          </cell>
          <cell r="Y1335">
            <v>0</v>
          </cell>
          <cell r="Z1335">
            <v>199900</v>
          </cell>
          <cell r="AA1335">
            <v>0</v>
          </cell>
          <cell r="AB1335">
            <v>23988</v>
          </cell>
          <cell r="AC1335">
            <v>0</v>
          </cell>
          <cell r="AD1335">
            <v>27000</v>
          </cell>
          <cell r="AE1335">
            <v>0</v>
          </cell>
          <cell r="AF1335">
            <v>5625</v>
          </cell>
          <cell r="AG1335">
            <v>0</v>
          </cell>
          <cell r="AH1335">
            <v>0</v>
          </cell>
          <cell r="AI1335">
            <v>137509</v>
          </cell>
          <cell r="AJ1335">
            <v>0</v>
          </cell>
          <cell r="AK1335">
            <v>12608</v>
          </cell>
          <cell r="AL1335">
            <v>0</v>
          </cell>
          <cell r="AM1335">
            <v>28525.599999999999</v>
          </cell>
          <cell r="AN1335">
            <v>480</v>
          </cell>
          <cell r="AO1335">
            <v>0</v>
          </cell>
          <cell r="AP1335">
            <v>0</v>
          </cell>
          <cell r="AQ1335">
            <v>394022</v>
          </cell>
          <cell r="AR1335">
            <v>12456</v>
          </cell>
          <cell r="AS1335">
            <v>0</v>
          </cell>
          <cell r="AT1335">
            <v>980</v>
          </cell>
          <cell r="AU1335">
            <v>5243</v>
          </cell>
          <cell r="AV1335">
            <v>1970</v>
          </cell>
          <cell r="AW1335">
            <v>3349.297</v>
          </cell>
          <cell r="AX1335">
            <v>803.8048</v>
          </cell>
        </row>
        <row r="1336">
          <cell r="D1336" t="str">
            <v>鎌田　貴大</v>
          </cell>
          <cell r="E1336">
            <v>1007</v>
          </cell>
          <cell r="F1336" t="str">
            <v>関西研修センター</v>
          </cell>
          <cell r="G1336">
            <v>100701</v>
          </cell>
          <cell r="H1336" t="str">
            <v>ＫＫＣＧ</v>
          </cell>
          <cell r="I1336">
            <v>1</v>
          </cell>
          <cell r="J1336" t="str">
            <v>部門1</v>
          </cell>
          <cell r="K1336">
            <v>1001</v>
          </cell>
          <cell r="L1336" t="str">
            <v>部門1-1</v>
          </cell>
          <cell r="M1336">
            <v>100102</v>
          </cell>
          <cell r="N1336" t="str">
            <v>一般職員</v>
          </cell>
          <cell r="O1336">
            <v>500</v>
          </cell>
          <cell r="P1336">
            <v>199900</v>
          </cell>
          <cell r="Q1336">
            <v>199900</v>
          </cell>
          <cell r="R1336">
            <v>0</v>
          </cell>
          <cell r="S1336">
            <v>0</v>
          </cell>
          <cell r="T1336">
            <v>0</v>
          </cell>
          <cell r="U1336">
            <v>0</v>
          </cell>
          <cell r="V1336">
            <v>0</v>
          </cell>
          <cell r="W1336">
            <v>0</v>
          </cell>
          <cell r="X1336">
            <v>0</v>
          </cell>
          <cell r="Y1336">
            <v>0</v>
          </cell>
          <cell r="Z1336">
            <v>199900</v>
          </cell>
          <cell r="AA1336">
            <v>0</v>
          </cell>
          <cell r="AB1336">
            <v>23988</v>
          </cell>
          <cell r="AC1336">
            <v>0</v>
          </cell>
          <cell r="AD1336">
            <v>27000</v>
          </cell>
          <cell r="AE1336">
            <v>0</v>
          </cell>
          <cell r="AF1336">
            <v>0</v>
          </cell>
          <cell r="AG1336">
            <v>0</v>
          </cell>
          <cell r="AH1336">
            <v>0</v>
          </cell>
          <cell r="AI1336">
            <v>100476</v>
          </cell>
          <cell r="AJ1336">
            <v>-11145</v>
          </cell>
          <cell r="AK1336">
            <v>12608</v>
          </cell>
          <cell r="AL1336">
            <v>0</v>
          </cell>
          <cell r="AM1336">
            <v>28525.599999999999</v>
          </cell>
          <cell r="AN1336">
            <v>480</v>
          </cell>
          <cell r="AO1336">
            <v>0</v>
          </cell>
          <cell r="AP1336">
            <v>0</v>
          </cell>
          <cell r="AQ1336">
            <v>340219</v>
          </cell>
          <cell r="AR1336">
            <v>7056</v>
          </cell>
          <cell r="AS1336">
            <v>0</v>
          </cell>
          <cell r="AT1336">
            <v>0</v>
          </cell>
          <cell r="AU1336">
            <v>0</v>
          </cell>
          <cell r="AV1336">
            <v>1701</v>
          </cell>
          <cell r="AW1336">
            <v>2891.9564999999998</v>
          </cell>
          <cell r="AX1336">
            <v>694.04669999999999</v>
          </cell>
        </row>
        <row r="1337">
          <cell r="D1337" t="str">
            <v>本間　友佳</v>
          </cell>
          <cell r="E1337">
            <v>1006</v>
          </cell>
          <cell r="F1337" t="str">
            <v>東京研修センター</v>
          </cell>
          <cell r="G1337">
            <v>100601</v>
          </cell>
          <cell r="H1337" t="str">
            <v>ＴＫＣＧ</v>
          </cell>
          <cell r="I1337">
            <v>1</v>
          </cell>
          <cell r="J1337" t="str">
            <v>部門1</v>
          </cell>
          <cell r="K1337">
            <v>1001</v>
          </cell>
          <cell r="L1337" t="str">
            <v>部門1-1</v>
          </cell>
          <cell r="M1337">
            <v>100102</v>
          </cell>
          <cell r="N1337" t="str">
            <v>一般職員</v>
          </cell>
          <cell r="O1337">
            <v>500</v>
          </cell>
          <cell r="P1337">
            <v>215200</v>
          </cell>
          <cell r="Q1337">
            <v>215200</v>
          </cell>
          <cell r="R1337">
            <v>0</v>
          </cell>
          <cell r="S1337">
            <v>0</v>
          </cell>
          <cell r="T1337">
            <v>0</v>
          </cell>
          <cell r="U1337">
            <v>0</v>
          </cell>
          <cell r="V1337">
            <v>0</v>
          </cell>
          <cell r="W1337">
            <v>0</v>
          </cell>
          <cell r="X1337">
            <v>0</v>
          </cell>
          <cell r="Y1337">
            <v>0</v>
          </cell>
          <cell r="Z1337">
            <v>215200</v>
          </cell>
          <cell r="AA1337">
            <v>0</v>
          </cell>
          <cell r="AB1337">
            <v>25824</v>
          </cell>
          <cell r="AC1337">
            <v>0</v>
          </cell>
          <cell r="AD1337">
            <v>27000</v>
          </cell>
          <cell r="AE1337">
            <v>0</v>
          </cell>
          <cell r="AF1337">
            <v>3880</v>
          </cell>
          <cell r="AG1337">
            <v>0</v>
          </cell>
          <cell r="AH1337">
            <v>0</v>
          </cell>
          <cell r="AI1337">
            <v>81653</v>
          </cell>
          <cell r="AJ1337">
            <v>0</v>
          </cell>
          <cell r="AK1337">
            <v>14184</v>
          </cell>
          <cell r="AL1337">
            <v>0</v>
          </cell>
          <cell r="AM1337">
            <v>32090.799999999999</v>
          </cell>
          <cell r="AN1337">
            <v>540</v>
          </cell>
          <cell r="AO1337">
            <v>0</v>
          </cell>
          <cell r="AP1337">
            <v>0</v>
          </cell>
          <cell r="AQ1337">
            <v>353557</v>
          </cell>
          <cell r="AR1337">
            <v>0</v>
          </cell>
          <cell r="AS1337">
            <v>0</v>
          </cell>
          <cell r="AT1337">
            <v>80</v>
          </cell>
          <cell r="AU1337">
            <v>0</v>
          </cell>
          <cell r="AV1337">
            <v>1767</v>
          </cell>
          <cell r="AW1337">
            <v>3006.0194999999999</v>
          </cell>
          <cell r="AX1337">
            <v>721.25620000000004</v>
          </cell>
        </row>
        <row r="1338">
          <cell r="D1338" t="str">
            <v>杉田　哲也</v>
          </cell>
          <cell r="E1338">
            <v>1001</v>
          </cell>
          <cell r="F1338" t="str">
            <v>産業推進部</v>
          </cell>
          <cell r="G1338">
            <v>100101</v>
          </cell>
          <cell r="H1338" t="str">
            <v>産業国際化・インフラＧ</v>
          </cell>
          <cell r="I1338">
            <v>1</v>
          </cell>
          <cell r="J1338" t="str">
            <v>部門1</v>
          </cell>
          <cell r="K1338">
            <v>1001</v>
          </cell>
          <cell r="L1338" t="str">
            <v>部門1-1</v>
          </cell>
          <cell r="M1338">
            <v>100102</v>
          </cell>
          <cell r="N1338" t="str">
            <v>一般職員</v>
          </cell>
          <cell r="O1338">
            <v>300</v>
          </cell>
          <cell r="P1338">
            <v>371700</v>
          </cell>
          <cell r="Q1338">
            <v>371700</v>
          </cell>
          <cell r="R1338">
            <v>0</v>
          </cell>
          <cell r="S1338">
            <v>0</v>
          </cell>
          <cell r="T1338">
            <v>0</v>
          </cell>
          <cell r="U1338">
            <v>0</v>
          </cell>
          <cell r="V1338">
            <v>0</v>
          </cell>
          <cell r="W1338">
            <v>0</v>
          </cell>
          <cell r="X1338">
            <v>0</v>
          </cell>
          <cell r="Y1338">
            <v>0</v>
          </cell>
          <cell r="Z1338">
            <v>371700</v>
          </cell>
          <cell r="AA1338">
            <v>75000</v>
          </cell>
          <cell r="AB1338">
            <v>57324</v>
          </cell>
          <cell r="AC1338">
            <v>31000</v>
          </cell>
          <cell r="AD1338">
            <v>27000</v>
          </cell>
          <cell r="AE1338">
            <v>0</v>
          </cell>
          <cell r="AF1338">
            <v>12065</v>
          </cell>
          <cell r="AG1338">
            <v>0</v>
          </cell>
          <cell r="AH1338">
            <v>0</v>
          </cell>
          <cell r="AI1338">
            <v>0</v>
          </cell>
          <cell r="AJ1338">
            <v>0</v>
          </cell>
          <cell r="AK1338">
            <v>26792</v>
          </cell>
          <cell r="AL1338">
            <v>3740</v>
          </cell>
          <cell r="AM1338">
            <v>55267.6</v>
          </cell>
          <cell r="AN1338">
            <v>930</v>
          </cell>
          <cell r="AO1338">
            <v>0</v>
          </cell>
          <cell r="AP1338">
            <v>0</v>
          </cell>
          <cell r="AQ1338">
            <v>574089</v>
          </cell>
          <cell r="AR1338">
            <v>0</v>
          </cell>
          <cell r="AS1338">
            <v>0</v>
          </cell>
          <cell r="AT1338">
            <v>0</v>
          </cell>
          <cell r="AU1338">
            <v>0</v>
          </cell>
          <cell r="AV1338">
            <v>2870</v>
          </cell>
          <cell r="AW1338">
            <v>4880.2015000000001</v>
          </cell>
          <cell r="AX1338">
            <v>1171.1415</v>
          </cell>
        </row>
        <row r="1339">
          <cell r="D1339" t="str">
            <v>古田　淳</v>
          </cell>
          <cell r="E1339">
            <v>1002</v>
          </cell>
          <cell r="F1339" t="str">
            <v>政策推進部</v>
          </cell>
          <cell r="G1339">
            <v>100202</v>
          </cell>
          <cell r="H1339" t="str">
            <v>政策受託Ｇ</v>
          </cell>
          <cell r="I1339">
            <v>1</v>
          </cell>
          <cell r="J1339" t="str">
            <v>部門1</v>
          </cell>
          <cell r="K1339">
            <v>1001</v>
          </cell>
          <cell r="L1339" t="str">
            <v>部門1-1</v>
          </cell>
          <cell r="M1339">
            <v>100102</v>
          </cell>
          <cell r="N1339" t="str">
            <v>一般職員</v>
          </cell>
          <cell r="O1339">
            <v>500</v>
          </cell>
          <cell r="P1339">
            <v>315600</v>
          </cell>
          <cell r="Q1339">
            <v>315600</v>
          </cell>
          <cell r="R1339">
            <v>0</v>
          </cell>
          <cell r="S1339">
            <v>0</v>
          </cell>
          <cell r="T1339">
            <v>0</v>
          </cell>
          <cell r="U1339">
            <v>0</v>
          </cell>
          <cell r="V1339">
            <v>0</v>
          </cell>
          <cell r="W1339">
            <v>0</v>
          </cell>
          <cell r="X1339">
            <v>0</v>
          </cell>
          <cell r="Y1339">
            <v>0</v>
          </cell>
          <cell r="Z1339">
            <v>315600</v>
          </cell>
          <cell r="AA1339">
            <v>0</v>
          </cell>
          <cell r="AB1339">
            <v>37872</v>
          </cell>
          <cell r="AC1339">
            <v>0</v>
          </cell>
          <cell r="AD1339">
            <v>0</v>
          </cell>
          <cell r="AE1339">
            <v>0</v>
          </cell>
          <cell r="AF1339">
            <v>10265</v>
          </cell>
          <cell r="AG1339">
            <v>0</v>
          </cell>
          <cell r="AH1339">
            <v>0</v>
          </cell>
          <cell r="AI1339">
            <v>143676</v>
          </cell>
          <cell r="AJ1339">
            <v>0</v>
          </cell>
          <cell r="AK1339">
            <v>14184</v>
          </cell>
          <cell r="AL1339">
            <v>1980</v>
          </cell>
          <cell r="AM1339">
            <v>32090.799999999999</v>
          </cell>
          <cell r="AN1339">
            <v>540</v>
          </cell>
          <cell r="AO1339">
            <v>0</v>
          </cell>
          <cell r="AP1339">
            <v>0</v>
          </cell>
          <cell r="AQ1339">
            <v>507413</v>
          </cell>
          <cell r="AR1339">
            <v>1468</v>
          </cell>
          <cell r="AS1339">
            <v>0</v>
          </cell>
          <cell r="AT1339">
            <v>1976</v>
          </cell>
          <cell r="AU1339">
            <v>3558</v>
          </cell>
          <cell r="AV1339">
            <v>2537</v>
          </cell>
          <cell r="AW1339">
            <v>4313.0754999999999</v>
          </cell>
          <cell r="AX1339">
            <v>1035.1224999999999</v>
          </cell>
        </row>
        <row r="1340">
          <cell r="D1340" t="str">
            <v>稲葉　滋子</v>
          </cell>
          <cell r="E1340">
            <v>1008</v>
          </cell>
          <cell r="F1340" t="str">
            <v>HIDA総合研究所</v>
          </cell>
          <cell r="G1340">
            <v>100801</v>
          </cell>
          <cell r="H1340" t="str">
            <v>調査企画Ｇ</v>
          </cell>
          <cell r="I1340">
            <v>1</v>
          </cell>
          <cell r="J1340" t="str">
            <v>部門1</v>
          </cell>
          <cell r="K1340">
            <v>1001</v>
          </cell>
          <cell r="L1340" t="str">
            <v>部門1-1</v>
          </cell>
          <cell r="M1340">
            <v>100102</v>
          </cell>
          <cell r="N1340" t="str">
            <v>一般職員</v>
          </cell>
          <cell r="O1340">
            <v>500</v>
          </cell>
          <cell r="P1340">
            <v>287700</v>
          </cell>
          <cell r="Q1340">
            <v>287700</v>
          </cell>
          <cell r="R1340">
            <v>0</v>
          </cell>
          <cell r="S1340">
            <v>0</v>
          </cell>
          <cell r="T1340">
            <v>0</v>
          </cell>
          <cell r="U1340">
            <v>0</v>
          </cell>
          <cell r="V1340">
            <v>0</v>
          </cell>
          <cell r="W1340">
            <v>0</v>
          </cell>
          <cell r="X1340">
            <v>0</v>
          </cell>
          <cell r="Y1340">
            <v>0</v>
          </cell>
          <cell r="Z1340">
            <v>287700</v>
          </cell>
          <cell r="AA1340">
            <v>0</v>
          </cell>
          <cell r="AB1340">
            <v>34524</v>
          </cell>
          <cell r="AC1340">
            <v>0</v>
          </cell>
          <cell r="AD1340">
            <v>0</v>
          </cell>
          <cell r="AE1340">
            <v>0</v>
          </cell>
          <cell r="AF1340">
            <v>12790</v>
          </cell>
          <cell r="AG1340">
            <v>0</v>
          </cell>
          <cell r="AH1340">
            <v>0</v>
          </cell>
          <cell r="AI1340">
            <v>2781</v>
          </cell>
          <cell r="AJ1340">
            <v>0</v>
          </cell>
          <cell r="AK1340">
            <v>13396</v>
          </cell>
          <cell r="AL1340">
            <v>0</v>
          </cell>
          <cell r="AM1340">
            <v>30308.2</v>
          </cell>
          <cell r="AN1340">
            <v>510</v>
          </cell>
          <cell r="AO1340">
            <v>0</v>
          </cell>
          <cell r="AP1340">
            <v>0</v>
          </cell>
          <cell r="AQ1340">
            <v>337795</v>
          </cell>
          <cell r="AR1340">
            <v>0</v>
          </cell>
          <cell r="AS1340">
            <v>0</v>
          </cell>
          <cell r="AT1340">
            <v>0</v>
          </cell>
          <cell r="AU1340">
            <v>0</v>
          </cell>
          <cell r="AV1340">
            <v>1688</v>
          </cell>
          <cell r="AW1340">
            <v>2872.2325000000001</v>
          </cell>
          <cell r="AX1340">
            <v>689.10180000000003</v>
          </cell>
        </row>
        <row r="1341">
          <cell r="D1341" t="str">
            <v>内野　麻衣子</v>
          </cell>
          <cell r="E1341">
            <v>1008</v>
          </cell>
          <cell r="F1341" t="str">
            <v>HIDA総合研究所</v>
          </cell>
          <cell r="G1341">
            <v>100801</v>
          </cell>
          <cell r="H1341" t="str">
            <v>調査企画Ｇ</v>
          </cell>
          <cell r="I1341">
            <v>1</v>
          </cell>
          <cell r="J1341" t="str">
            <v>部門1</v>
          </cell>
          <cell r="K1341">
            <v>1001</v>
          </cell>
          <cell r="L1341" t="str">
            <v>部門1-1</v>
          </cell>
          <cell r="M1341">
            <v>100102</v>
          </cell>
          <cell r="N1341" t="str">
            <v>一般職員</v>
          </cell>
          <cell r="O1341">
            <v>500</v>
          </cell>
          <cell r="P1341">
            <v>273800</v>
          </cell>
          <cell r="Q1341">
            <v>273800</v>
          </cell>
          <cell r="R1341">
            <v>0</v>
          </cell>
          <cell r="S1341">
            <v>0</v>
          </cell>
          <cell r="T1341">
            <v>0</v>
          </cell>
          <cell r="U1341">
            <v>0</v>
          </cell>
          <cell r="V1341">
            <v>0</v>
          </cell>
          <cell r="W1341">
            <v>0</v>
          </cell>
          <cell r="X1341">
            <v>0</v>
          </cell>
          <cell r="Y1341">
            <v>0</v>
          </cell>
          <cell r="Z1341">
            <v>273800</v>
          </cell>
          <cell r="AA1341">
            <v>0</v>
          </cell>
          <cell r="AB1341">
            <v>32856</v>
          </cell>
          <cell r="AC1341">
            <v>0</v>
          </cell>
          <cell r="AD1341">
            <v>0</v>
          </cell>
          <cell r="AE1341">
            <v>0</v>
          </cell>
          <cell r="AF1341">
            <v>14215</v>
          </cell>
          <cell r="AG1341">
            <v>0</v>
          </cell>
          <cell r="AH1341">
            <v>0</v>
          </cell>
          <cell r="AI1341">
            <v>69504</v>
          </cell>
          <cell r="AJ1341">
            <v>0</v>
          </cell>
          <cell r="AK1341">
            <v>14972</v>
          </cell>
          <cell r="AL1341">
            <v>0</v>
          </cell>
          <cell r="AM1341">
            <v>33873.4</v>
          </cell>
          <cell r="AN1341">
            <v>570</v>
          </cell>
          <cell r="AO1341">
            <v>0</v>
          </cell>
          <cell r="AP1341">
            <v>0</v>
          </cell>
          <cell r="AQ1341">
            <v>390375</v>
          </cell>
          <cell r="AR1341">
            <v>0</v>
          </cell>
          <cell r="AS1341">
            <v>0</v>
          </cell>
          <cell r="AT1341">
            <v>178</v>
          </cell>
          <cell r="AU1341">
            <v>0</v>
          </cell>
          <cell r="AV1341">
            <v>1951</v>
          </cell>
          <cell r="AW1341">
            <v>3319.0625</v>
          </cell>
          <cell r="AX1341">
            <v>796.36500000000001</v>
          </cell>
        </row>
        <row r="1342">
          <cell r="D1342" t="str">
            <v>田中　道代</v>
          </cell>
          <cell r="E1342">
            <v>1002</v>
          </cell>
          <cell r="F1342" t="str">
            <v>政策推進部</v>
          </cell>
          <cell r="G1342">
            <v>100201</v>
          </cell>
          <cell r="H1342" t="str">
            <v>国際人材Ｇ</v>
          </cell>
          <cell r="I1342">
            <v>1</v>
          </cell>
          <cell r="J1342" t="str">
            <v>部門1</v>
          </cell>
          <cell r="K1342">
            <v>1001</v>
          </cell>
          <cell r="L1342" t="str">
            <v>部門1-1</v>
          </cell>
          <cell r="M1342">
            <v>100102</v>
          </cell>
          <cell r="N1342" t="str">
            <v>一般職員</v>
          </cell>
          <cell r="O1342">
            <v>500</v>
          </cell>
          <cell r="P1342">
            <v>315600</v>
          </cell>
          <cell r="Q1342">
            <v>315600</v>
          </cell>
          <cell r="R1342">
            <v>0</v>
          </cell>
          <cell r="S1342">
            <v>0</v>
          </cell>
          <cell r="T1342">
            <v>0</v>
          </cell>
          <cell r="U1342">
            <v>0</v>
          </cell>
          <cell r="V1342">
            <v>0</v>
          </cell>
          <cell r="W1342">
            <v>0</v>
          </cell>
          <cell r="X1342">
            <v>0</v>
          </cell>
          <cell r="Y1342">
            <v>0</v>
          </cell>
          <cell r="Z1342">
            <v>315600</v>
          </cell>
          <cell r="AA1342">
            <v>0</v>
          </cell>
          <cell r="AB1342">
            <v>37872</v>
          </cell>
          <cell r="AC1342">
            <v>0</v>
          </cell>
          <cell r="AD1342">
            <v>0</v>
          </cell>
          <cell r="AE1342">
            <v>0</v>
          </cell>
          <cell r="AF1342">
            <v>9540</v>
          </cell>
          <cell r="AG1342">
            <v>0</v>
          </cell>
          <cell r="AH1342">
            <v>0</v>
          </cell>
          <cell r="AI1342">
            <v>32115</v>
          </cell>
          <cell r="AJ1342">
            <v>0</v>
          </cell>
          <cell r="AK1342">
            <v>17336</v>
          </cell>
          <cell r="AL1342">
            <v>2420</v>
          </cell>
          <cell r="AM1342">
            <v>39222.199999999997</v>
          </cell>
          <cell r="AN1342">
            <v>660</v>
          </cell>
          <cell r="AO1342">
            <v>0</v>
          </cell>
          <cell r="AP1342">
            <v>0</v>
          </cell>
          <cell r="AQ1342">
            <v>395127</v>
          </cell>
          <cell r="AR1342">
            <v>0</v>
          </cell>
          <cell r="AS1342">
            <v>0</v>
          </cell>
          <cell r="AT1342">
            <v>0</v>
          </cell>
          <cell r="AU1342">
            <v>0</v>
          </cell>
          <cell r="AV1342">
            <v>1975</v>
          </cell>
          <cell r="AW1342">
            <v>3359.2145</v>
          </cell>
          <cell r="AX1342">
            <v>806.05899999999997</v>
          </cell>
        </row>
        <row r="1343">
          <cell r="D1343" t="str">
            <v>小坂　由起子</v>
          </cell>
          <cell r="E1343">
            <v>1006</v>
          </cell>
          <cell r="F1343" t="str">
            <v>東京研修センター</v>
          </cell>
          <cell r="G1343">
            <v>100601</v>
          </cell>
          <cell r="H1343" t="str">
            <v>ＴＫＣＧ</v>
          </cell>
          <cell r="I1343">
            <v>1</v>
          </cell>
          <cell r="J1343" t="str">
            <v>部門1</v>
          </cell>
          <cell r="K1343">
            <v>1001</v>
          </cell>
          <cell r="L1343" t="str">
            <v>部門1-1</v>
          </cell>
          <cell r="M1343">
            <v>100102</v>
          </cell>
          <cell r="N1343" t="str">
            <v>一般職員</v>
          </cell>
          <cell r="O1343">
            <v>500</v>
          </cell>
          <cell r="P1343">
            <v>315600</v>
          </cell>
          <cell r="Q1343">
            <v>315600</v>
          </cell>
          <cell r="R1343">
            <v>0</v>
          </cell>
          <cell r="S1343">
            <v>0</v>
          </cell>
          <cell r="T1343">
            <v>0</v>
          </cell>
          <cell r="U1343">
            <v>0</v>
          </cell>
          <cell r="V1343">
            <v>0</v>
          </cell>
          <cell r="W1343">
            <v>0</v>
          </cell>
          <cell r="X1343">
            <v>0</v>
          </cell>
          <cell r="Y1343">
            <v>0</v>
          </cell>
          <cell r="Z1343">
            <v>315600</v>
          </cell>
          <cell r="AA1343">
            <v>0</v>
          </cell>
          <cell r="AB1343">
            <v>37872</v>
          </cell>
          <cell r="AC1343">
            <v>0</v>
          </cell>
          <cell r="AD1343">
            <v>0</v>
          </cell>
          <cell r="AE1343">
            <v>0</v>
          </cell>
          <cell r="AF1343">
            <v>27498</v>
          </cell>
          <cell r="AG1343">
            <v>0</v>
          </cell>
          <cell r="AH1343">
            <v>0</v>
          </cell>
          <cell r="AI1343">
            <v>364932</v>
          </cell>
          <cell r="AJ1343">
            <v>0</v>
          </cell>
          <cell r="AK1343">
            <v>14972</v>
          </cell>
          <cell r="AL1343">
            <v>2090</v>
          </cell>
          <cell r="AM1343">
            <v>33873.4</v>
          </cell>
          <cell r="AN1343">
            <v>570</v>
          </cell>
          <cell r="AO1343">
            <v>0</v>
          </cell>
          <cell r="AP1343">
            <v>0</v>
          </cell>
          <cell r="AQ1343">
            <v>745902</v>
          </cell>
          <cell r="AR1343">
            <v>55403</v>
          </cell>
          <cell r="AS1343">
            <v>20183</v>
          </cell>
          <cell r="AT1343">
            <v>0</v>
          </cell>
          <cell r="AU1343">
            <v>0</v>
          </cell>
          <cell r="AV1343">
            <v>3729</v>
          </cell>
          <cell r="AW1343">
            <v>6340.6769999999997</v>
          </cell>
          <cell r="AX1343">
            <v>1521.64</v>
          </cell>
        </row>
        <row r="1344">
          <cell r="D1344" t="str">
            <v>榎本　伸一</v>
          </cell>
          <cell r="E1344">
            <v>1001</v>
          </cell>
          <cell r="F1344" t="str">
            <v>産業推進部</v>
          </cell>
          <cell r="G1344">
            <v>100102</v>
          </cell>
          <cell r="H1344" t="str">
            <v>ＥＰＡＧ</v>
          </cell>
          <cell r="I1344">
            <v>1</v>
          </cell>
          <cell r="J1344" t="str">
            <v>部門1</v>
          </cell>
          <cell r="K1344">
            <v>1001</v>
          </cell>
          <cell r="L1344" t="str">
            <v>部門1-1</v>
          </cell>
          <cell r="M1344">
            <v>100102</v>
          </cell>
          <cell r="N1344" t="str">
            <v>一般職員</v>
          </cell>
          <cell r="O1344">
            <v>500</v>
          </cell>
          <cell r="P1344">
            <v>315600</v>
          </cell>
          <cell r="Q1344">
            <v>315600</v>
          </cell>
          <cell r="R1344">
            <v>0</v>
          </cell>
          <cell r="S1344">
            <v>0</v>
          </cell>
          <cell r="T1344">
            <v>0</v>
          </cell>
          <cell r="U1344">
            <v>0</v>
          </cell>
          <cell r="V1344">
            <v>0</v>
          </cell>
          <cell r="W1344">
            <v>0</v>
          </cell>
          <cell r="X1344">
            <v>0</v>
          </cell>
          <cell r="Y1344">
            <v>0</v>
          </cell>
          <cell r="Z1344">
            <v>315600</v>
          </cell>
          <cell r="AA1344">
            <v>0</v>
          </cell>
          <cell r="AB1344">
            <v>37872</v>
          </cell>
          <cell r="AC1344">
            <v>0</v>
          </cell>
          <cell r="AD1344">
            <v>0</v>
          </cell>
          <cell r="AE1344">
            <v>0</v>
          </cell>
          <cell r="AF1344">
            <v>0</v>
          </cell>
          <cell r="AG1344">
            <v>0</v>
          </cell>
          <cell r="AH1344">
            <v>0</v>
          </cell>
          <cell r="AI1344">
            <v>208192</v>
          </cell>
          <cell r="AJ1344">
            <v>0</v>
          </cell>
          <cell r="AK1344">
            <v>17336</v>
          </cell>
          <cell r="AL1344">
            <v>0</v>
          </cell>
          <cell r="AM1344">
            <v>39222.199999999997</v>
          </cell>
          <cell r="AN1344">
            <v>660</v>
          </cell>
          <cell r="AO1344">
            <v>0</v>
          </cell>
          <cell r="AP1344">
            <v>0</v>
          </cell>
          <cell r="AQ1344">
            <v>561664</v>
          </cell>
          <cell r="AR1344">
            <v>27550</v>
          </cell>
          <cell r="AS1344">
            <v>0</v>
          </cell>
          <cell r="AT1344">
            <v>2661</v>
          </cell>
          <cell r="AU1344">
            <v>0</v>
          </cell>
          <cell r="AV1344">
            <v>2808</v>
          </cell>
          <cell r="AW1344">
            <v>4774.4639999999999</v>
          </cell>
          <cell r="AX1344">
            <v>1145.7945</v>
          </cell>
        </row>
        <row r="1345">
          <cell r="D1345" t="str">
            <v>鈴木　美保</v>
          </cell>
          <cell r="E1345">
            <v>1002</v>
          </cell>
          <cell r="F1345" t="str">
            <v>政策推進部</v>
          </cell>
          <cell r="G1345">
            <v>100201</v>
          </cell>
          <cell r="H1345" t="str">
            <v>国際人材Ｇ</v>
          </cell>
          <cell r="I1345">
            <v>1</v>
          </cell>
          <cell r="J1345" t="str">
            <v>部門1</v>
          </cell>
          <cell r="K1345">
            <v>1001</v>
          </cell>
          <cell r="L1345" t="str">
            <v>部門1-1</v>
          </cell>
          <cell r="M1345">
            <v>100102</v>
          </cell>
          <cell r="N1345" t="str">
            <v>一般職員</v>
          </cell>
          <cell r="O1345">
            <v>500</v>
          </cell>
          <cell r="P1345">
            <v>315600</v>
          </cell>
          <cell r="Q1345">
            <v>315600</v>
          </cell>
          <cell r="R1345">
            <v>0</v>
          </cell>
          <cell r="S1345">
            <v>0</v>
          </cell>
          <cell r="T1345">
            <v>0</v>
          </cell>
          <cell r="U1345">
            <v>0</v>
          </cell>
          <cell r="V1345">
            <v>0</v>
          </cell>
          <cell r="W1345">
            <v>0</v>
          </cell>
          <cell r="X1345">
            <v>0</v>
          </cell>
          <cell r="Y1345">
            <v>0</v>
          </cell>
          <cell r="Z1345">
            <v>315600</v>
          </cell>
          <cell r="AA1345">
            <v>0</v>
          </cell>
          <cell r="AB1345">
            <v>37872</v>
          </cell>
          <cell r="AC1345">
            <v>0</v>
          </cell>
          <cell r="AD1345">
            <v>0</v>
          </cell>
          <cell r="AE1345">
            <v>0</v>
          </cell>
          <cell r="AF1345">
            <v>30815</v>
          </cell>
          <cell r="AG1345">
            <v>0</v>
          </cell>
          <cell r="AH1345">
            <v>0</v>
          </cell>
          <cell r="AI1345">
            <v>25230</v>
          </cell>
          <cell r="AJ1345">
            <v>0</v>
          </cell>
          <cell r="AK1345">
            <v>17336</v>
          </cell>
          <cell r="AL1345">
            <v>2420</v>
          </cell>
          <cell r="AM1345">
            <v>39222.199999999997</v>
          </cell>
          <cell r="AN1345">
            <v>660</v>
          </cell>
          <cell r="AO1345">
            <v>0</v>
          </cell>
          <cell r="AP1345">
            <v>0</v>
          </cell>
          <cell r="AQ1345">
            <v>409517</v>
          </cell>
          <cell r="AR1345">
            <v>0</v>
          </cell>
          <cell r="AS1345">
            <v>0</v>
          </cell>
          <cell r="AT1345">
            <v>0</v>
          </cell>
          <cell r="AU1345">
            <v>0</v>
          </cell>
          <cell r="AV1345">
            <v>2047</v>
          </cell>
          <cell r="AW1345">
            <v>3481.4794999999999</v>
          </cell>
          <cell r="AX1345">
            <v>835.41459999999995</v>
          </cell>
        </row>
        <row r="1346">
          <cell r="D1346" t="str">
            <v>杉山　霜</v>
          </cell>
          <cell r="E1346">
            <v>1002</v>
          </cell>
          <cell r="F1346" t="str">
            <v>政策推進部</v>
          </cell>
          <cell r="G1346">
            <v>100201</v>
          </cell>
          <cell r="H1346" t="str">
            <v>国際人材Ｇ</v>
          </cell>
          <cell r="I1346">
            <v>1</v>
          </cell>
          <cell r="J1346" t="str">
            <v>部門1</v>
          </cell>
          <cell r="K1346">
            <v>1001</v>
          </cell>
          <cell r="L1346" t="str">
            <v>部門1-1</v>
          </cell>
          <cell r="M1346">
            <v>100102</v>
          </cell>
          <cell r="N1346" t="str">
            <v>一般職員</v>
          </cell>
          <cell r="O1346">
            <v>500</v>
          </cell>
          <cell r="P1346">
            <v>315600</v>
          </cell>
          <cell r="Q1346">
            <v>315600</v>
          </cell>
          <cell r="R1346">
            <v>0</v>
          </cell>
          <cell r="S1346">
            <v>0</v>
          </cell>
          <cell r="T1346">
            <v>0</v>
          </cell>
          <cell r="U1346">
            <v>0</v>
          </cell>
          <cell r="V1346">
            <v>0</v>
          </cell>
          <cell r="W1346">
            <v>0</v>
          </cell>
          <cell r="X1346">
            <v>0</v>
          </cell>
          <cell r="Y1346">
            <v>0</v>
          </cell>
          <cell r="Z1346">
            <v>315600</v>
          </cell>
          <cell r="AA1346">
            <v>0</v>
          </cell>
          <cell r="AB1346">
            <v>37872</v>
          </cell>
          <cell r="AC1346">
            <v>0</v>
          </cell>
          <cell r="AD1346">
            <v>0</v>
          </cell>
          <cell r="AE1346">
            <v>0</v>
          </cell>
          <cell r="AF1346">
            <v>11160</v>
          </cell>
          <cell r="AG1346">
            <v>0</v>
          </cell>
          <cell r="AH1346">
            <v>0</v>
          </cell>
          <cell r="AI1346">
            <v>0</v>
          </cell>
          <cell r="AJ1346">
            <v>0</v>
          </cell>
          <cell r="AK1346">
            <v>14972</v>
          </cell>
          <cell r="AL1346">
            <v>2090</v>
          </cell>
          <cell r="AM1346">
            <v>33873.4</v>
          </cell>
          <cell r="AN1346">
            <v>570</v>
          </cell>
          <cell r="AO1346">
            <v>0</v>
          </cell>
          <cell r="AP1346">
            <v>0</v>
          </cell>
          <cell r="AQ1346">
            <v>364632</v>
          </cell>
          <cell r="AR1346">
            <v>0</v>
          </cell>
          <cell r="AS1346">
            <v>0</v>
          </cell>
          <cell r="AT1346">
            <v>0</v>
          </cell>
          <cell r="AU1346">
            <v>0</v>
          </cell>
          <cell r="AV1346">
            <v>1823</v>
          </cell>
          <cell r="AW1346">
            <v>3099.5320000000002</v>
          </cell>
          <cell r="AX1346">
            <v>743.8492</v>
          </cell>
        </row>
        <row r="1347">
          <cell r="D1347" t="str">
            <v>西生　ゆかり</v>
          </cell>
          <cell r="E1347">
            <v>1002</v>
          </cell>
          <cell r="F1347" t="str">
            <v>政策推進部</v>
          </cell>
          <cell r="G1347">
            <v>100202</v>
          </cell>
          <cell r="H1347" t="str">
            <v>政策受託Ｇ</v>
          </cell>
          <cell r="I1347">
            <v>1</v>
          </cell>
          <cell r="J1347" t="str">
            <v>部門1</v>
          </cell>
          <cell r="K1347">
            <v>1001</v>
          </cell>
          <cell r="L1347" t="str">
            <v>部門1-1</v>
          </cell>
          <cell r="M1347">
            <v>100102</v>
          </cell>
          <cell r="N1347" t="str">
            <v>一般職員</v>
          </cell>
          <cell r="O1347">
            <v>500</v>
          </cell>
          <cell r="P1347">
            <v>243800</v>
          </cell>
          <cell r="Q1347">
            <v>243800</v>
          </cell>
          <cell r="R1347">
            <v>0</v>
          </cell>
          <cell r="S1347">
            <v>0</v>
          </cell>
          <cell r="T1347">
            <v>0</v>
          </cell>
          <cell r="U1347">
            <v>0</v>
          </cell>
          <cell r="V1347">
            <v>0</v>
          </cell>
          <cell r="W1347">
            <v>0</v>
          </cell>
          <cell r="X1347">
            <v>0</v>
          </cell>
          <cell r="Y1347">
            <v>0</v>
          </cell>
          <cell r="Z1347">
            <v>243800</v>
          </cell>
          <cell r="AA1347">
            <v>0</v>
          </cell>
          <cell r="AB1347">
            <v>29256</v>
          </cell>
          <cell r="AC1347">
            <v>0</v>
          </cell>
          <cell r="AD1347">
            <v>0</v>
          </cell>
          <cell r="AE1347">
            <v>0</v>
          </cell>
          <cell r="AF1347">
            <v>3880</v>
          </cell>
          <cell r="AG1347">
            <v>0</v>
          </cell>
          <cell r="AH1347">
            <v>0</v>
          </cell>
          <cell r="AI1347">
            <v>18009</v>
          </cell>
          <cell r="AJ1347">
            <v>0</v>
          </cell>
          <cell r="AK1347">
            <v>11032</v>
          </cell>
          <cell r="AL1347">
            <v>0</v>
          </cell>
          <cell r="AM1347">
            <v>24959.4</v>
          </cell>
          <cell r="AN1347">
            <v>420</v>
          </cell>
          <cell r="AO1347">
            <v>0</v>
          </cell>
          <cell r="AP1347">
            <v>0</v>
          </cell>
          <cell r="AQ1347">
            <v>294945</v>
          </cell>
          <cell r="AR1347">
            <v>0</v>
          </cell>
          <cell r="AS1347">
            <v>0</v>
          </cell>
          <cell r="AT1347">
            <v>0</v>
          </cell>
          <cell r="AU1347">
            <v>0</v>
          </cell>
          <cell r="AV1347">
            <v>1474</v>
          </cell>
          <cell r="AW1347">
            <v>2507.7575000000002</v>
          </cell>
          <cell r="AX1347">
            <v>601.68780000000004</v>
          </cell>
        </row>
        <row r="1348">
          <cell r="D1348" t="str">
            <v>井口　理津子</v>
          </cell>
          <cell r="E1348">
            <v>1001</v>
          </cell>
          <cell r="F1348" t="str">
            <v>産業推進部</v>
          </cell>
          <cell r="G1348">
            <v>100102</v>
          </cell>
          <cell r="H1348" t="str">
            <v>ＥＰＡＧ</v>
          </cell>
          <cell r="I1348">
            <v>1</v>
          </cell>
          <cell r="J1348" t="str">
            <v>部門1</v>
          </cell>
          <cell r="K1348">
            <v>1001</v>
          </cell>
          <cell r="L1348" t="str">
            <v>部門1-1</v>
          </cell>
          <cell r="M1348">
            <v>100102</v>
          </cell>
          <cell r="N1348" t="str">
            <v>一般職員</v>
          </cell>
          <cell r="O1348">
            <v>500</v>
          </cell>
          <cell r="P1348">
            <v>315600</v>
          </cell>
          <cell r="Q1348">
            <v>315600</v>
          </cell>
          <cell r="R1348">
            <v>0</v>
          </cell>
          <cell r="S1348">
            <v>0</v>
          </cell>
          <cell r="T1348">
            <v>0</v>
          </cell>
          <cell r="U1348">
            <v>0</v>
          </cell>
          <cell r="V1348">
            <v>0</v>
          </cell>
          <cell r="W1348">
            <v>0</v>
          </cell>
          <cell r="X1348">
            <v>0</v>
          </cell>
          <cell r="Y1348">
            <v>0</v>
          </cell>
          <cell r="Z1348">
            <v>315600</v>
          </cell>
          <cell r="AA1348">
            <v>0</v>
          </cell>
          <cell r="AB1348">
            <v>37872</v>
          </cell>
          <cell r="AC1348">
            <v>0</v>
          </cell>
          <cell r="AD1348">
            <v>0</v>
          </cell>
          <cell r="AE1348">
            <v>0</v>
          </cell>
          <cell r="AF1348">
            <v>24504</v>
          </cell>
          <cell r="AG1348">
            <v>0</v>
          </cell>
          <cell r="AH1348">
            <v>0</v>
          </cell>
          <cell r="AI1348">
            <v>128409</v>
          </cell>
          <cell r="AJ1348">
            <v>0</v>
          </cell>
          <cell r="AK1348">
            <v>14972</v>
          </cell>
          <cell r="AL1348">
            <v>2090</v>
          </cell>
          <cell r="AM1348">
            <v>33873.4</v>
          </cell>
          <cell r="AN1348">
            <v>570</v>
          </cell>
          <cell r="AO1348">
            <v>0</v>
          </cell>
          <cell r="AP1348">
            <v>0</v>
          </cell>
          <cell r="AQ1348">
            <v>506385</v>
          </cell>
          <cell r="AR1348">
            <v>2123</v>
          </cell>
          <cell r="AS1348">
            <v>0</v>
          </cell>
          <cell r="AT1348">
            <v>0</v>
          </cell>
          <cell r="AU1348">
            <v>8388</v>
          </cell>
          <cell r="AV1348">
            <v>2531</v>
          </cell>
          <cell r="AW1348">
            <v>4305.1975000000002</v>
          </cell>
          <cell r="AX1348">
            <v>1033.0254</v>
          </cell>
        </row>
        <row r="1349">
          <cell r="D1349" t="str">
            <v>渡邉　菜穂子</v>
          </cell>
          <cell r="E1349">
            <v>1001</v>
          </cell>
          <cell r="F1349" t="str">
            <v>産業推進部</v>
          </cell>
          <cell r="G1349">
            <v>100102</v>
          </cell>
          <cell r="H1349" t="str">
            <v>ＥＰＡＧ</v>
          </cell>
          <cell r="I1349">
            <v>1</v>
          </cell>
          <cell r="J1349" t="str">
            <v>部門1</v>
          </cell>
          <cell r="K1349">
            <v>1001</v>
          </cell>
          <cell r="L1349" t="str">
            <v>部門1-1</v>
          </cell>
          <cell r="M1349">
            <v>100102</v>
          </cell>
          <cell r="N1349" t="str">
            <v>一般職員</v>
          </cell>
          <cell r="O1349">
            <v>500</v>
          </cell>
          <cell r="P1349">
            <v>315600</v>
          </cell>
          <cell r="Q1349">
            <v>315600</v>
          </cell>
          <cell r="R1349">
            <v>0</v>
          </cell>
          <cell r="S1349">
            <v>0</v>
          </cell>
          <cell r="T1349">
            <v>0</v>
          </cell>
          <cell r="U1349">
            <v>0</v>
          </cell>
          <cell r="V1349">
            <v>0</v>
          </cell>
          <cell r="W1349">
            <v>0</v>
          </cell>
          <cell r="X1349">
            <v>0</v>
          </cell>
          <cell r="Y1349">
            <v>0</v>
          </cell>
          <cell r="Z1349">
            <v>315600</v>
          </cell>
          <cell r="AA1349">
            <v>0</v>
          </cell>
          <cell r="AB1349">
            <v>37872</v>
          </cell>
          <cell r="AC1349">
            <v>0</v>
          </cell>
          <cell r="AD1349">
            <v>0</v>
          </cell>
          <cell r="AE1349">
            <v>0</v>
          </cell>
          <cell r="AF1349">
            <v>6500</v>
          </cell>
          <cell r="AG1349">
            <v>0</v>
          </cell>
          <cell r="AH1349">
            <v>0</v>
          </cell>
          <cell r="AI1349">
            <v>231516</v>
          </cell>
          <cell r="AJ1349">
            <v>0</v>
          </cell>
          <cell r="AK1349">
            <v>14184</v>
          </cell>
          <cell r="AL1349">
            <v>1980</v>
          </cell>
          <cell r="AM1349">
            <v>32090.799999999999</v>
          </cell>
          <cell r="AN1349">
            <v>540</v>
          </cell>
          <cell r="AO1349">
            <v>0</v>
          </cell>
          <cell r="AP1349">
            <v>0</v>
          </cell>
          <cell r="AQ1349">
            <v>591488</v>
          </cell>
          <cell r="AR1349">
            <v>21602</v>
          </cell>
          <cell r="AS1349">
            <v>0</v>
          </cell>
          <cell r="AT1349">
            <v>4236</v>
          </cell>
          <cell r="AU1349">
            <v>13341</v>
          </cell>
          <cell r="AV1349">
            <v>2957</v>
          </cell>
          <cell r="AW1349">
            <v>5028.0879999999997</v>
          </cell>
          <cell r="AX1349">
            <v>1206.6355000000001</v>
          </cell>
        </row>
        <row r="1350">
          <cell r="D1350" t="str">
            <v>阿部　千依</v>
          </cell>
          <cell r="E1350">
            <v>1004</v>
          </cell>
          <cell r="F1350" t="str">
            <v>事業統括部</v>
          </cell>
          <cell r="G1350">
            <v>100402</v>
          </cell>
          <cell r="H1350" t="str">
            <v>事業統括Ｇ地方創生支援ユニット</v>
          </cell>
          <cell r="I1350">
            <v>1</v>
          </cell>
          <cell r="J1350" t="str">
            <v>部門1</v>
          </cell>
          <cell r="K1350">
            <v>1001</v>
          </cell>
          <cell r="L1350" t="str">
            <v>部門1-1</v>
          </cell>
          <cell r="M1350">
            <v>100102</v>
          </cell>
          <cell r="N1350" t="str">
            <v>一般職員</v>
          </cell>
          <cell r="O1350">
            <v>500</v>
          </cell>
          <cell r="P1350">
            <v>287700</v>
          </cell>
          <cell r="Q1350">
            <v>287700</v>
          </cell>
          <cell r="R1350">
            <v>0</v>
          </cell>
          <cell r="S1350">
            <v>0</v>
          </cell>
          <cell r="T1350">
            <v>0</v>
          </cell>
          <cell r="U1350">
            <v>0</v>
          </cell>
          <cell r="V1350">
            <v>0</v>
          </cell>
          <cell r="W1350">
            <v>0</v>
          </cell>
          <cell r="X1350">
            <v>0</v>
          </cell>
          <cell r="Y1350">
            <v>0</v>
          </cell>
          <cell r="Z1350">
            <v>287700</v>
          </cell>
          <cell r="AA1350">
            <v>0</v>
          </cell>
          <cell r="AB1350">
            <v>34524</v>
          </cell>
          <cell r="AC1350">
            <v>0</v>
          </cell>
          <cell r="AD1350">
            <v>0</v>
          </cell>
          <cell r="AE1350">
            <v>0</v>
          </cell>
          <cell r="AF1350">
            <v>12808</v>
          </cell>
          <cell r="AG1350">
            <v>0</v>
          </cell>
          <cell r="AH1350">
            <v>0</v>
          </cell>
          <cell r="AI1350">
            <v>71782</v>
          </cell>
          <cell r="AJ1350">
            <v>-16043</v>
          </cell>
          <cell r="AK1350">
            <v>13396</v>
          </cell>
          <cell r="AL1350">
            <v>0</v>
          </cell>
          <cell r="AM1350">
            <v>30308.2</v>
          </cell>
          <cell r="AN1350">
            <v>510</v>
          </cell>
          <cell r="AO1350">
            <v>0</v>
          </cell>
          <cell r="AP1350">
            <v>0</v>
          </cell>
          <cell r="AQ1350">
            <v>390771</v>
          </cell>
          <cell r="AR1350">
            <v>0</v>
          </cell>
          <cell r="AS1350">
            <v>0</v>
          </cell>
          <cell r="AT1350">
            <v>589</v>
          </cell>
          <cell r="AU1350">
            <v>0</v>
          </cell>
          <cell r="AV1350">
            <v>1953</v>
          </cell>
          <cell r="AW1350">
            <v>3322.4085</v>
          </cell>
          <cell r="AX1350">
            <v>797.17280000000005</v>
          </cell>
        </row>
        <row r="1351">
          <cell r="D1351" t="str">
            <v>中山　裕史</v>
          </cell>
          <cell r="E1351">
            <v>1007</v>
          </cell>
          <cell r="F1351" t="str">
            <v>関西研修センター</v>
          </cell>
          <cell r="G1351">
            <v>100701</v>
          </cell>
          <cell r="H1351" t="str">
            <v>ＫＫＣＧ</v>
          </cell>
          <cell r="I1351">
            <v>1</v>
          </cell>
          <cell r="J1351" t="str">
            <v>部門1</v>
          </cell>
          <cell r="K1351">
            <v>1001</v>
          </cell>
          <cell r="L1351" t="str">
            <v>部門1-1</v>
          </cell>
          <cell r="M1351">
            <v>100102</v>
          </cell>
          <cell r="N1351" t="str">
            <v>一般職員</v>
          </cell>
          <cell r="O1351">
            <v>500</v>
          </cell>
          <cell r="P1351">
            <v>315600</v>
          </cell>
          <cell r="Q1351">
            <v>315600</v>
          </cell>
          <cell r="R1351">
            <v>0</v>
          </cell>
          <cell r="S1351">
            <v>0</v>
          </cell>
          <cell r="T1351">
            <v>0</v>
          </cell>
          <cell r="U1351">
            <v>0</v>
          </cell>
          <cell r="V1351">
            <v>0</v>
          </cell>
          <cell r="W1351">
            <v>0</v>
          </cell>
          <cell r="X1351">
            <v>0</v>
          </cell>
          <cell r="Y1351">
            <v>0</v>
          </cell>
          <cell r="Z1351">
            <v>315600</v>
          </cell>
          <cell r="AA1351">
            <v>0</v>
          </cell>
          <cell r="AB1351">
            <v>37872</v>
          </cell>
          <cell r="AC1351">
            <v>0</v>
          </cell>
          <cell r="AD1351">
            <v>0</v>
          </cell>
          <cell r="AE1351">
            <v>0</v>
          </cell>
          <cell r="AF1351">
            <v>16340</v>
          </cell>
          <cell r="AG1351">
            <v>0</v>
          </cell>
          <cell r="AH1351">
            <v>0</v>
          </cell>
          <cell r="AI1351">
            <v>133841</v>
          </cell>
          <cell r="AJ1351">
            <v>-35205</v>
          </cell>
          <cell r="AK1351">
            <v>14972</v>
          </cell>
          <cell r="AL1351">
            <v>2090</v>
          </cell>
          <cell r="AM1351">
            <v>33873.4</v>
          </cell>
          <cell r="AN1351">
            <v>570</v>
          </cell>
          <cell r="AO1351">
            <v>0</v>
          </cell>
          <cell r="AP1351">
            <v>0</v>
          </cell>
          <cell r="AQ1351">
            <v>468448</v>
          </cell>
          <cell r="AR1351">
            <v>6164</v>
          </cell>
          <cell r="AS1351">
            <v>0</v>
          </cell>
          <cell r="AT1351">
            <v>0</v>
          </cell>
          <cell r="AU1351">
            <v>0</v>
          </cell>
          <cell r="AV1351">
            <v>2342</v>
          </cell>
          <cell r="AW1351">
            <v>3982.0479999999998</v>
          </cell>
          <cell r="AX1351">
            <v>955.63390000000004</v>
          </cell>
        </row>
        <row r="1352">
          <cell r="D1352" t="str">
            <v>大西　里奈</v>
          </cell>
          <cell r="E1352">
            <v>1007</v>
          </cell>
          <cell r="F1352" t="str">
            <v>関西研修センター</v>
          </cell>
          <cell r="G1352">
            <v>100701</v>
          </cell>
          <cell r="H1352" t="str">
            <v>ＫＫＣＧ</v>
          </cell>
          <cell r="I1352">
            <v>1</v>
          </cell>
          <cell r="J1352" t="str">
            <v>部門1</v>
          </cell>
          <cell r="K1352">
            <v>1001</v>
          </cell>
          <cell r="L1352" t="str">
            <v>部門1-1</v>
          </cell>
          <cell r="M1352">
            <v>100102</v>
          </cell>
          <cell r="N1352" t="str">
            <v>一般職員</v>
          </cell>
          <cell r="O1352">
            <v>500</v>
          </cell>
          <cell r="P1352">
            <v>212300</v>
          </cell>
          <cell r="Q1352">
            <v>212300</v>
          </cell>
          <cell r="R1352">
            <v>0</v>
          </cell>
          <cell r="S1352">
            <v>0</v>
          </cell>
          <cell r="T1352">
            <v>0</v>
          </cell>
          <cell r="U1352">
            <v>0</v>
          </cell>
          <cell r="V1352">
            <v>0</v>
          </cell>
          <cell r="W1352">
            <v>0</v>
          </cell>
          <cell r="X1352">
            <v>0</v>
          </cell>
          <cell r="Y1352">
            <v>0</v>
          </cell>
          <cell r="Z1352">
            <v>212300</v>
          </cell>
          <cell r="AA1352">
            <v>0</v>
          </cell>
          <cell r="AB1352">
            <v>25476</v>
          </cell>
          <cell r="AC1352">
            <v>0</v>
          </cell>
          <cell r="AD1352">
            <v>0</v>
          </cell>
          <cell r="AE1352">
            <v>0</v>
          </cell>
          <cell r="AF1352">
            <v>10680</v>
          </cell>
          <cell r="AG1352">
            <v>0</v>
          </cell>
          <cell r="AH1352">
            <v>0</v>
          </cell>
          <cell r="AI1352">
            <v>85827</v>
          </cell>
          <cell r="AJ1352">
            <v>-11843</v>
          </cell>
          <cell r="AK1352">
            <v>9456</v>
          </cell>
          <cell r="AL1352">
            <v>0</v>
          </cell>
          <cell r="AM1352">
            <v>21394.2</v>
          </cell>
          <cell r="AN1352">
            <v>360</v>
          </cell>
          <cell r="AO1352">
            <v>0</v>
          </cell>
          <cell r="AP1352">
            <v>0</v>
          </cell>
          <cell r="AQ1352">
            <v>322440</v>
          </cell>
          <cell r="AR1352">
            <v>3298</v>
          </cell>
          <cell r="AS1352">
            <v>0</v>
          </cell>
          <cell r="AT1352">
            <v>26</v>
          </cell>
          <cell r="AU1352">
            <v>0</v>
          </cell>
          <cell r="AV1352">
            <v>1612</v>
          </cell>
          <cell r="AW1352">
            <v>2740.94</v>
          </cell>
          <cell r="AX1352">
            <v>657.77760000000001</v>
          </cell>
        </row>
        <row r="1353">
          <cell r="D1353" t="str">
            <v>吉田　美由紀</v>
          </cell>
          <cell r="E1353">
            <v>1002</v>
          </cell>
          <cell r="F1353" t="str">
            <v>政策推進部</v>
          </cell>
          <cell r="G1353">
            <v>100201</v>
          </cell>
          <cell r="H1353" t="str">
            <v>国際人材Ｇ</v>
          </cell>
          <cell r="I1353">
            <v>1</v>
          </cell>
          <cell r="J1353" t="str">
            <v>部門1</v>
          </cell>
          <cell r="K1353">
            <v>1001</v>
          </cell>
          <cell r="L1353" t="str">
            <v>部門1-1</v>
          </cell>
          <cell r="M1353">
            <v>100102</v>
          </cell>
          <cell r="N1353" t="str">
            <v>一般職員</v>
          </cell>
          <cell r="O1353">
            <v>500</v>
          </cell>
          <cell r="P1353">
            <v>315600</v>
          </cell>
          <cell r="Q1353">
            <v>315600</v>
          </cell>
          <cell r="R1353">
            <v>0</v>
          </cell>
          <cell r="S1353">
            <v>0</v>
          </cell>
          <cell r="T1353">
            <v>0</v>
          </cell>
          <cell r="U1353">
            <v>0</v>
          </cell>
          <cell r="V1353">
            <v>0</v>
          </cell>
          <cell r="W1353">
            <v>0</v>
          </cell>
          <cell r="X1353">
            <v>0</v>
          </cell>
          <cell r="Y1353">
            <v>0</v>
          </cell>
          <cell r="Z1353">
            <v>315600</v>
          </cell>
          <cell r="AA1353">
            <v>0</v>
          </cell>
          <cell r="AB1353">
            <v>37872</v>
          </cell>
          <cell r="AC1353">
            <v>0</v>
          </cell>
          <cell r="AD1353">
            <v>0</v>
          </cell>
          <cell r="AE1353">
            <v>0</v>
          </cell>
          <cell r="AF1353">
            <v>6960</v>
          </cell>
          <cell r="AG1353">
            <v>0</v>
          </cell>
          <cell r="AH1353">
            <v>0</v>
          </cell>
          <cell r="AI1353">
            <v>28164</v>
          </cell>
          <cell r="AJ1353">
            <v>0</v>
          </cell>
          <cell r="AK1353">
            <v>14184</v>
          </cell>
          <cell r="AL1353">
            <v>1980</v>
          </cell>
          <cell r="AM1353">
            <v>32090.799999999999</v>
          </cell>
          <cell r="AN1353">
            <v>540</v>
          </cell>
          <cell r="AO1353">
            <v>0</v>
          </cell>
          <cell r="AP1353">
            <v>0</v>
          </cell>
          <cell r="AQ1353">
            <v>388596</v>
          </cell>
          <cell r="AR1353">
            <v>0</v>
          </cell>
          <cell r="AS1353">
            <v>0</v>
          </cell>
          <cell r="AT1353">
            <v>0</v>
          </cell>
          <cell r="AU1353">
            <v>0</v>
          </cell>
          <cell r="AV1353">
            <v>1942</v>
          </cell>
          <cell r="AW1353">
            <v>3304.0459999999998</v>
          </cell>
          <cell r="AX1353">
            <v>792.73580000000004</v>
          </cell>
        </row>
        <row r="1354">
          <cell r="D1354" t="str">
            <v>山本　あづみ</v>
          </cell>
          <cell r="E1354">
            <v>1002</v>
          </cell>
          <cell r="F1354" t="str">
            <v>政策推進部</v>
          </cell>
          <cell r="G1354">
            <v>100201</v>
          </cell>
          <cell r="H1354" t="str">
            <v>国際人材Ｇ</v>
          </cell>
          <cell r="I1354">
            <v>1</v>
          </cell>
          <cell r="J1354" t="str">
            <v>部門1</v>
          </cell>
          <cell r="K1354">
            <v>1001</v>
          </cell>
          <cell r="L1354" t="str">
            <v>部門1-1</v>
          </cell>
          <cell r="M1354">
            <v>100102</v>
          </cell>
          <cell r="N1354" t="str">
            <v>一般職員</v>
          </cell>
          <cell r="O1354">
            <v>500</v>
          </cell>
          <cell r="P1354">
            <v>273800</v>
          </cell>
          <cell r="Q1354">
            <v>273800</v>
          </cell>
          <cell r="R1354">
            <v>0</v>
          </cell>
          <cell r="S1354">
            <v>0</v>
          </cell>
          <cell r="T1354">
            <v>0</v>
          </cell>
          <cell r="U1354">
            <v>0</v>
          </cell>
          <cell r="V1354">
            <v>0</v>
          </cell>
          <cell r="W1354">
            <v>0</v>
          </cell>
          <cell r="X1354">
            <v>0</v>
          </cell>
          <cell r="Y1354">
            <v>0</v>
          </cell>
          <cell r="Z1354">
            <v>273800</v>
          </cell>
          <cell r="AA1354">
            <v>0</v>
          </cell>
          <cell r="AB1354">
            <v>32856</v>
          </cell>
          <cell r="AC1354">
            <v>0</v>
          </cell>
          <cell r="AD1354">
            <v>0</v>
          </cell>
          <cell r="AE1354">
            <v>0</v>
          </cell>
          <cell r="AF1354">
            <v>8560</v>
          </cell>
          <cell r="AG1354">
            <v>0</v>
          </cell>
          <cell r="AH1354">
            <v>0</v>
          </cell>
          <cell r="AI1354">
            <v>305</v>
          </cell>
          <cell r="AJ1354">
            <v>0</v>
          </cell>
          <cell r="AK1354">
            <v>12608</v>
          </cell>
          <cell r="AL1354">
            <v>0</v>
          </cell>
          <cell r="AM1354">
            <v>28525.599999999999</v>
          </cell>
          <cell r="AN1354">
            <v>480</v>
          </cell>
          <cell r="AO1354">
            <v>0</v>
          </cell>
          <cell r="AP1354">
            <v>0</v>
          </cell>
          <cell r="AQ1354">
            <v>315521</v>
          </cell>
          <cell r="AR1354">
            <v>0</v>
          </cell>
          <cell r="AS1354">
            <v>0</v>
          </cell>
          <cell r="AT1354">
            <v>0</v>
          </cell>
          <cell r="AU1354">
            <v>0</v>
          </cell>
          <cell r="AV1354">
            <v>1577</v>
          </cell>
          <cell r="AW1354">
            <v>2682.5335</v>
          </cell>
          <cell r="AX1354">
            <v>643.66279999999995</v>
          </cell>
        </row>
        <row r="1355">
          <cell r="D1355" t="str">
            <v>山下　人美</v>
          </cell>
          <cell r="E1355">
            <v>1004</v>
          </cell>
          <cell r="F1355" t="str">
            <v>事業統括部</v>
          </cell>
          <cell r="G1355">
            <v>100401</v>
          </cell>
          <cell r="H1355" t="str">
            <v>事業統括Ｇ</v>
          </cell>
          <cell r="I1355">
            <v>1</v>
          </cell>
          <cell r="J1355" t="str">
            <v>部門1</v>
          </cell>
          <cell r="K1355">
            <v>1001</v>
          </cell>
          <cell r="L1355" t="str">
            <v>部門1-1</v>
          </cell>
          <cell r="M1355">
            <v>100104</v>
          </cell>
          <cell r="N1355" t="str">
            <v>臨時職員（共通）</v>
          </cell>
          <cell r="O1355">
            <v>600</v>
          </cell>
          <cell r="P1355">
            <v>0</v>
          </cell>
          <cell r="Q1355">
            <v>0</v>
          </cell>
          <cell r="R1355">
            <v>0</v>
          </cell>
          <cell r="S1355">
            <v>0</v>
          </cell>
          <cell r="T1355">
            <v>0</v>
          </cell>
          <cell r="U1355">
            <v>0</v>
          </cell>
          <cell r="V1355">
            <v>0</v>
          </cell>
          <cell r="W1355">
            <v>0</v>
          </cell>
          <cell r="X1355">
            <v>0</v>
          </cell>
          <cell r="Y1355">
            <v>0</v>
          </cell>
          <cell r="Z1355">
            <v>142662</v>
          </cell>
          <cell r="AA1355">
            <v>0</v>
          </cell>
          <cell r="AB1355">
            <v>0</v>
          </cell>
          <cell r="AC1355">
            <v>0</v>
          </cell>
          <cell r="AD1355">
            <v>0</v>
          </cell>
          <cell r="AE1355">
            <v>0</v>
          </cell>
          <cell r="AF1355">
            <v>0</v>
          </cell>
          <cell r="AG1355">
            <v>0</v>
          </cell>
          <cell r="AH1355">
            <v>0</v>
          </cell>
          <cell r="AI1355">
            <v>0</v>
          </cell>
          <cell r="AJ1355">
            <v>0</v>
          </cell>
          <cell r="AK1355">
            <v>5910</v>
          </cell>
          <cell r="AL1355">
            <v>825</v>
          </cell>
          <cell r="AM1355">
            <v>13371</v>
          </cell>
          <cell r="AN1355">
            <v>225</v>
          </cell>
          <cell r="AO1355">
            <v>0</v>
          </cell>
          <cell r="AP1355">
            <v>0</v>
          </cell>
          <cell r="AQ1355">
            <v>142662</v>
          </cell>
          <cell r="AR1355">
            <v>0</v>
          </cell>
          <cell r="AS1355">
            <v>0</v>
          </cell>
          <cell r="AT1355">
            <v>0</v>
          </cell>
          <cell r="AU1355">
            <v>0</v>
          </cell>
          <cell r="AV1355">
            <v>713</v>
          </cell>
          <cell r="AW1355">
            <v>1212.9369999999999</v>
          </cell>
          <cell r="AX1355">
            <v>291.03039999999999</v>
          </cell>
        </row>
        <row r="1356">
          <cell r="D1356" t="str">
            <v>川西　時子</v>
          </cell>
          <cell r="E1356">
            <v>1005</v>
          </cell>
          <cell r="F1356" t="str">
            <v>総務企画部</v>
          </cell>
          <cell r="G1356">
            <v>100502</v>
          </cell>
          <cell r="H1356" t="str">
            <v>総務Ｇ</v>
          </cell>
          <cell r="I1356">
            <v>1</v>
          </cell>
          <cell r="J1356" t="str">
            <v>部門1</v>
          </cell>
          <cell r="K1356">
            <v>1001</v>
          </cell>
          <cell r="L1356" t="str">
            <v>部門1-1</v>
          </cell>
          <cell r="M1356">
            <v>100104</v>
          </cell>
          <cell r="N1356" t="str">
            <v>臨時職員（共通）</v>
          </cell>
          <cell r="O1356">
            <v>600</v>
          </cell>
          <cell r="P1356">
            <v>0</v>
          </cell>
          <cell r="Q1356">
            <v>0</v>
          </cell>
          <cell r="R1356">
            <v>0</v>
          </cell>
          <cell r="S1356">
            <v>0</v>
          </cell>
          <cell r="T1356">
            <v>0</v>
          </cell>
          <cell r="U1356">
            <v>0</v>
          </cell>
          <cell r="V1356">
            <v>0</v>
          </cell>
          <cell r="W1356">
            <v>0</v>
          </cell>
          <cell r="X1356">
            <v>0</v>
          </cell>
          <cell r="Y1356">
            <v>0</v>
          </cell>
          <cell r="Z1356">
            <v>111400</v>
          </cell>
          <cell r="AA1356">
            <v>0</v>
          </cell>
          <cell r="AB1356">
            <v>0</v>
          </cell>
          <cell r="AC1356">
            <v>0</v>
          </cell>
          <cell r="AD1356">
            <v>0</v>
          </cell>
          <cell r="AE1356">
            <v>0</v>
          </cell>
          <cell r="AF1356">
            <v>0</v>
          </cell>
          <cell r="AG1356">
            <v>0</v>
          </cell>
          <cell r="AH1356">
            <v>0</v>
          </cell>
          <cell r="AI1356">
            <v>0</v>
          </cell>
          <cell r="AJ1356">
            <v>0</v>
          </cell>
          <cell r="AK1356">
            <v>4964</v>
          </cell>
          <cell r="AL1356">
            <v>693</v>
          </cell>
          <cell r="AM1356">
            <v>11232.28</v>
          </cell>
          <cell r="AN1356">
            <v>189</v>
          </cell>
          <cell r="AO1356">
            <v>0</v>
          </cell>
          <cell r="AP1356">
            <v>0</v>
          </cell>
          <cell r="AQ1356">
            <v>111400</v>
          </cell>
          <cell r="AR1356">
            <v>0</v>
          </cell>
          <cell r="AS1356">
            <v>0</v>
          </cell>
          <cell r="AT1356">
            <v>0</v>
          </cell>
          <cell r="AU1356">
            <v>0</v>
          </cell>
          <cell r="AV1356">
            <v>557</v>
          </cell>
          <cell r="AW1356">
            <v>946.9</v>
          </cell>
          <cell r="AX1356">
            <v>227.256</v>
          </cell>
        </row>
        <row r="1357">
          <cell r="D1357" t="str">
            <v>杉浦　珠己</v>
          </cell>
          <cell r="E1357">
            <v>1003</v>
          </cell>
          <cell r="F1357" t="str">
            <v>研修業務部</v>
          </cell>
          <cell r="G1357">
            <v>100301</v>
          </cell>
          <cell r="H1357" t="str">
            <v>受入業務Ｇ</v>
          </cell>
          <cell r="I1357">
            <v>1</v>
          </cell>
          <cell r="J1357" t="str">
            <v>部門1</v>
          </cell>
          <cell r="K1357">
            <v>1001</v>
          </cell>
          <cell r="L1357" t="str">
            <v>部門1-1</v>
          </cell>
          <cell r="M1357">
            <v>100104</v>
          </cell>
          <cell r="N1357" t="str">
            <v>臨時職員（共通）</v>
          </cell>
          <cell r="O1357">
            <v>600</v>
          </cell>
          <cell r="P1357">
            <v>0</v>
          </cell>
          <cell r="Q1357">
            <v>0</v>
          </cell>
          <cell r="R1357">
            <v>0</v>
          </cell>
          <cell r="S1357">
            <v>0</v>
          </cell>
          <cell r="T1357">
            <v>0</v>
          </cell>
          <cell r="U1357">
            <v>0</v>
          </cell>
          <cell r="V1357">
            <v>0</v>
          </cell>
          <cell r="W1357">
            <v>0</v>
          </cell>
          <cell r="X1357">
            <v>0</v>
          </cell>
          <cell r="Y1357">
            <v>0</v>
          </cell>
          <cell r="Z1357">
            <v>66000</v>
          </cell>
          <cell r="AA1357">
            <v>0</v>
          </cell>
          <cell r="AB1357">
            <v>0</v>
          </cell>
          <cell r="AC1357">
            <v>0</v>
          </cell>
          <cell r="AD1357">
            <v>0</v>
          </cell>
          <cell r="AE1357">
            <v>0</v>
          </cell>
          <cell r="AF1357">
            <v>4400</v>
          </cell>
          <cell r="AG1357">
            <v>0</v>
          </cell>
          <cell r="AH1357">
            <v>0</v>
          </cell>
          <cell r="AI1357">
            <v>0</v>
          </cell>
          <cell r="AJ1357">
            <v>0</v>
          </cell>
          <cell r="AK1357">
            <v>0</v>
          </cell>
          <cell r="AL1357">
            <v>0</v>
          </cell>
          <cell r="AM1357">
            <v>0</v>
          </cell>
          <cell r="AN1357">
            <v>0</v>
          </cell>
          <cell r="AO1357">
            <v>0</v>
          </cell>
          <cell r="AP1357">
            <v>0</v>
          </cell>
          <cell r="AQ1357">
            <v>70400</v>
          </cell>
          <cell r="AR1357">
            <v>0</v>
          </cell>
          <cell r="AS1357">
            <v>0</v>
          </cell>
          <cell r="AT1357">
            <v>0</v>
          </cell>
          <cell r="AU1357">
            <v>0</v>
          </cell>
          <cell r="AV1357">
            <v>0</v>
          </cell>
          <cell r="AW1357">
            <v>0</v>
          </cell>
          <cell r="AX1357">
            <v>143.61600000000001</v>
          </cell>
        </row>
        <row r="1358">
          <cell r="D1358" t="str">
            <v>町野　令兒</v>
          </cell>
          <cell r="E1358">
            <v>1002</v>
          </cell>
          <cell r="F1358" t="str">
            <v>派遣業務部</v>
          </cell>
          <cell r="G1358">
            <v>100202</v>
          </cell>
          <cell r="H1358" t="str">
            <v>庶務経理Ｇ</v>
          </cell>
          <cell r="I1358">
            <v>1</v>
          </cell>
          <cell r="J1358" t="str">
            <v>部門1</v>
          </cell>
          <cell r="K1358">
            <v>1001</v>
          </cell>
          <cell r="L1358" t="str">
            <v>部門1-1</v>
          </cell>
          <cell r="M1358">
            <v>100104</v>
          </cell>
          <cell r="N1358" t="str">
            <v>臨時職員（共通）</v>
          </cell>
          <cell r="O1358">
            <v>500</v>
          </cell>
          <cell r="P1358">
            <v>240000</v>
          </cell>
          <cell r="Q1358">
            <v>240000</v>
          </cell>
          <cell r="R1358">
            <v>0</v>
          </cell>
          <cell r="S1358">
            <v>0</v>
          </cell>
          <cell r="T1358">
            <v>0</v>
          </cell>
          <cell r="U1358">
            <v>0</v>
          </cell>
          <cell r="V1358">
            <v>0</v>
          </cell>
          <cell r="W1358">
            <v>0</v>
          </cell>
          <cell r="X1358">
            <v>0</v>
          </cell>
          <cell r="Y1358">
            <v>0</v>
          </cell>
          <cell r="Z1358">
            <v>240000</v>
          </cell>
          <cell r="AA1358">
            <v>0</v>
          </cell>
          <cell r="AB1358">
            <v>0</v>
          </cell>
          <cell r="AC1358">
            <v>0</v>
          </cell>
          <cell r="AD1358">
            <v>0</v>
          </cell>
          <cell r="AE1358">
            <v>0</v>
          </cell>
          <cell r="AF1358">
            <v>16640</v>
          </cell>
          <cell r="AG1358">
            <v>0</v>
          </cell>
          <cell r="AH1358">
            <v>0</v>
          </cell>
          <cell r="AI1358">
            <v>8729</v>
          </cell>
          <cell r="AJ1358">
            <v>0</v>
          </cell>
          <cell r="AK1358">
            <v>0</v>
          </cell>
          <cell r="AL1358">
            <v>0</v>
          </cell>
          <cell r="AM1358">
            <v>0</v>
          </cell>
          <cell r="AN1358">
            <v>0</v>
          </cell>
          <cell r="AO1358">
            <v>0</v>
          </cell>
          <cell r="AP1358">
            <v>0</v>
          </cell>
          <cell r="AQ1358">
            <v>265369</v>
          </cell>
          <cell r="AR1358">
            <v>0</v>
          </cell>
          <cell r="AS1358">
            <v>0</v>
          </cell>
          <cell r="AT1358">
            <v>0</v>
          </cell>
          <cell r="AU1358">
            <v>0</v>
          </cell>
          <cell r="AV1358">
            <v>0</v>
          </cell>
          <cell r="AW1358">
            <v>0</v>
          </cell>
          <cell r="AX1358">
            <v>541.35270000000003</v>
          </cell>
        </row>
        <row r="1359">
          <cell r="D1359" t="str">
            <v>秋山　智子</v>
          </cell>
          <cell r="E1359">
            <v>1002</v>
          </cell>
          <cell r="F1359" t="str">
            <v>派遣業務部</v>
          </cell>
          <cell r="G1359">
            <v>100202</v>
          </cell>
          <cell r="H1359" t="str">
            <v>庶務経理Ｇ</v>
          </cell>
          <cell r="I1359">
            <v>1</v>
          </cell>
          <cell r="J1359" t="str">
            <v>部門1</v>
          </cell>
          <cell r="K1359">
            <v>1001</v>
          </cell>
          <cell r="L1359" t="str">
            <v>部門1-1</v>
          </cell>
          <cell r="M1359">
            <v>100104</v>
          </cell>
          <cell r="N1359" t="str">
            <v>臨時職員（共通）</v>
          </cell>
          <cell r="O1359">
            <v>600</v>
          </cell>
          <cell r="P1359">
            <v>0</v>
          </cell>
          <cell r="Q1359">
            <v>0</v>
          </cell>
          <cell r="R1359">
            <v>0</v>
          </cell>
          <cell r="S1359">
            <v>0</v>
          </cell>
          <cell r="T1359">
            <v>0</v>
          </cell>
          <cell r="U1359">
            <v>0</v>
          </cell>
          <cell r="V1359">
            <v>0</v>
          </cell>
          <cell r="W1359">
            <v>0</v>
          </cell>
          <cell r="X1359">
            <v>0</v>
          </cell>
          <cell r="Y1359">
            <v>0</v>
          </cell>
          <cell r="Z1359">
            <v>203210</v>
          </cell>
          <cell r="AA1359">
            <v>0</v>
          </cell>
          <cell r="AB1359">
            <v>0</v>
          </cell>
          <cell r="AC1359">
            <v>0</v>
          </cell>
          <cell r="AD1359">
            <v>0</v>
          </cell>
          <cell r="AE1359">
            <v>0</v>
          </cell>
          <cell r="AF1359">
            <v>11700</v>
          </cell>
          <cell r="AG1359">
            <v>0</v>
          </cell>
          <cell r="AH1359">
            <v>0</v>
          </cell>
          <cell r="AI1359">
            <v>0</v>
          </cell>
          <cell r="AJ1359">
            <v>0</v>
          </cell>
          <cell r="AK1359">
            <v>9456</v>
          </cell>
          <cell r="AL1359">
            <v>0</v>
          </cell>
          <cell r="AM1359">
            <v>21394.2</v>
          </cell>
          <cell r="AN1359">
            <v>360</v>
          </cell>
          <cell r="AO1359">
            <v>0</v>
          </cell>
          <cell r="AP1359">
            <v>0</v>
          </cell>
          <cell r="AQ1359">
            <v>214910</v>
          </cell>
          <cell r="AR1359">
            <v>0</v>
          </cell>
          <cell r="AS1359">
            <v>0</v>
          </cell>
          <cell r="AT1359">
            <v>0</v>
          </cell>
          <cell r="AU1359">
            <v>0</v>
          </cell>
          <cell r="AV1359">
            <v>1074</v>
          </cell>
          <cell r="AW1359">
            <v>1827.2850000000001</v>
          </cell>
          <cell r="AX1359">
            <v>438.41640000000001</v>
          </cell>
        </row>
        <row r="1360">
          <cell r="D1360" t="str">
            <v>杉山　霜</v>
          </cell>
        </row>
        <row r="1361">
          <cell r="D1361" t="str">
            <v>内山　正吉</v>
          </cell>
        </row>
        <row r="1362">
          <cell r="D1362" t="str">
            <v>土居　哲也</v>
          </cell>
        </row>
        <row r="1363">
          <cell r="D1363" t="str">
            <v>蛭川　泰夫</v>
          </cell>
        </row>
        <row r="1364">
          <cell r="D1364" t="str">
            <v>杉山　充</v>
          </cell>
        </row>
        <row r="1365">
          <cell r="D1365" t="str">
            <v>高橋　隆一郎</v>
          </cell>
        </row>
        <row r="1366">
          <cell r="D1366" t="str">
            <v>久保　郁子</v>
          </cell>
        </row>
        <row r="1367">
          <cell r="D1367" t="str">
            <v>西生　ゆかり</v>
          </cell>
        </row>
        <row r="1389">
          <cell r="D1389" t="str">
            <v>たこ八郎</v>
          </cell>
        </row>
        <row r="1400">
          <cell r="D1400" t="str">
            <v>氏名</v>
          </cell>
          <cell r="E1400" t="str">
            <v>所属</v>
          </cell>
          <cell r="F1400" t="str">
            <v>所属名</v>
          </cell>
          <cell r="G1400" t="str">
            <v>課</v>
          </cell>
          <cell r="H1400" t="str">
            <v>課名</v>
          </cell>
          <cell r="I1400" t="str">
            <v>部門コード1</v>
          </cell>
          <cell r="J1400" t="str">
            <v>部門コード1名</v>
          </cell>
          <cell r="K1400" t="str">
            <v>部門コード2</v>
          </cell>
          <cell r="L1400" t="str">
            <v>部門コード2名</v>
          </cell>
          <cell r="M1400" t="str">
            <v>部門コード3</v>
          </cell>
          <cell r="N1400" t="str">
            <v>部門コード3名</v>
          </cell>
          <cell r="O1400" t="str">
            <v>社員区分</v>
          </cell>
          <cell r="P1400" t="str">
            <v>本俸(固定)</v>
          </cell>
          <cell r="Q1400" t="str">
            <v>本俸</v>
          </cell>
          <cell r="R1400" t="str">
            <v>職能給</v>
          </cell>
          <cell r="S1400" t="str">
            <v>役割給</v>
          </cell>
          <cell r="T1400" t="str">
            <v>本俸(欠A)</v>
          </cell>
          <cell r="U1400" t="str">
            <v>本俸(欠日A)</v>
          </cell>
          <cell r="V1400" t="str">
            <v>本俸(欠時A)</v>
          </cell>
          <cell r="W1400" t="str">
            <v>本俸(欠B)</v>
          </cell>
          <cell r="X1400" t="str">
            <v>本俸(欠日B)</v>
          </cell>
          <cell r="Y1400" t="str">
            <v>本俸(欠時B)</v>
          </cell>
          <cell r="Z1400" t="str">
            <v>本俸(控除後)</v>
          </cell>
          <cell r="AA1400" t="str">
            <v>職務手当</v>
          </cell>
          <cell r="AB1400" t="str">
            <v>特別都市手当</v>
          </cell>
          <cell r="AC1400" t="str">
            <v>扶養手当</v>
          </cell>
          <cell r="AD1400" t="str">
            <v>住居手当</v>
          </cell>
          <cell r="AE1400" t="str">
            <v>単身赴任手当</v>
          </cell>
          <cell r="AF1400" t="str">
            <v>通勤月割合計</v>
          </cell>
          <cell r="AG1400" t="str">
            <v>遡及差額</v>
          </cell>
          <cell r="AH1400" t="str">
            <v>調整額１</v>
          </cell>
          <cell r="AI1400" t="str">
            <v>超過勤務手当</v>
          </cell>
          <cell r="AJ1400" t="str">
            <v>代休取得控除</v>
          </cell>
          <cell r="AK1400" t="str">
            <v>健康保険会社</v>
          </cell>
          <cell r="AL1400" t="str">
            <v>介護保険会社</v>
          </cell>
          <cell r="AM1400" t="str">
            <v>厚生年金会社</v>
          </cell>
          <cell r="AN1400" t="str">
            <v>児童負担会社</v>
          </cell>
          <cell r="AO1400" t="str">
            <v>健保補助</v>
          </cell>
          <cell r="AP1400" t="str">
            <v>厚保補助</v>
          </cell>
          <cell r="AQ1400" t="str">
            <v>支給額計</v>
          </cell>
          <cell r="AR1400" t="str">
            <v>法定外勤務手当</v>
          </cell>
          <cell r="AS1400" t="str">
            <v>60超勤務手当</v>
          </cell>
          <cell r="AT1400" t="str">
            <v>深夜勤務手当</v>
          </cell>
          <cell r="AU1400" t="str">
            <v>法休日勤務手当</v>
          </cell>
          <cell r="AV1400" t="str">
            <v>雇用保険</v>
          </cell>
          <cell r="AW1400" t="str">
            <v>雇用保険会社</v>
          </cell>
          <cell r="AX1400" t="str">
            <v>労災保険会社</v>
          </cell>
        </row>
        <row r="1401">
          <cell r="D1401" t="str">
            <v>金子　和夫</v>
          </cell>
          <cell r="E1401">
            <v>1001</v>
          </cell>
          <cell r="F1401" t="str">
            <v>役員他</v>
          </cell>
          <cell r="G1401">
            <v>100101</v>
          </cell>
          <cell r="H1401" t="str">
            <v>役員</v>
          </cell>
          <cell r="I1401">
            <v>1</v>
          </cell>
          <cell r="J1401" t="str">
            <v>部門1</v>
          </cell>
          <cell r="K1401">
            <v>1001</v>
          </cell>
          <cell r="L1401" t="str">
            <v>部門1-1</v>
          </cell>
          <cell r="M1401">
            <v>100101</v>
          </cell>
          <cell r="N1401" t="str">
            <v>役員</v>
          </cell>
          <cell r="O1401">
            <v>100</v>
          </cell>
          <cell r="P1401">
            <v>0</v>
          </cell>
          <cell r="Q1401">
            <v>980000</v>
          </cell>
          <cell r="R1401">
            <v>0</v>
          </cell>
          <cell r="S1401">
            <v>0</v>
          </cell>
          <cell r="T1401">
            <v>0</v>
          </cell>
          <cell r="U1401">
            <v>0</v>
          </cell>
          <cell r="V1401">
            <v>0</v>
          </cell>
          <cell r="W1401">
            <v>0</v>
          </cell>
          <cell r="X1401">
            <v>0</v>
          </cell>
          <cell r="Y1401">
            <v>0</v>
          </cell>
          <cell r="Z1401">
            <v>980000</v>
          </cell>
          <cell r="AA1401">
            <v>0</v>
          </cell>
          <cell r="AB1401">
            <v>0</v>
          </cell>
          <cell r="AC1401">
            <v>0</v>
          </cell>
          <cell r="AD1401">
            <v>0</v>
          </cell>
          <cell r="AE1401">
            <v>0</v>
          </cell>
          <cell r="AF1401">
            <v>11700</v>
          </cell>
          <cell r="AG1401">
            <v>0</v>
          </cell>
          <cell r="AH1401">
            <v>0</v>
          </cell>
          <cell r="AI1401">
            <v>0</v>
          </cell>
          <cell r="AJ1401">
            <v>0</v>
          </cell>
          <cell r="AK1401">
            <v>45310</v>
          </cell>
          <cell r="AL1401">
            <v>0</v>
          </cell>
          <cell r="AM1401">
            <v>55267.6</v>
          </cell>
          <cell r="AN1401">
            <v>930</v>
          </cell>
          <cell r="AO1401">
            <v>0</v>
          </cell>
          <cell r="AP1401">
            <v>0</v>
          </cell>
          <cell r="AQ1401">
            <v>1168100</v>
          </cell>
          <cell r="AR1401">
            <v>0</v>
          </cell>
          <cell r="AS1401">
            <v>0</v>
          </cell>
          <cell r="AT1401">
            <v>0</v>
          </cell>
          <cell r="AU1401">
            <v>0</v>
          </cell>
          <cell r="AV1401">
            <v>0</v>
          </cell>
          <cell r="AW1401">
            <v>0</v>
          </cell>
          <cell r="AX1401">
            <v>0</v>
          </cell>
        </row>
        <row r="1402">
          <cell r="D1402" t="str">
            <v>沖　元子</v>
          </cell>
          <cell r="E1402">
            <v>1007</v>
          </cell>
          <cell r="F1402" t="str">
            <v>関西研修センター</v>
          </cell>
          <cell r="G1402">
            <v>100701</v>
          </cell>
          <cell r="H1402" t="str">
            <v>ＫＫＣＧ</v>
          </cell>
          <cell r="I1402">
            <v>1</v>
          </cell>
          <cell r="J1402" t="str">
            <v>部門1</v>
          </cell>
          <cell r="K1402">
            <v>1001</v>
          </cell>
          <cell r="L1402" t="str">
            <v>部門1-1</v>
          </cell>
          <cell r="M1402">
            <v>100102</v>
          </cell>
          <cell r="N1402" t="str">
            <v>一般職員</v>
          </cell>
          <cell r="O1402">
            <v>700</v>
          </cell>
          <cell r="P1402">
            <v>0</v>
          </cell>
          <cell r="Q1402">
            <v>160000</v>
          </cell>
          <cell r="R1402">
            <v>0</v>
          </cell>
          <cell r="S1402">
            <v>0</v>
          </cell>
          <cell r="T1402">
            <v>0</v>
          </cell>
          <cell r="U1402">
            <v>0</v>
          </cell>
          <cell r="V1402">
            <v>0</v>
          </cell>
          <cell r="W1402">
            <v>0</v>
          </cell>
          <cell r="X1402">
            <v>0</v>
          </cell>
          <cell r="Y1402">
            <v>0</v>
          </cell>
          <cell r="Z1402">
            <v>160000</v>
          </cell>
          <cell r="AA1402">
            <v>0</v>
          </cell>
          <cell r="AB1402">
            <v>0</v>
          </cell>
          <cell r="AC1402">
            <v>0</v>
          </cell>
          <cell r="AD1402">
            <v>0</v>
          </cell>
          <cell r="AE1402">
            <v>0</v>
          </cell>
          <cell r="AF1402">
            <v>17163</v>
          </cell>
          <cell r="AG1402">
            <v>0</v>
          </cell>
          <cell r="AH1402">
            <v>2666</v>
          </cell>
          <cell r="AI1402">
            <v>28656</v>
          </cell>
          <cell r="AJ1402">
            <v>-15930</v>
          </cell>
          <cell r="AK1402">
            <v>7486</v>
          </cell>
          <cell r="AL1402">
            <v>1045</v>
          </cell>
          <cell r="AM1402">
            <v>16937.2</v>
          </cell>
          <cell r="AN1402">
            <v>285</v>
          </cell>
          <cell r="AO1402">
            <v>0</v>
          </cell>
          <cell r="AP1402">
            <v>0</v>
          </cell>
          <cell r="AQ1402">
            <v>192555</v>
          </cell>
          <cell r="AR1402">
            <v>0</v>
          </cell>
          <cell r="AS1402">
            <v>0</v>
          </cell>
          <cell r="AT1402">
            <v>0</v>
          </cell>
          <cell r="AU1402">
            <v>0</v>
          </cell>
          <cell r="AV1402">
            <v>962</v>
          </cell>
          <cell r="AW1402">
            <v>1637.4925000000001</v>
          </cell>
          <cell r="AX1402">
            <v>392.81220000000002</v>
          </cell>
        </row>
        <row r="1403">
          <cell r="D1403" t="str">
            <v>井上　和一</v>
          </cell>
          <cell r="E1403">
            <v>1006</v>
          </cell>
          <cell r="F1403" t="str">
            <v>東京研修センター</v>
          </cell>
          <cell r="G1403">
            <v>100601</v>
          </cell>
          <cell r="H1403" t="str">
            <v>ＴＫＣＧ</v>
          </cell>
          <cell r="I1403">
            <v>1</v>
          </cell>
          <cell r="J1403" t="str">
            <v>部門1</v>
          </cell>
          <cell r="K1403">
            <v>1001</v>
          </cell>
          <cell r="L1403" t="str">
            <v>部門1-1</v>
          </cell>
          <cell r="M1403">
            <v>100102</v>
          </cell>
          <cell r="N1403" t="str">
            <v>一般職員</v>
          </cell>
          <cell r="O1403">
            <v>700</v>
          </cell>
          <cell r="P1403">
            <v>0</v>
          </cell>
          <cell r="Q1403">
            <v>160000</v>
          </cell>
          <cell r="R1403">
            <v>0</v>
          </cell>
          <cell r="S1403">
            <v>0</v>
          </cell>
          <cell r="T1403">
            <v>0</v>
          </cell>
          <cell r="U1403">
            <v>0</v>
          </cell>
          <cell r="V1403">
            <v>0</v>
          </cell>
          <cell r="W1403">
            <v>0</v>
          </cell>
          <cell r="X1403">
            <v>0</v>
          </cell>
          <cell r="Y1403">
            <v>0</v>
          </cell>
          <cell r="Z1403">
            <v>160000</v>
          </cell>
          <cell r="AA1403">
            <v>0</v>
          </cell>
          <cell r="AB1403">
            <v>0</v>
          </cell>
          <cell r="AC1403">
            <v>0</v>
          </cell>
          <cell r="AD1403">
            <v>0</v>
          </cell>
          <cell r="AE1403">
            <v>0</v>
          </cell>
          <cell r="AF1403">
            <v>19088</v>
          </cell>
          <cell r="AG1403">
            <v>0</v>
          </cell>
          <cell r="AH1403">
            <v>2666</v>
          </cell>
          <cell r="AI1403">
            <v>29023</v>
          </cell>
          <cell r="AJ1403">
            <v>0</v>
          </cell>
          <cell r="AK1403">
            <v>8668</v>
          </cell>
          <cell r="AL1403">
            <v>0</v>
          </cell>
          <cell r="AM1403">
            <v>19611.599999999999</v>
          </cell>
          <cell r="AN1403">
            <v>330</v>
          </cell>
          <cell r="AO1403">
            <v>0</v>
          </cell>
          <cell r="AP1403">
            <v>0</v>
          </cell>
          <cell r="AQ1403">
            <v>210777</v>
          </cell>
          <cell r="AR1403">
            <v>1587</v>
          </cell>
          <cell r="AS1403">
            <v>0</v>
          </cell>
          <cell r="AT1403">
            <v>284</v>
          </cell>
          <cell r="AU1403">
            <v>0</v>
          </cell>
          <cell r="AV1403">
            <v>0</v>
          </cell>
          <cell r="AW1403">
            <v>0</v>
          </cell>
          <cell r="AX1403">
            <v>429.98500000000001</v>
          </cell>
        </row>
        <row r="1404">
          <cell r="D1404" t="str">
            <v>片岡　吉道</v>
          </cell>
          <cell r="E1404">
            <v>1001</v>
          </cell>
          <cell r="F1404" t="str">
            <v>役員他</v>
          </cell>
          <cell r="G1404">
            <v>100101</v>
          </cell>
          <cell r="H1404" t="str">
            <v>役員</v>
          </cell>
          <cell r="I1404">
            <v>1</v>
          </cell>
          <cell r="J1404" t="str">
            <v>部門1</v>
          </cell>
          <cell r="K1404">
            <v>1001</v>
          </cell>
          <cell r="L1404" t="str">
            <v>部門1-1</v>
          </cell>
          <cell r="M1404">
            <v>100101</v>
          </cell>
          <cell r="N1404" t="str">
            <v>役員</v>
          </cell>
          <cell r="O1404">
            <v>100</v>
          </cell>
          <cell r="P1404">
            <v>0</v>
          </cell>
          <cell r="Q1404">
            <v>820000</v>
          </cell>
          <cell r="R1404">
            <v>0</v>
          </cell>
          <cell r="S1404">
            <v>0</v>
          </cell>
          <cell r="T1404">
            <v>0</v>
          </cell>
          <cell r="U1404">
            <v>0</v>
          </cell>
          <cell r="V1404">
            <v>0</v>
          </cell>
          <cell r="W1404">
            <v>0</v>
          </cell>
          <cell r="X1404">
            <v>0</v>
          </cell>
          <cell r="Y1404">
            <v>0</v>
          </cell>
          <cell r="Z1404">
            <v>820000</v>
          </cell>
          <cell r="AA1404">
            <v>0</v>
          </cell>
          <cell r="AB1404">
            <v>0</v>
          </cell>
          <cell r="AC1404">
            <v>0</v>
          </cell>
          <cell r="AD1404">
            <v>0</v>
          </cell>
          <cell r="AE1404">
            <v>0</v>
          </cell>
          <cell r="AF1404">
            <v>31898</v>
          </cell>
          <cell r="AG1404">
            <v>0</v>
          </cell>
          <cell r="AH1404">
            <v>0</v>
          </cell>
          <cell r="AI1404">
            <v>0</v>
          </cell>
          <cell r="AJ1404">
            <v>0</v>
          </cell>
          <cell r="AK1404">
            <v>38612</v>
          </cell>
          <cell r="AL1404">
            <v>5390</v>
          </cell>
          <cell r="AM1404">
            <v>55267.6</v>
          </cell>
          <cell r="AN1404">
            <v>930</v>
          </cell>
          <cell r="AO1404">
            <v>0</v>
          </cell>
          <cell r="AP1404">
            <v>0</v>
          </cell>
          <cell r="AQ1404">
            <v>999498</v>
          </cell>
          <cell r="AR1404">
            <v>0</v>
          </cell>
          <cell r="AS1404">
            <v>0</v>
          </cell>
          <cell r="AT1404">
            <v>0</v>
          </cell>
          <cell r="AU1404">
            <v>0</v>
          </cell>
          <cell r="AV1404">
            <v>0</v>
          </cell>
          <cell r="AW1404">
            <v>0</v>
          </cell>
          <cell r="AX1404">
            <v>0</v>
          </cell>
        </row>
        <row r="1405">
          <cell r="D1405" t="str">
            <v>岩崎　直子</v>
          </cell>
          <cell r="E1405">
            <v>1007</v>
          </cell>
          <cell r="F1405" t="str">
            <v>関西研修センター</v>
          </cell>
          <cell r="G1405">
            <v>100701</v>
          </cell>
          <cell r="H1405" t="str">
            <v>ＫＫＣＧ</v>
          </cell>
          <cell r="I1405">
            <v>1</v>
          </cell>
          <cell r="J1405" t="str">
            <v>部門1</v>
          </cell>
          <cell r="K1405">
            <v>1001</v>
          </cell>
          <cell r="L1405" t="str">
            <v>部門1-1</v>
          </cell>
          <cell r="M1405">
            <v>100102</v>
          </cell>
          <cell r="N1405" t="str">
            <v>一般職員</v>
          </cell>
          <cell r="O1405">
            <v>700</v>
          </cell>
          <cell r="P1405">
            <v>0</v>
          </cell>
          <cell r="Q1405">
            <v>160000</v>
          </cell>
          <cell r="R1405">
            <v>0</v>
          </cell>
          <cell r="S1405">
            <v>0</v>
          </cell>
          <cell r="T1405">
            <v>0</v>
          </cell>
          <cell r="U1405">
            <v>0</v>
          </cell>
          <cell r="V1405">
            <v>0</v>
          </cell>
          <cell r="W1405">
            <v>0</v>
          </cell>
          <cell r="X1405">
            <v>0</v>
          </cell>
          <cell r="Y1405">
            <v>0</v>
          </cell>
          <cell r="Z1405">
            <v>160000</v>
          </cell>
          <cell r="AA1405">
            <v>0</v>
          </cell>
          <cell r="AB1405">
            <v>0</v>
          </cell>
          <cell r="AC1405">
            <v>0</v>
          </cell>
          <cell r="AD1405">
            <v>0</v>
          </cell>
          <cell r="AE1405">
            <v>0</v>
          </cell>
          <cell r="AF1405">
            <v>17011</v>
          </cell>
          <cell r="AG1405">
            <v>0</v>
          </cell>
          <cell r="AH1405">
            <v>0</v>
          </cell>
          <cell r="AI1405">
            <v>10160</v>
          </cell>
          <cell r="AJ1405">
            <v>-7965</v>
          </cell>
          <cell r="AK1405">
            <v>7092</v>
          </cell>
          <cell r="AL1405">
            <v>990</v>
          </cell>
          <cell r="AM1405">
            <v>16045.4</v>
          </cell>
          <cell r="AN1405">
            <v>270</v>
          </cell>
          <cell r="AO1405">
            <v>0</v>
          </cell>
          <cell r="AP1405">
            <v>0</v>
          </cell>
          <cell r="AQ1405">
            <v>179206</v>
          </cell>
          <cell r="AR1405">
            <v>0</v>
          </cell>
          <cell r="AS1405">
            <v>0</v>
          </cell>
          <cell r="AT1405">
            <v>0</v>
          </cell>
          <cell r="AU1405">
            <v>0</v>
          </cell>
          <cell r="AV1405">
            <v>896</v>
          </cell>
          <cell r="AW1405">
            <v>1523.2809999999999</v>
          </cell>
          <cell r="AX1405">
            <v>365.58019999999999</v>
          </cell>
        </row>
        <row r="1406">
          <cell r="D1406" t="str">
            <v>山本　栄子</v>
          </cell>
          <cell r="E1406">
            <v>1006</v>
          </cell>
          <cell r="F1406" t="str">
            <v>東京研修センター</v>
          </cell>
          <cell r="G1406">
            <v>100601</v>
          </cell>
          <cell r="H1406" t="str">
            <v>ＴＫＣＧ</v>
          </cell>
          <cell r="I1406">
            <v>1</v>
          </cell>
          <cell r="J1406" t="str">
            <v>部門1</v>
          </cell>
          <cell r="K1406">
            <v>1001</v>
          </cell>
          <cell r="L1406" t="str">
            <v>部門1-1</v>
          </cell>
          <cell r="M1406">
            <v>100102</v>
          </cell>
          <cell r="N1406" t="str">
            <v>一般職員</v>
          </cell>
          <cell r="O1406">
            <v>300</v>
          </cell>
          <cell r="P1406">
            <v>410400</v>
          </cell>
          <cell r="Q1406">
            <v>410400</v>
          </cell>
          <cell r="R1406">
            <v>0</v>
          </cell>
          <cell r="S1406">
            <v>0</v>
          </cell>
          <cell r="T1406">
            <v>0</v>
          </cell>
          <cell r="U1406">
            <v>0</v>
          </cell>
          <cell r="V1406">
            <v>0</v>
          </cell>
          <cell r="W1406">
            <v>0</v>
          </cell>
          <cell r="X1406">
            <v>0</v>
          </cell>
          <cell r="Y1406">
            <v>0</v>
          </cell>
          <cell r="Z1406">
            <v>410400</v>
          </cell>
          <cell r="AA1406">
            <v>45000</v>
          </cell>
          <cell r="AB1406">
            <v>54648</v>
          </cell>
          <cell r="AC1406">
            <v>0</v>
          </cell>
          <cell r="AD1406">
            <v>0</v>
          </cell>
          <cell r="AE1406">
            <v>0</v>
          </cell>
          <cell r="AF1406">
            <v>0</v>
          </cell>
          <cell r="AG1406">
            <v>0</v>
          </cell>
          <cell r="AH1406">
            <v>0</v>
          </cell>
          <cell r="AI1406">
            <v>0</v>
          </cell>
          <cell r="AJ1406">
            <v>0</v>
          </cell>
          <cell r="AK1406">
            <v>19700</v>
          </cell>
          <cell r="AL1406">
            <v>2750</v>
          </cell>
          <cell r="AM1406">
            <v>44570</v>
          </cell>
          <cell r="AN1406">
            <v>750</v>
          </cell>
          <cell r="AO1406">
            <v>0</v>
          </cell>
          <cell r="AP1406">
            <v>0</v>
          </cell>
          <cell r="AQ1406">
            <v>510048</v>
          </cell>
          <cell r="AR1406">
            <v>0</v>
          </cell>
          <cell r="AS1406">
            <v>0</v>
          </cell>
          <cell r="AT1406">
            <v>0</v>
          </cell>
          <cell r="AU1406">
            <v>0</v>
          </cell>
          <cell r="AV1406">
            <v>2550</v>
          </cell>
          <cell r="AW1406">
            <v>4335.6480000000001</v>
          </cell>
          <cell r="AX1406">
            <v>1040.4979000000001</v>
          </cell>
        </row>
        <row r="1407">
          <cell r="D1407" t="str">
            <v>児島　秀和</v>
          </cell>
          <cell r="E1407">
            <v>1001</v>
          </cell>
          <cell r="F1407" t="str">
            <v>産業推進部</v>
          </cell>
          <cell r="G1407">
            <v>100101</v>
          </cell>
          <cell r="H1407" t="str">
            <v>産業国際化・インフラＧ</v>
          </cell>
          <cell r="I1407">
            <v>1</v>
          </cell>
          <cell r="J1407" t="str">
            <v>部門1</v>
          </cell>
          <cell r="K1407">
            <v>1001</v>
          </cell>
          <cell r="L1407" t="str">
            <v>部門1-1</v>
          </cell>
          <cell r="M1407">
            <v>100102</v>
          </cell>
          <cell r="N1407" t="str">
            <v>一般職員</v>
          </cell>
          <cell r="O1407">
            <v>700</v>
          </cell>
          <cell r="P1407">
            <v>0</v>
          </cell>
          <cell r="Q1407">
            <v>160000</v>
          </cell>
          <cell r="R1407">
            <v>0</v>
          </cell>
          <cell r="S1407">
            <v>0</v>
          </cell>
          <cell r="T1407">
            <v>0</v>
          </cell>
          <cell r="U1407">
            <v>0</v>
          </cell>
          <cell r="V1407">
            <v>0</v>
          </cell>
          <cell r="W1407">
            <v>0</v>
          </cell>
          <cell r="X1407">
            <v>0</v>
          </cell>
          <cell r="Y1407">
            <v>0</v>
          </cell>
          <cell r="Z1407">
            <v>160000</v>
          </cell>
          <cell r="AA1407">
            <v>0</v>
          </cell>
          <cell r="AB1407">
            <v>0</v>
          </cell>
          <cell r="AC1407">
            <v>0</v>
          </cell>
          <cell r="AD1407">
            <v>0</v>
          </cell>
          <cell r="AE1407">
            <v>0</v>
          </cell>
          <cell r="AF1407">
            <v>9306</v>
          </cell>
          <cell r="AG1407">
            <v>0</v>
          </cell>
          <cell r="AH1407">
            <v>0</v>
          </cell>
          <cell r="AI1407">
            <v>0</v>
          </cell>
          <cell r="AJ1407">
            <v>0</v>
          </cell>
          <cell r="AK1407">
            <v>6698</v>
          </cell>
          <cell r="AL1407">
            <v>935</v>
          </cell>
          <cell r="AM1407">
            <v>15154.6</v>
          </cell>
          <cell r="AN1407">
            <v>255</v>
          </cell>
          <cell r="AO1407">
            <v>0</v>
          </cell>
          <cell r="AP1407">
            <v>0</v>
          </cell>
          <cell r="AQ1407">
            <v>169306</v>
          </cell>
          <cell r="AR1407">
            <v>0</v>
          </cell>
          <cell r="AS1407">
            <v>0</v>
          </cell>
          <cell r="AT1407">
            <v>0</v>
          </cell>
          <cell r="AU1407">
            <v>0</v>
          </cell>
          <cell r="AV1407">
            <v>846</v>
          </cell>
          <cell r="AW1407">
            <v>1439.6310000000001</v>
          </cell>
          <cell r="AX1407">
            <v>345.38420000000002</v>
          </cell>
        </row>
        <row r="1408">
          <cell r="D1408" t="str">
            <v>関本　隆</v>
          </cell>
          <cell r="E1408">
            <v>1007</v>
          </cell>
          <cell r="F1408" t="str">
            <v>関西研修センター</v>
          </cell>
          <cell r="G1408">
            <v>100701</v>
          </cell>
          <cell r="H1408" t="str">
            <v>ＫＫＣＧ</v>
          </cell>
          <cell r="I1408">
            <v>1</v>
          </cell>
          <cell r="J1408" t="str">
            <v>部門1</v>
          </cell>
          <cell r="K1408">
            <v>1001</v>
          </cell>
          <cell r="L1408" t="str">
            <v>部門1-1</v>
          </cell>
          <cell r="M1408">
            <v>100102</v>
          </cell>
          <cell r="N1408" t="str">
            <v>一般職員</v>
          </cell>
          <cell r="O1408">
            <v>500</v>
          </cell>
          <cell r="P1408">
            <v>380300</v>
          </cell>
          <cell r="Q1408">
            <v>380300</v>
          </cell>
          <cell r="R1408">
            <v>0</v>
          </cell>
          <cell r="S1408">
            <v>0</v>
          </cell>
          <cell r="T1408">
            <v>0</v>
          </cell>
          <cell r="U1408">
            <v>0</v>
          </cell>
          <cell r="V1408">
            <v>0</v>
          </cell>
          <cell r="W1408">
            <v>0</v>
          </cell>
          <cell r="X1408">
            <v>0</v>
          </cell>
          <cell r="Y1408">
            <v>0</v>
          </cell>
          <cell r="Z1408">
            <v>380300</v>
          </cell>
          <cell r="AA1408">
            <v>0</v>
          </cell>
          <cell r="AB1408">
            <v>45636</v>
          </cell>
          <cell r="AC1408">
            <v>0</v>
          </cell>
          <cell r="AD1408">
            <v>0</v>
          </cell>
          <cell r="AE1408">
            <v>0</v>
          </cell>
          <cell r="AF1408">
            <v>28260</v>
          </cell>
          <cell r="AG1408">
            <v>0</v>
          </cell>
          <cell r="AH1408">
            <v>17000</v>
          </cell>
          <cell r="AI1408">
            <v>44258</v>
          </cell>
          <cell r="AJ1408">
            <v>-42420</v>
          </cell>
          <cell r="AK1408">
            <v>19700</v>
          </cell>
          <cell r="AL1408">
            <v>2750</v>
          </cell>
          <cell r="AM1408">
            <v>44570</v>
          </cell>
          <cell r="AN1408">
            <v>750</v>
          </cell>
          <cell r="AO1408">
            <v>0</v>
          </cell>
          <cell r="AP1408">
            <v>0</v>
          </cell>
          <cell r="AQ1408">
            <v>423034</v>
          </cell>
          <cell r="AR1408">
            <v>0</v>
          </cell>
          <cell r="AS1408">
            <v>0</v>
          </cell>
          <cell r="AT1408">
            <v>0</v>
          </cell>
          <cell r="AU1408">
            <v>0</v>
          </cell>
          <cell r="AV1408">
            <v>2115</v>
          </cell>
          <cell r="AW1408">
            <v>3595.9589999999998</v>
          </cell>
          <cell r="AX1408">
            <v>862.98929999999996</v>
          </cell>
        </row>
        <row r="1409">
          <cell r="D1409" t="str">
            <v>米田　裕之</v>
          </cell>
          <cell r="E1409">
            <v>1005</v>
          </cell>
          <cell r="F1409" t="str">
            <v>総務企画部</v>
          </cell>
          <cell r="G1409">
            <v>100502</v>
          </cell>
          <cell r="H1409" t="str">
            <v>総務Ｇ</v>
          </cell>
          <cell r="I1409">
            <v>1</v>
          </cell>
          <cell r="J1409" t="str">
            <v>部門1</v>
          </cell>
          <cell r="K1409">
            <v>1001</v>
          </cell>
          <cell r="L1409" t="str">
            <v>部門1-1</v>
          </cell>
          <cell r="M1409">
            <v>100102</v>
          </cell>
          <cell r="N1409" t="str">
            <v>一般職員</v>
          </cell>
          <cell r="O1409">
            <v>200</v>
          </cell>
          <cell r="P1409">
            <v>0</v>
          </cell>
          <cell r="Q1409">
            <v>600000</v>
          </cell>
          <cell r="R1409">
            <v>0</v>
          </cell>
          <cell r="S1409">
            <v>0</v>
          </cell>
          <cell r="T1409">
            <v>0</v>
          </cell>
          <cell r="U1409">
            <v>0</v>
          </cell>
          <cell r="V1409">
            <v>0</v>
          </cell>
          <cell r="W1409">
            <v>0</v>
          </cell>
          <cell r="X1409">
            <v>0</v>
          </cell>
          <cell r="Y1409">
            <v>0</v>
          </cell>
          <cell r="Z1409">
            <v>600000</v>
          </cell>
          <cell r="AA1409">
            <v>0</v>
          </cell>
          <cell r="AB1409">
            <v>0</v>
          </cell>
          <cell r="AC1409">
            <v>0</v>
          </cell>
          <cell r="AD1409">
            <v>0</v>
          </cell>
          <cell r="AE1409">
            <v>0</v>
          </cell>
          <cell r="AF1409">
            <v>0</v>
          </cell>
          <cell r="AG1409">
            <v>0</v>
          </cell>
          <cell r="AH1409">
            <v>0</v>
          </cell>
          <cell r="AI1409">
            <v>0</v>
          </cell>
          <cell r="AJ1409">
            <v>0</v>
          </cell>
          <cell r="AK1409">
            <v>22064</v>
          </cell>
          <cell r="AL1409">
            <v>3080</v>
          </cell>
          <cell r="AM1409">
            <v>49918.8</v>
          </cell>
          <cell r="AN1409">
            <v>840</v>
          </cell>
          <cell r="AO1409">
            <v>0</v>
          </cell>
          <cell r="AP1409">
            <v>0</v>
          </cell>
          <cell r="AQ1409">
            <v>600000</v>
          </cell>
          <cell r="AR1409">
            <v>0</v>
          </cell>
          <cell r="AS1409">
            <v>0</v>
          </cell>
          <cell r="AT1409">
            <v>0</v>
          </cell>
          <cell r="AU1409">
            <v>0</v>
          </cell>
          <cell r="AV1409">
            <v>0</v>
          </cell>
          <cell r="AW1409">
            <v>0</v>
          </cell>
          <cell r="AX1409">
            <v>0</v>
          </cell>
        </row>
        <row r="1410">
          <cell r="D1410" t="str">
            <v>山崎　正弘</v>
          </cell>
          <cell r="E1410">
            <v>1003</v>
          </cell>
          <cell r="F1410" t="str">
            <v>研修業務部</v>
          </cell>
          <cell r="G1410">
            <v>100303</v>
          </cell>
          <cell r="H1410" t="str">
            <v>招聘業務Ｇ</v>
          </cell>
          <cell r="I1410">
            <v>1</v>
          </cell>
          <cell r="J1410" t="str">
            <v>部門1</v>
          </cell>
          <cell r="K1410">
            <v>1001</v>
          </cell>
          <cell r="L1410" t="str">
            <v>部門1-1</v>
          </cell>
          <cell r="M1410">
            <v>100102</v>
          </cell>
          <cell r="N1410" t="str">
            <v>一般職員</v>
          </cell>
          <cell r="O1410">
            <v>500</v>
          </cell>
          <cell r="P1410">
            <v>392600</v>
          </cell>
          <cell r="Q1410">
            <v>392600</v>
          </cell>
          <cell r="R1410">
            <v>0</v>
          </cell>
          <cell r="S1410">
            <v>0</v>
          </cell>
          <cell r="T1410">
            <v>0</v>
          </cell>
          <cell r="U1410">
            <v>0</v>
          </cell>
          <cell r="V1410">
            <v>0</v>
          </cell>
          <cell r="W1410">
            <v>0</v>
          </cell>
          <cell r="X1410">
            <v>0</v>
          </cell>
          <cell r="Y1410">
            <v>0</v>
          </cell>
          <cell r="Z1410">
            <v>392600</v>
          </cell>
          <cell r="AA1410">
            <v>0</v>
          </cell>
          <cell r="AB1410">
            <v>47112</v>
          </cell>
          <cell r="AC1410">
            <v>0</v>
          </cell>
          <cell r="AD1410">
            <v>21800</v>
          </cell>
          <cell r="AE1410">
            <v>0</v>
          </cell>
          <cell r="AF1410">
            <v>17978</v>
          </cell>
          <cell r="AG1410">
            <v>0</v>
          </cell>
          <cell r="AH1410">
            <v>9828</v>
          </cell>
          <cell r="AI1410">
            <v>67004</v>
          </cell>
          <cell r="AJ1410">
            <v>0</v>
          </cell>
          <cell r="AK1410">
            <v>22064</v>
          </cell>
          <cell r="AL1410">
            <v>3080</v>
          </cell>
          <cell r="AM1410">
            <v>49918.8</v>
          </cell>
          <cell r="AN1410">
            <v>840</v>
          </cell>
          <cell r="AO1410">
            <v>0</v>
          </cell>
          <cell r="AP1410">
            <v>0</v>
          </cell>
          <cell r="AQ1410">
            <v>556322</v>
          </cell>
          <cell r="AR1410">
            <v>1959</v>
          </cell>
          <cell r="AS1410">
            <v>0</v>
          </cell>
          <cell r="AT1410">
            <v>0</v>
          </cell>
          <cell r="AU1410">
            <v>0</v>
          </cell>
          <cell r="AV1410">
            <v>2781</v>
          </cell>
          <cell r="AW1410">
            <v>4729.3469999999998</v>
          </cell>
          <cell r="AX1410">
            <v>1134.8968</v>
          </cell>
        </row>
        <row r="1411">
          <cell r="D1411" t="str">
            <v>大塚　光義</v>
          </cell>
          <cell r="E1411">
            <v>1006</v>
          </cell>
          <cell r="F1411" t="str">
            <v>東京研修センター</v>
          </cell>
          <cell r="G1411">
            <v>100601</v>
          </cell>
          <cell r="H1411" t="str">
            <v>ＴＫＣＧ</v>
          </cell>
          <cell r="I1411">
            <v>1</v>
          </cell>
          <cell r="J1411" t="str">
            <v>部門1</v>
          </cell>
          <cell r="K1411">
            <v>1001</v>
          </cell>
          <cell r="L1411" t="str">
            <v>部門1-1</v>
          </cell>
          <cell r="M1411">
            <v>100102</v>
          </cell>
          <cell r="N1411" t="str">
            <v>一般職員</v>
          </cell>
          <cell r="O1411">
            <v>500</v>
          </cell>
          <cell r="P1411">
            <v>401800</v>
          </cell>
          <cell r="Q1411">
            <v>401800</v>
          </cell>
          <cell r="R1411">
            <v>0</v>
          </cell>
          <cell r="S1411">
            <v>0</v>
          </cell>
          <cell r="T1411">
            <v>0</v>
          </cell>
          <cell r="U1411">
            <v>0</v>
          </cell>
          <cell r="V1411">
            <v>0</v>
          </cell>
          <cell r="W1411">
            <v>0</v>
          </cell>
          <cell r="X1411">
            <v>0</v>
          </cell>
          <cell r="Y1411">
            <v>0</v>
          </cell>
          <cell r="Z1411">
            <v>401800</v>
          </cell>
          <cell r="AA1411">
            <v>0</v>
          </cell>
          <cell r="AB1411">
            <v>49776</v>
          </cell>
          <cell r="AC1411">
            <v>13000</v>
          </cell>
          <cell r="AD1411">
            <v>27000</v>
          </cell>
          <cell r="AE1411">
            <v>35000</v>
          </cell>
          <cell r="AF1411">
            <v>6840</v>
          </cell>
          <cell r="AG1411">
            <v>0</v>
          </cell>
          <cell r="AH1411">
            <v>15200</v>
          </cell>
          <cell r="AI1411">
            <v>97346</v>
          </cell>
          <cell r="AJ1411">
            <v>0</v>
          </cell>
          <cell r="AK1411">
            <v>25610</v>
          </cell>
          <cell r="AL1411">
            <v>3575</v>
          </cell>
          <cell r="AM1411">
            <v>55267.6</v>
          </cell>
          <cell r="AN1411">
            <v>930</v>
          </cell>
          <cell r="AO1411">
            <v>0</v>
          </cell>
          <cell r="AP1411">
            <v>0</v>
          </cell>
          <cell r="AQ1411">
            <v>645962</v>
          </cell>
          <cell r="AR1411">
            <v>7756</v>
          </cell>
          <cell r="AS1411">
            <v>0</v>
          </cell>
          <cell r="AT1411">
            <v>0</v>
          </cell>
          <cell r="AU1411">
            <v>0</v>
          </cell>
          <cell r="AV1411">
            <v>3229</v>
          </cell>
          <cell r="AW1411">
            <v>5491.4870000000001</v>
          </cell>
          <cell r="AX1411">
            <v>1317.7624000000001</v>
          </cell>
        </row>
        <row r="1412">
          <cell r="D1412" t="str">
            <v>三輪　直</v>
          </cell>
          <cell r="E1412">
            <v>1006</v>
          </cell>
          <cell r="F1412" t="str">
            <v>東京研修センター</v>
          </cell>
          <cell r="G1412">
            <v>100601</v>
          </cell>
          <cell r="H1412" t="str">
            <v>ＴＫＣＧ</v>
          </cell>
          <cell r="I1412">
            <v>1</v>
          </cell>
          <cell r="J1412" t="str">
            <v>部門1</v>
          </cell>
          <cell r="K1412">
            <v>1001</v>
          </cell>
          <cell r="L1412" t="str">
            <v>部門1-1</v>
          </cell>
          <cell r="M1412">
            <v>100102</v>
          </cell>
          <cell r="N1412" t="str">
            <v>一般職員</v>
          </cell>
          <cell r="O1412">
            <v>300</v>
          </cell>
          <cell r="P1412">
            <v>464100</v>
          </cell>
          <cell r="Q1412">
            <v>464100</v>
          </cell>
          <cell r="R1412">
            <v>0</v>
          </cell>
          <cell r="S1412">
            <v>0</v>
          </cell>
          <cell r="T1412">
            <v>0</v>
          </cell>
          <cell r="U1412">
            <v>0</v>
          </cell>
          <cell r="V1412">
            <v>0</v>
          </cell>
          <cell r="W1412">
            <v>0</v>
          </cell>
          <cell r="X1412">
            <v>0</v>
          </cell>
          <cell r="Y1412">
            <v>0</v>
          </cell>
          <cell r="Z1412">
            <v>464100</v>
          </cell>
          <cell r="AA1412">
            <v>95000</v>
          </cell>
          <cell r="AB1412">
            <v>70032</v>
          </cell>
          <cell r="AC1412">
            <v>24500</v>
          </cell>
          <cell r="AD1412">
            <v>27000</v>
          </cell>
          <cell r="AE1412">
            <v>35000</v>
          </cell>
          <cell r="AF1412">
            <v>13060</v>
          </cell>
          <cell r="AG1412">
            <v>0</v>
          </cell>
          <cell r="AH1412">
            <v>20050</v>
          </cell>
          <cell r="AI1412">
            <v>0</v>
          </cell>
          <cell r="AJ1412">
            <v>0</v>
          </cell>
          <cell r="AK1412">
            <v>29550</v>
          </cell>
          <cell r="AL1412">
            <v>4125</v>
          </cell>
          <cell r="AM1412">
            <v>55267.6</v>
          </cell>
          <cell r="AN1412">
            <v>930</v>
          </cell>
          <cell r="AO1412">
            <v>0</v>
          </cell>
          <cell r="AP1412">
            <v>0</v>
          </cell>
          <cell r="AQ1412">
            <v>748742</v>
          </cell>
          <cell r="AR1412">
            <v>0</v>
          </cell>
          <cell r="AS1412">
            <v>0</v>
          </cell>
          <cell r="AT1412">
            <v>0</v>
          </cell>
          <cell r="AU1412">
            <v>0</v>
          </cell>
          <cell r="AV1412">
            <v>3743</v>
          </cell>
          <cell r="AW1412">
            <v>6365.0169999999998</v>
          </cell>
          <cell r="AX1412">
            <v>1527.4336000000001</v>
          </cell>
        </row>
        <row r="1413">
          <cell r="D1413" t="str">
            <v>井上　優</v>
          </cell>
          <cell r="E1413">
            <v>1001</v>
          </cell>
          <cell r="F1413" t="str">
            <v>産業推進部</v>
          </cell>
          <cell r="G1413">
            <v>100101</v>
          </cell>
          <cell r="H1413" t="str">
            <v>産業国際化・インフラＧ</v>
          </cell>
          <cell r="I1413">
            <v>1</v>
          </cell>
          <cell r="J1413" t="str">
            <v>部門1</v>
          </cell>
          <cell r="K1413">
            <v>1001</v>
          </cell>
          <cell r="L1413" t="str">
            <v>部門1-1</v>
          </cell>
          <cell r="M1413">
            <v>100102</v>
          </cell>
          <cell r="N1413" t="str">
            <v>一般職員</v>
          </cell>
          <cell r="O1413">
            <v>500</v>
          </cell>
          <cell r="P1413">
            <v>392600</v>
          </cell>
          <cell r="Q1413">
            <v>392600</v>
          </cell>
          <cell r="R1413">
            <v>0</v>
          </cell>
          <cell r="S1413">
            <v>0</v>
          </cell>
          <cell r="T1413">
            <v>0</v>
          </cell>
          <cell r="U1413">
            <v>0</v>
          </cell>
          <cell r="V1413">
            <v>0</v>
          </cell>
          <cell r="W1413">
            <v>0</v>
          </cell>
          <cell r="X1413">
            <v>0</v>
          </cell>
          <cell r="Y1413">
            <v>0</v>
          </cell>
          <cell r="Z1413">
            <v>392600</v>
          </cell>
          <cell r="AA1413">
            <v>0</v>
          </cell>
          <cell r="AB1413">
            <v>50052</v>
          </cell>
          <cell r="AC1413">
            <v>24500</v>
          </cell>
          <cell r="AD1413">
            <v>0</v>
          </cell>
          <cell r="AE1413">
            <v>0</v>
          </cell>
          <cell r="AF1413">
            <v>23321</v>
          </cell>
          <cell r="AG1413">
            <v>0</v>
          </cell>
          <cell r="AH1413">
            <v>18778</v>
          </cell>
          <cell r="AI1413">
            <v>10168</v>
          </cell>
          <cell r="AJ1413">
            <v>0</v>
          </cell>
          <cell r="AK1413">
            <v>20882</v>
          </cell>
          <cell r="AL1413">
            <v>2915</v>
          </cell>
          <cell r="AM1413">
            <v>47244.4</v>
          </cell>
          <cell r="AN1413">
            <v>795</v>
          </cell>
          <cell r="AO1413">
            <v>0</v>
          </cell>
          <cell r="AP1413">
            <v>0</v>
          </cell>
          <cell r="AQ1413">
            <v>519419</v>
          </cell>
          <cell r="AR1413">
            <v>0</v>
          </cell>
          <cell r="AS1413">
            <v>0</v>
          </cell>
          <cell r="AT1413">
            <v>0</v>
          </cell>
          <cell r="AU1413">
            <v>0</v>
          </cell>
          <cell r="AV1413">
            <v>2597</v>
          </cell>
          <cell r="AW1413">
            <v>4415.1565000000001</v>
          </cell>
          <cell r="AX1413">
            <v>1059.6147000000001</v>
          </cell>
        </row>
        <row r="1414">
          <cell r="D1414" t="str">
            <v>田中　宏幸</v>
          </cell>
          <cell r="E1414">
            <v>1003</v>
          </cell>
          <cell r="F1414" t="str">
            <v>研修業務部</v>
          </cell>
          <cell r="G1414">
            <v>100301</v>
          </cell>
          <cell r="H1414" t="str">
            <v>受入業務Ｇ</v>
          </cell>
          <cell r="I1414">
            <v>1</v>
          </cell>
          <cell r="J1414" t="str">
            <v>部門1</v>
          </cell>
          <cell r="K1414">
            <v>1001</v>
          </cell>
          <cell r="L1414" t="str">
            <v>部門1-1</v>
          </cell>
          <cell r="M1414">
            <v>100102</v>
          </cell>
          <cell r="N1414" t="str">
            <v>一般職員</v>
          </cell>
          <cell r="O1414">
            <v>300</v>
          </cell>
          <cell r="P1414">
            <v>463300</v>
          </cell>
          <cell r="Q1414">
            <v>463300</v>
          </cell>
          <cell r="R1414">
            <v>0</v>
          </cell>
          <cell r="S1414">
            <v>0</v>
          </cell>
          <cell r="T1414">
            <v>0</v>
          </cell>
          <cell r="U1414">
            <v>0</v>
          </cell>
          <cell r="V1414">
            <v>0</v>
          </cell>
          <cell r="W1414">
            <v>0</v>
          </cell>
          <cell r="X1414">
            <v>0</v>
          </cell>
          <cell r="Y1414">
            <v>0</v>
          </cell>
          <cell r="Z1414">
            <v>463300</v>
          </cell>
          <cell r="AA1414">
            <v>105000</v>
          </cell>
          <cell r="AB1414">
            <v>72096</v>
          </cell>
          <cell r="AC1414">
            <v>32500</v>
          </cell>
          <cell r="AD1414">
            <v>0</v>
          </cell>
          <cell r="AE1414">
            <v>0</v>
          </cell>
          <cell r="AF1414">
            <v>18853</v>
          </cell>
          <cell r="AG1414">
            <v>0</v>
          </cell>
          <cell r="AH1414">
            <v>16400</v>
          </cell>
          <cell r="AI1414">
            <v>0</v>
          </cell>
          <cell r="AJ1414">
            <v>0</v>
          </cell>
          <cell r="AK1414">
            <v>27974</v>
          </cell>
          <cell r="AL1414">
            <v>3905</v>
          </cell>
          <cell r="AM1414">
            <v>55267.6</v>
          </cell>
          <cell r="AN1414">
            <v>930</v>
          </cell>
          <cell r="AO1414">
            <v>0</v>
          </cell>
          <cell r="AP1414">
            <v>0</v>
          </cell>
          <cell r="AQ1414">
            <v>708149</v>
          </cell>
          <cell r="AR1414">
            <v>0</v>
          </cell>
          <cell r="AS1414">
            <v>0</v>
          </cell>
          <cell r="AT1414">
            <v>0</v>
          </cell>
          <cell r="AU1414">
            <v>0</v>
          </cell>
          <cell r="AV1414">
            <v>3540</v>
          </cell>
          <cell r="AW1414">
            <v>6020.0114999999996</v>
          </cell>
          <cell r="AX1414">
            <v>1444.6239</v>
          </cell>
        </row>
        <row r="1415">
          <cell r="D1415" t="str">
            <v>川上　哲司</v>
          </cell>
          <cell r="E1415">
            <v>1001</v>
          </cell>
          <cell r="F1415" t="str">
            <v>役員他</v>
          </cell>
          <cell r="G1415">
            <v>100101</v>
          </cell>
          <cell r="H1415" t="str">
            <v>役員</v>
          </cell>
          <cell r="I1415">
            <v>1</v>
          </cell>
          <cell r="J1415" t="str">
            <v>部門1</v>
          </cell>
          <cell r="K1415">
            <v>1001</v>
          </cell>
          <cell r="L1415" t="str">
            <v>部門1-1</v>
          </cell>
          <cell r="M1415">
            <v>100101</v>
          </cell>
          <cell r="N1415" t="str">
            <v>役員</v>
          </cell>
          <cell r="O1415">
            <v>100</v>
          </cell>
          <cell r="P1415">
            <v>0</v>
          </cell>
          <cell r="Q1415">
            <v>680000</v>
          </cell>
          <cell r="R1415">
            <v>0</v>
          </cell>
          <cell r="S1415">
            <v>0</v>
          </cell>
          <cell r="T1415">
            <v>0</v>
          </cell>
          <cell r="U1415">
            <v>0</v>
          </cell>
          <cell r="V1415">
            <v>0</v>
          </cell>
          <cell r="W1415">
            <v>0</v>
          </cell>
          <cell r="X1415">
            <v>0</v>
          </cell>
          <cell r="Y1415">
            <v>0</v>
          </cell>
          <cell r="Z1415">
            <v>680000</v>
          </cell>
          <cell r="AA1415">
            <v>0</v>
          </cell>
          <cell r="AB1415">
            <v>0</v>
          </cell>
          <cell r="AC1415">
            <v>0</v>
          </cell>
          <cell r="AD1415">
            <v>0</v>
          </cell>
          <cell r="AE1415">
            <v>0</v>
          </cell>
          <cell r="AF1415">
            <v>15373</v>
          </cell>
          <cell r="AG1415">
            <v>0</v>
          </cell>
          <cell r="AH1415">
            <v>0</v>
          </cell>
          <cell r="AI1415">
            <v>0</v>
          </cell>
          <cell r="AJ1415">
            <v>0</v>
          </cell>
          <cell r="AK1415">
            <v>31126</v>
          </cell>
          <cell r="AL1415">
            <v>4345</v>
          </cell>
          <cell r="AM1415">
            <v>55267.6</v>
          </cell>
          <cell r="AN1415">
            <v>930</v>
          </cell>
          <cell r="AO1415">
            <v>0</v>
          </cell>
          <cell r="AP1415">
            <v>0</v>
          </cell>
          <cell r="AQ1415">
            <v>817773</v>
          </cell>
          <cell r="AR1415">
            <v>0</v>
          </cell>
          <cell r="AS1415">
            <v>0</v>
          </cell>
          <cell r="AT1415">
            <v>0</v>
          </cell>
          <cell r="AU1415">
            <v>0</v>
          </cell>
          <cell r="AV1415">
            <v>0</v>
          </cell>
          <cell r="AW1415">
            <v>0</v>
          </cell>
          <cell r="AX1415">
            <v>0</v>
          </cell>
        </row>
        <row r="1416">
          <cell r="D1416" t="str">
            <v>丸山　紀子</v>
          </cell>
          <cell r="E1416">
            <v>1006</v>
          </cell>
          <cell r="F1416" t="str">
            <v>東京研修センター</v>
          </cell>
          <cell r="G1416">
            <v>100601</v>
          </cell>
          <cell r="H1416" t="str">
            <v>ＴＫＣＧ</v>
          </cell>
          <cell r="I1416">
            <v>1</v>
          </cell>
          <cell r="J1416" t="str">
            <v>部門1</v>
          </cell>
          <cell r="K1416">
            <v>1001</v>
          </cell>
          <cell r="L1416" t="str">
            <v>部門1-1</v>
          </cell>
          <cell r="M1416">
            <v>100102</v>
          </cell>
          <cell r="N1416" t="str">
            <v>一般職員</v>
          </cell>
          <cell r="O1416">
            <v>300</v>
          </cell>
          <cell r="P1416">
            <v>457400</v>
          </cell>
          <cell r="Q1416">
            <v>457400</v>
          </cell>
          <cell r="R1416">
            <v>0</v>
          </cell>
          <cell r="S1416">
            <v>0</v>
          </cell>
          <cell r="T1416">
            <v>0</v>
          </cell>
          <cell r="U1416">
            <v>0</v>
          </cell>
          <cell r="V1416">
            <v>0</v>
          </cell>
          <cell r="W1416">
            <v>0</v>
          </cell>
          <cell r="X1416">
            <v>0</v>
          </cell>
          <cell r="Y1416">
            <v>0</v>
          </cell>
          <cell r="Z1416">
            <v>457400</v>
          </cell>
          <cell r="AA1416">
            <v>105000</v>
          </cell>
          <cell r="AB1416">
            <v>67488</v>
          </cell>
          <cell r="AC1416">
            <v>0</v>
          </cell>
          <cell r="AD1416">
            <v>0</v>
          </cell>
          <cell r="AE1416">
            <v>0</v>
          </cell>
          <cell r="AF1416">
            <v>7911</v>
          </cell>
          <cell r="AG1416">
            <v>0</v>
          </cell>
          <cell r="AH1416">
            <v>9900</v>
          </cell>
          <cell r="AI1416">
            <v>0</v>
          </cell>
          <cell r="AJ1416">
            <v>0</v>
          </cell>
          <cell r="AK1416">
            <v>25610</v>
          </cell>
          <cell r="AL1416">
            <v>3575</v>
          </cell>
          <cell r="AM1416">
            <v>55267.6</v>
          </cell>
          <cell r="AN1416">
            <v>930</v>
          </cell>
          <cell r="AO1416">
            <v>0</v>
          </cell>
          <cell r="AP1416">
            <v>0</v>
          </cell>
          <cell r="AQ1416">
            <v>647699</v>
          </cell>
          <cell r="AR1416">
            <v>0</v>
          </cell>
          <cell r="AS1416">
            <v>0</v>
          </cell>
          <cell r="AT1416">
            <v>0</v>
          </cell>
          <cell r="AU1416">
            <v>0</v>
          </cell>
          <cell r="AV1416">
            <v>3238</v>
          </cell>
          <cell r="AW1416">
            <v>5505.9364999999998</v>
          </cell>
          <cell r="AX1416">
            <v>1321.3059000000001</v>
          </cell>
        </row>
        <row r="1417">
          <cell r="D1417" t="str">
            <v>下大澤　祐二</v>
          </cell>
          <cell r="E1417">
            <v>1001</v>
          </cell>
          <cell r="F1417" t="str">
            <v>役員他</v>
          </cell>
          <cell r="G1417">
            <v>100101</v>
          </cell>
          <cell r="H1417" t="str">
            <v>役員</v>
          </cell>
          <cell r="I1417">
            <v>1</v>
          </cell>
          <cell r="J1417" t="str">
            <v>部門1</v>
          </cell>
          <cell r="K1417">
            <v>1001</v>
          </cell>
          <cell r="L1417" t="str">
            <v>部門1-1</v>
          </cell>
          <cell r="M1417">
            <v>100101</v>
          </cell>
          <cell r="N1417" t="str">
            <v>役員</v>
          </cell>
          <cell r="O1417">
            <v>100</v>
          </cell>
          <cell r="P1417">
            <v>0</v>
          </cell>
          <cell r="Q1417">
            <v>680000</v>
          </cell>
          <cell r="R1417">
            <v>0</v>
          </cell>
          <cell r="S1417">
            <v>0</v>
          </cell>
          <cell r="T1417">
            <v>0</v>
          </cell>
          <cell r="U1417">
            <v>0</v>
          </cell>
          <cell r="V1417">
            <v>0</v>
          </cell>
          <cell r="W1417">
            <v>0</v>
          </cell>
          <cell r="X1417">
            <v>0</v>
          </cell>
          <cell r="Y1417">
            <v>0</v>
          </cell>
          <cell r="Z1417">
            <v>680000</v>
          </cell>
          <cell r="AA1417">
            <v>0</v>
          </cell>
          <cell r="AB1417">
            <v>0</v>
          </cell>
          <cell r="AC1417">
            <v>0</v>
          </cell>
          <cell r="AD1417">
            <v>0</v>
          </cell>
          <cell r="AE1417">
            <v>0</v>
          </cell>
          <cell r="AF1417">
            <v>11116</v>
          </cell>
          <cell r="AG1417">
            <v>0</v>
          </cell>
          <cell r="AH1417">
            <v>0</v>
          </cell>
          <cell r="AI1417">
            <v>0</v>
          </cell>
          <cell r="AJ1417">
            <v>0</v>
          </cell>
          <cell r="AK1417">
            <v>32702</v>
          </cell>
          <cell r="AL1417">
            <v>4565</v>
          </cell>
          <cell r="AM1417">
            <v>55267.6</v>
          </cell>
          <cell r="AN1417">
            <v>930</v>
          </cell>
          <cell r="AO1417">
            <v>0</v>
          </cell>
          <cell r="AP1417">
            <v>0</v>
          </cell>
          <cell r="AQ1417">
            <v>813516</v>
          </cell>
          <cell r="AR1417">
            <v>0</v>
          </cell>
          <cell r="AS1417">
            <v>0</v>
          </cell>
          <cell r="AT1417">
            <v>0</v>
          </cell>
          <cell r="AU1417">
            <v>0</v>
          </cell>
          <cell r="AV1417">
            <v>0</v>
          </cell>
          <cell r="AW1417">
            <v>0</v>
          </cell>
          <cell r="AX1417">
            <v>0</v>
          </cell>
        </row>
        <row r="1418">
          <cell r="D1418" t="str">
            <v>田中　秀穂</v>
          </cell>
          <cell r="E1418">
            <v>1001</v>
          </cell>
          <cell r="F1418" t="str">
            <v>産業推進部</v>
          </cell>
          <cell r="G1418">
            <v>100101</v>
          </cell>
          <cell r="H1418" t="str">
            <v>産業国際化・インフラＧ</v>
          </cell>
          <cell r="I1418">
            <v>1</v>
          </cell>
          <cell r="J1418" t="str">
            <v>部門1</v>
          </cell>
          <cell r="K1418">
            <v>1001</v>
          </cell>
          <cell r="L1418" t="str">
            <v>部門1-1</v>
          </cell>
          <cell r="M1418">
            <v>100102</v>
          </cell>
          <cell r="N1418" t="str">
            <v>一般職員</v>
          </cell>
          <cell r="O1418">
            <v>300</v>
          </cell>
          <cell r="P1418">
            <v>461300</v>
          </cell>
          <cell r="Q1418">
            <v>461300</v>
          </cell>
          <cell r="R1418">
            <v>0</v>
          </cell>
          <cell r="S1418">
            <v>0</v>
          </cell>
          <cell r="T1418">
            <v>0</v>
          </cell>
          <cell r="U1418">
            <v>0</v>
          </cell>
          <cell r="V1418">
            <v>0</v>
          </cell>
          <cell r="W1418">
            <v>0</v>
          </cell>
          <cell r="X1418">
            <v>0</v>
          </cell>
          <cell r="Y1418">
            <v>0</v>
          </cell>
          <cell r="Z1418">
            <v>461300</v>
          </cell>
          <cell r="AA1418">
            <v>105000</v>
          </cell>
          <cell r="AB1418">
            <v>70296</v>
          </cell>
          <cell r="AC1418">
            <v>19500</v>
          </cell>
          <cell r="AD1418">
            <v>27000</v>
          </cell>
          <cell r="AE1418">
            <v>0</v>
          </cell>
          <cell r="AF1418">
            <v>10265</v>
          </cell>
          <cell r="AG1418">
            <v>0</v>
          </cell>
          <cell r="AH1418">
            <v>5000</v>
          </cell>
          <cell r="AI1418">
            <v>0</v>
          </cell>
          <cell r="AJ1418">
            <v>0</v>
          </cell>
          <cell r="AK1418">
            <v>27974</v>
          </cell>
          <cell r="AL1418">
            <v>3905</v>
          </cell>
          <cell r="AM1418">
            <v>55267.6</v>
          </cell>
          <cell r="AN1418">
            <v>930</v>
          </cell>
          <cell r="AO1418">
            <v>0</v>
          </cell>
          <cell r="AP1418">
            <v>0</v>
          </cell>
          <cell r="AQ1418">
            <v>698361</v>
          </cell>
          <cell r="AR1418">
            <v>0</v>
          </cell>
          <cell r="AS1418">
            <v>0</v>
          </cell>
          <cell r="AT1418">
            <v>0</v>
          </cell>
          <cell r="AU1418">
            <v>0</v>
          </cell>
          <cell r="AV1418">
            <v>3491</v>
          </cell>
          <cell r="AW1418">
            <v>5936.8734999999997</v>
          </cell>
          <cell r="AX1418">
            <v>1424.6564000000001</v>
          </cell>
        </row>
        <row r="1419">
          <cell r="D1419" t="str">
            <v>高橋　千賀子</v>
          </cell>
          <cell r="E1419">
            <v>1003</v>
          </cell>
          <cell r="F1419" t="str">
            <v>研修業務部</v>
          </cell>
          <cell r="G1419">
            <v>100304</v>
          </cell>
          <cell r="H1419" t="str">
            <v>受入経理Ｇ</v>
          </cell>
          <cell r="I1419">
            <v>1</v>
          </cell>
          <cell r="J1419" t="str">
            <v>部門1</v>
          </cell>
          <cell r="K1419">
            <v>1001</v>
          </cell>
          <cell r="L1419" t="str">
            <v>部門1-1</v>
          </cell>
          <cell r="M1419">
            <v>100102</v>
          </cell>
          <cell r="N1419" t="str">
            <v>一般職員</v>
          </cell>
          <cell r="O1419">
            <v>300</v>
          </cell>
          <cell r="P1419">
            <v>397100</v>
          </cell>
          <cell r="Q1419">
            <v>397100</v>
          </cell>
          <cell r="R1419">
            <v>0</v>
          </cell>
          <cell r="S1419">
            <v>0</v>
          </cell>
          <cell r="T1419">
            <v>0</v>
          </cell>
          <cell r="U1419">
            <v>0</v>
          </cell>
          <cell r="V1419">
            <v>0</v>
          </cell>
          <cell r="W1419">
            <v>0</v>
          </cell>
          <cell r="X1419">
            <v>0</v>
          </cell>
          <cell r="Y1419">
            <v>0</v>
          </cell>
          <cell r="Z1419">
            <v>397100</v>
          </cell>
          <cell r="AA1419">
            <v>45000</v>
          </cell>
          <cell r="AB1419">
            <v>55812</v>
          </cell>
          <cell r="AC1419">
            <v>23000</v>
          </cell>
          <cell r="AD1419">
            <v>0</v>
          </cell>
          <cell r="AE1419">
            <v>0</v>
          </cell>
          <cell r="AF1419">
            <v>17574</v>
          </cell>
          <cell r="AG1419">
            <v>0</v>
          </cell>
          <cell r="AH1419">
            <v>0</v>
          </cell>
          <cell r="AI1419">
            <v>0</v>
          </cell>
          <cell r="AJ1419">
            <v>0</v>
          </cell>
          <cell r="AK1419">
            <v>22064</v>
          </cell>
          <cell r="AL1419">
            <v>3080</v>
          </cell>
          <cell r="AM1419">
            <v>49918.8</v>
          </cell>
          <cell r="AN1419">
            <v>840</v>
          </cell>
          <cell r="AO1419">
            <v>0</v>
          </cell>
          <cell r="AP1419">
            <v>0</v>
          </cell>
          <cell r="AQ1419">
            <v>538486</v>
          </cell>
          <cell r="AR1419">
            <v>0</v>
          </cell>
          <cell r="AS1419">
            <v>0</v>
          </cell>
          <cell r="AT1419">
            <v>0</v>
          </cell>
          <cell r="AU1419">
            <v>0</v>
          </cell>
          <cell r="AV1419">
            <v>2692</v>
          </cell>
          <cell r="AW1419">
            <v>4577.5609999999997</v>
          </cell>
          <cell r="AX1419">
            <v>1098.5114000000001</v>
          </cell>
        </row>
        <row r="1420">
          <cell r="D1420" t="str">
            <v>ウィヤカーン　真理</v>
          </cell>
          <cell r="E1420">
            <v>1006</v>
          </cell>
          <cell r="F1420" t="str">
            <v>東京研修センター</v>
          </cell>
          <cell r="G1420">
            <v>100601</v>
          </cell>
          <cell r="H1420" t="str">
            <v>ＴＫＣＧ</v>
          </cell>
          <cell r="I1420">
            <v>1</v>
          </cell>
          <cell r="J1420" t="str">
            <v>部門1</v>
          </cell>
          <cell r="K1420">
            <v>1001</v>
          </cell>
          <cell r="L1420" t="str">
            <v>部門1-1</v>
          </cell>
          <cell r="M1420">
            <v>100102</v>
          </cell>
          <cell r="N1420" t="str">
            <v>一般職員</v>
          </cell>
          <cell r="O1420">
            <v>500</v>
          </cell>
          <cell r="P1420">
            <v>399500</v>
          </cell>
          <cell r="Q1420">
            <v>399500</v>
          </cell>
          <cell r="R1420">
            <v>0</v>
          </cell>
          <cell r="S1420">
            <v>0</v>
          </cell>
          <cell r="T1420">
            <v>0</v>
          </cell>
          <cell r="U1420">
            <v>0</v>
          </cell>
          <cell r="V1420">
            <v>0</v>
          </cell>
          <cell r="W1420">
            <v>0</v>
          </cell>
          <cell r="X1420">
            <v>0</v>
          </cell>
          <cell r="Y1420">
            <v>0</v>
          </cell>
          <cell r="Z1420">
            <v>399500</v>
          </cell>
          <cell r="AA1420">
            <v>0</v>
          </cell>
          <cell r="AB1420">
            <v>49320</v>
          </cell>
          <cell r="AC1420">
            <v>11500</v>
          </cell>
          <cell r="AD1420">
            <v>0</v>
          </cell>
          <cell r="AE1420">
            <v>0</v>
          </cell>
          <cell r="AF1420">
            <v>22700</v>
          </cell>
          <cell r="AG1420">
            <v>0</v>
          </cell>
          <cell r="AH1420">
            <v>15952</v>
          </cell>
          <cell r="AI1420">
            <v>20054</v>
          </cell>
          <cell r="AJ1420">
            <v>0</v>
          </cell>
          <cell r="AK1420">
            <v>22064</v>
          </cell>
          <cell r="AL1420">
            <v>3080</v>
          </cell>
          <cell r="AM1420">
            <v>49918.8</v>
          </cell>
          <cell r="AN1420">
            <v>840</v>
          </cell>
          <cell r="AO1420">
            <v>0</v>
          </cell>
          <cell r="AP1420">
            <v>0</v>
          </cell>
          <cell r="AQ1420">
            <v>519026</v>
          </cell>
          <cell r="AR1420">
            <v>0</v>
          </cell>
          <cell r="AS1420">
            <v>0</v>
          </cell>
          <cell r="AT1420">
            <v>0</v>
          </cell>
          <cell r="AU1420">
            <v>0</v>
          </cell>
          <cell r="AV1420">
            <v>2595</v>
          </cell>
          <cell r="AW1420">
            <v>4411.8509999999997</v>
          </cell>
          <cell r="AX1420">
            <v>1058.8130000000001</v>
          </cell>
        </row>
        <row r="1421">
          <cell r="D1421" t="str">
            <v>山口　千恵子</v>
          </cell>
          <cell r="E1421">
            <v>1008</v>
          </cell>
          <cell r="F1421" t="str">
            <v>HIDA総合研究所</v>
          </cell>
          <cell r="G1421">
            <v>100801</v>
          </cell>
          <cell r="H1421" t="str">
            <v>調査企画Ｇ</v>
          </cell>
          <cell r="I1421">
            <v>1</v>
          </cell>
          <cell r="J1421" t="str">
            <v>部門1</v>
          </cell>
          <cell r="K1421">
            <v>1001</v>
          </cell>
          <cell r="L1421" t="str">
            <v>部門1-1</v>
          </cell>
          <cell r="M1421">
            <v>100102</v>
          </cell>
          <cell r="N1421" t="str">
            <v>一般職員</v>
          </cell>
          <cell r="O1421">
            <v>300</v>
          </cell>
          <cell r="P1421">
            <v>461300</v>
          </cell>
          <cell r="Q1421">
            <v>461300</v>
          </cell>
          <cell r="R1421">
            <v>0</v>
          </cell>
          <cell r="S1421">
            <v>0</v>
          </cell>
          <cell r="T1421">
            <v>0</v>
          </cell>
          <cell r="U1421">
            <v>0</v>
          </cell>
          <cell r="V1421">
            <v>0</v>
          </cell>
          <cell r="W1421">
            <v>0</v>
          </cell>
          <cell r="X1421">
            <v>0</v>
          </cell>
          <cell r="Y1421">
            <v>0</v>
          </cell>
          <cell r="Z1421">
            <v>461300</v>
          </cell>
          <cell r="AA1421">
            <v>105000</v>
          </cell>
          <cell r="AB1421">
            <v>67956</v>
          </cell>
          <cell r="AC1421">
            <v>0</v>
          </cell>
          <cell r="AD1421">
            <v>27000</v>
          </cell>
          <cell r="AE1421">
            <v>0</v>
          </cell>
          <cell r="AF1421">
            <v>13208</v>
          </cell>
          <cell r="AG1421">
            <v>0</v>
          </cell>
          <cell r="AH1421">
            <v>0</v>
          </cell>
          <cell r="AI1421">
            <v>0</v>
          </cell>
          <cell r="AJ1421">
            <v>0</v>
          </cell>
          <cell r="AK1421">
            <v>26792</v>
          </cell>
          <cell r="AL1421">
            <v>3740</v>
          </cell>
          <cell r="AM1421">
            <v>55267.6</v>
          </cell>
          <cell r="AN1421">
            <v>930</v>
          </cell>
          <cell r="AO1421">
            <v>0</v>
          </cell>
          <cell r="AP1421">
            <v>0</v>
          </cell>
          <cell r="AQ1421">
            <v>674464</v>
          </cell>
          <cell r="AR1421">
            <v>0</v>
          </cell>
          <cell r="AS1421">
            <v>0</v>
          </cell>
          <cell r="AT1421">
            <v>0</v>
          </cell>
          <cell r="AU1421">
            <v>0</v>
          </cell>
          <cell r="AV1421">
            <v>3372</v>
          </cell>
          <cell r="AW1421">
            <v>5733.2640000000001</v>
          </cell>
          <cell r="AX1421">
            <v>1375.9065000000001</v>
          </cell>
        </row>
        <row r="1422">
          <cell r="D1422" t="str">
            <v>名波　澄人</v>
          </cell>
          <cell r="E1422">
            <v>1007</v>
          </cell>
          <cell r="F1422" t="str">
            <v>関西研修センター</v>
          </cell>
          <cell r="G1422">
            <v>100701</v>
          </cell>
          <cell r="H1422" t="str">
            <v>ＫＫＣＧ</v>
          </cell>
          <cell r="I1422">
            <v>1</v>
          </cell>
          <cell r="J1422" t="str">
            <v>部門1</v>
          </cell>
          <cell r="K1422">
            <v>1001</v>
          </cell>
          <cell r="L1422" t="str">
            <v>部門1-1</v>
          </cell>
          <cell r="M1422">
            <v>100102</v>
          </cell>
          <cell r="N1422" t="str">
            <v>一般職員</v>
          </cell>
          <cell r="O1422">
            <v>500</v>
          </cell>
          <cell r="P1422">
            <v>392600</v>
          </cell>
          <cell r="Q1422">
            <v>392600</v>
          </cell>
          <cell r="R1422">
            <v>0</v>
          </cell>
          <cell r="S1422">
            <v>0</v>
          </cell>
          <cell r="T1422">
            <v>0</v>
          </cell>
          <cell r="U1422">
            <v>0</v>
          </cell>
          <cell r="V1422">
            <v>0</v>
          </cell>
          <cell r="W1422">
            <v>0</v>
          </cell>
          <cell r="X1422">
            <v>0</v>
          </cell>
          <cell r="Y1422">
            <v>0</v>
          </cell>
          <cell r="Z1422">
            <v>392600</v>
          </cell>
          <cell r="AA1422">
            <v>0</v>
          </cell>
          <cell r="AB1422">
            <v>48672</v>
          </cell>
          <cell r="AC1422">
            <v>13000</v>
          </cell>
          <cell r="AD1422">
            <v>27000</v>
          </cell>
          <cell r="AE1422">
            <v>0</v>
          </cell>
          <cell r="AF1422">
            <v>8388</v>
          </cell>
          <cell r="AG1422">
            <v>0</v>
          </cell>
          <cell r="AH1422">
            <v>10507</v>
          </cell>
          <cell r="AI1422">
            <v>61775</v>
          </cell>
          <cell r="AJ1422">
            <v>-21893</v>
          </cell>
          <cell r="AK1422">
            <v>24428</v>
          </cell>
          <cell r="AL1422">
            <v>3410</v>
          </cell>
          <cell r="AM1422">
            <v>55267.6</v>
          </cell>
          <cell r="AN1422">
            <v>930</v>
          </cell>
          <cell r="AO1422">
            <v>0</v>
          </cell>
          <cell r="AP1422">
            <v>0</v>
          </cell>
          <cell r="AQ1422">
            <v>540049</v>
          </cell>
          <cell r="AR1422">
            <v>0</v>
          </cell>
          <cell r="AS1422">
            <v>0</v>
          </cell>
          <cell r="AT1422">
            <v>0</v>
          </cell>
          <cell r="AU1422">
            <v>2811</v>
          </cell>
          <cell r="AV1422">
            <v>2700</v>
          </cell>
          <cell r="AW1422">
            <v>4590.6615000000002</v>
          </cell>
          <cell r="AX1422">
            <v>1101.6999000000001</v>
          </cell>
        </row>
        <row r="1423">
          <cell r="D1423" t="str">
            <v>宮本　真一</v>
          </cell>
          <cell r="E1423">
            <v>1007</v>
          </cell>
          <cell r="F1423" t="str">
            <v>関西研修センター</v>
          </cell>
          <cell r="G1423">
            <v>100701</v>
          </cell>
          <cell r="H1423" t="str">
            <v>ＫＫＣＧ</v>
          </cell>
          <cell r="I1423">
            <v>1</v>
          </cell>
          <cell r="J1423" t="str">
            <v>部門1</v>
          </cell>
          <cell r="K1423">
            <v>1001</v>
          </cell>
          <cell r="L1423" t="str">
            <v>部門1-1</v>
          </cell>
          <cell r="M1423">
            <v>100102</v>
          </cell>
          <cell r="N1423" t="str">
            <v>一般職員</v>
          </cell>
          <cell r="O1423">
            <v>300</v>
          </cell>
          <cell r="P1423">
            <v>457400</v>
          </cell>
          <cell r="Q1423">
            <v>457400</v>
          </cell>
          <cell r="R1423">
            <v>0</v>
          </cell>
          <cell r="S1423">
            <v>0</v>
          </cell>
          <cell r="T1423">
            <v>0</v>
          </cell>
          <cell r="U1423">
            <v>0</v>
          </cell>
          <cell r="V1423">
            <v>0</v>
          </cell>
          <cell r="W1423">
            <v>0</v>
          </cell>
          <cell r="X1423">
            <v>0</v>
          </cell>
          <cell r="Y1423">
            <v>0</v>
          </cell>
          <cell r="Z1423">
            <v>457400</v>
          </cell>
          <cell r="AA1423">
            <v>105000</v>
          </cell>
          <cell r="AB1423">
            <v>71388</v>
          </cell>
          <cell r="AC1423">
            <v>32500</v>
          </cell>
          <cell r="AD1423">
            <v>27000</v>
          </cell>
          <cell r="AE1423">
            <v>41000</v>
          </cell>
          <cell r="AF1423">
            <v>8388</v>
          </cell>
          <cell r="AG1423">
            <v>0</v>
          </cell>
          <cell r="AH1423">
            <v>17900</v>
          </cell>
          <cell r="AI1423">
            <v>0</v>
          </cell>
          <cell r="AJ1423">
            <v>0</v>
          </cell>
          <cell r="AK1423">
            <v>29550</v>
          </cell>
          <cell r="AL1423">
            <v>4125</v>
          </cell>
          <cell r="AM1423">
            <v>55267.6</v>
          </cell>
          <cell r="AN1423">
            <v>930</v>
          </cell>
          <cell r="AO1423">
            <v>0</v>
          </cell>
          <cell r="AP1423">
            <v>0</v>
          </cell>
          <cell r="AQ1423">
            <v>760576</v>
          </cell>
          <cell r="AR1423">
            <v>0</v>
          </cell>
          <cell r="AS1423">
            <v>0</v>
          </cell>
          <cell r="AT1423">
            <v>0</v>
          </cell>
          <cell r="AU1423">
            <v>0</v>
          </cell>
          <cell r="AV1423">
            <v>3802</v>
          </cell>
          <cell r="AW1423">
            <v>6465.7759999999998</v>
          </cell>
          <cell r="AX1423">
            <v>1551.575</v>
          </cell>
        </row>
        <row r="1424">
          <cell r="D1424" t="str">
            <v>木戸　孝之</v>
          </cell>
          <cell r="E1424">
            <v>1002</v>
          </cell>
          <cell r="F1424" t="str">
            <v>派遣業務部</v>
          </cell>
          <cell r="G1424">
            <v>100202</v>
          </cell>
          <cell r="H1424" t="str">
            <v>庶務経理Ｇ</v>
          </cell>
          <cell r="I1424">
            <v>1</v>
          </cell>
          <cell r="J1424" t="str">
            <v>部門1</v>
          </cell>
          <cell r="K1424">
            <v>1001</v>
          </cell>
          <cell r="L1424" t="str">
            <v>部門1-1</v>
          </cell>
          <cell r="M1424">
            <v>100102</v>
          </cell>
          <cell r="N1424" t="str">
            <v>一般職員</v>
          </cell>
          <cell r="O1424">
            <v>300</v>
          </cell>
          <cell r="P1424">
            <v>427800</v>
          </cell>
          <cell r="Q1424">
            <v>427800</v>
          </cell>
          <cell r="R1424">
            <v>0</v>
          </cell>
          <cell r="S1424">
            <v>0</v>
          </cell>
          <cell r="T1424">
            <v>0</v>
          </cell>
          <cell r="U1424">
            <v>0</v>
          </cell>
          <cell r="V1424">
            <v>0</v>
          </cell>
          <cell r="W1424">
            <v>0</v>
          </cell>
          <cell r="X1424">
            <v>0</v>
          </cell>
          <cell r="Y1424">
            <v>0</v>
          </cell>
          <cell r="Z1424">
            <v>427800</v>
          </cell>
          <cell r="AA1424">
            <v>75000</v>
          </cell>
          <cell r="AB1424">
            <v>60336</v>
          </cell>
          <cell r="AC1424">
            <v>0</v>
          </cell>
          <cell r="AD1424">
            <v>0</v>
          </cell>
          <cell r="AE1424">
            <v>0</v>
          </cell>
          <cell r="AF1424">
            <v>15373</v>
          </cell>
          <cell r="AG1424">
            <v>0</v>
          </cell>
          <cell r="AH1424">
            <v>9900</v>
          </cell>
          <cell r="AI1424">
            <v>0</v>
          </cell>
          <cell r="AJ1424">
            <v>0</v>
          </cell>
          <cell r="AK1424">
            <v>23246</v>
          </cell>
          <cell r="AL1424">
            <v>3245</v>
          </cell>
          <cell r="AM1424">
            <v>52593.2</v>
          </cell>
          <cell r="AN1424">
            <v>885</v>
          </cell>
          <cell r="AO1424">
            <v>0</v>
          </cell>
          <cell r="AP1424">
            <v>0</v>
          </cell>
          <cell r="AQ1424">
            <v>588409</v>
          </cell>
          <cell r="AR1424">
            <v>0</v>
          </cell>
          <cell r="AS1424">
            <v>0</v>
          </cell>
          <cell r="AT1424">
            <v>0</v>
          </cell>
          <cell r="AU1424">
            <v>0</v>
          </cell>
          <cell r="AV1424">
            <v>2942</v>
          </cell>
          <cell r="AW1424">
            <v>5001.5214999999998</v>
          </cell>
          <cell r="AX1424">
            <v>1200.3543</v>
          </cell>
        </row>
        <row r="1425">
          <cell r="D1425" t="str">
            <v>鈴木　裕典</v>
          </cell>
          <cell r="E1425">
            <v>1004</v>
          </cell>
          <cell r="F1425" t="str">
            <v>事業統括部</v>
          </cell>
          <cell r="G1425">
            <v>100401</v>
          </cell>
          <cell r="H1425" t="str">
            <v>事業統括Ｇ</v>
          </cell>
          <cell r="I1425">
            <v>1</v>
          </cell>
          <cell r="J1425" t="str">
            <v>部門1</v>
          </cell>
          <cell r="K1425">
            <v>1001</v>
          </cell>
          <cell r="L1425" t="str">
            <v>部門1-1</v>
          </cell>
          <cell r="M1425">
            <v>100102</v>
          </cell>
          <cell r="N1425" t="str">
            <v>一般職員</v>
          </cell>
          <cell r="O1425">
            <v>500</v>
          </cell>
          <cell r="P1425">
            <v>377800</v>
          </cell>
          <cell r="Q1425">
            <v>377800</v>
          </cell>
          <cell r="R1425">
            <v>0</v>
          </cell>
          <cell r="S1425">
            <v>0</v>
          </cell>
          <cell r="T1425">
            <v>0</v>
          </cell>
          <cell r="U1425">
            <v>0</v>
          </cell>
          <cell r="V1425">
            <v>0</v>
          </cell>
          <cell r="W1425">
            <v>0</v>
          </cell>
          <cell r="X1425">
            <v>0</v>
          </cell>
          <cell r="Y1425">
            <v>0</v>
          </cell>
          <cell r="Z1425">
            <v>377800</v>
          </cell>
          <cell r="AA1425">
            <v>0</v>
          </cell>
          <cell r="AB1425">
            <v>47436</v>
          </cell>
          <cell r="AC1425">
            <v>17500</v>
          </cell>
          <cell r="AD1425">
            <v>0</v>
          </cell>
          <cell r="AE1425">
            <v>0</v>
          </cell>
          <cell r="AF1425">
            <v>22516</v>
          </cell>
          <cell r="AG1425">
            <v>0</v>
          </cell>
          <cell r="AH1425">
            <v>7564</v>
          </cell>
          <cell r="AI1425">
            <v>57023</v>
          </cell>
          <cell r="AJ1425">
            <v>0</v>
          </cell>
          <cell r="AK1425">
            <v>18518</v>
          </cell>
          <cell r="AL1425">
            <v>2585</v>
          </cell>
          <cell r="AM1425">
            <v>41896.6</v>
          </cell>
          <cell r="AN1425">
            <v>705</v>
          </cell>
          <cell r="AO1425">
            <v>0</v>
          </cell>
          <cell r="AP1425">
            <v>0</v>
          </cell>
          <cell r="AQ1425">
            <v>529839</v>
          </cell>
          <cell r="AR1425">
            <v>0</v>
          </cell>
          <cell r="AS1425">
            <v>0</v>
          </cell>
          <cell r="AT1425">
            <v>0</v>
          </cell>
          <cell r="AU1425">
            <v>0</v>
          </cell>
          <cell r="AV1425">
            <v>2649</v>
          </cell>
          <cell r="AW1425">
            <v>4503.8265000000001</v>
          </cell>
          <cell r="AX1425">
            <v>1080.8715</v>
          </cell>
        </row>
        <row r="1426">
          <cell r="D1426" t="str">
            <v>市川　健史</v>
          </cell>
          <cell r="E1426">
            <v>1005</v>
          </cell>
          <cell r="F1426" t="str">
            <v>総務企画部</v>
          </cell>
          <cell r="G1426">
            <v>100502</v>
          </cell>
          <cell r="H1426" t="str">
            <v>総務Ｇ</v>
          </cell>
          <cell r="I1426">
            <v>1</v>
          </cell>
          <cell r="J1426" t="str">
            <v>部門1</v>
          </cell>
          <cell r="K1426">
            <v>1001</v>
          </cell>
          <cell r="L1426" t="str">
            <v>部門1-1</v>
          </cell>
          <cell r="M1426">
            <v>100102</v>
          </cell>
          <cell r="N1426" t="str">
            <v>一般職員</v>
          </cell>
          <cell r="O1426">
            <v>300</v>
          </cell>
          <cell r="P1426">
            <v>457400</v>
          </cell>
          <cell r="Q1426">
            <v>457400</v>
          </cell>
          <cell r="R1426">
            <v>0</v>
          </cell>
          <cell r="S1426">
            <v>0</v>
          </cell>
          <cell r="T1426">
            <v>0</v>
          </cell>
          <cell r="U1426">
            <v>0</v>
          </cell>
          <cell r="V1426">
            <v>0</v>
          </cell>
          <cell r="W1426">
            <v>0</v>
          </cell>
          <cell r="X1426">
            <v>0</v>
          </cell>
          <cell r="Y1426">
            <v>0</v>
          </cell>
          <cell r="Z1426">
            <v>457400</v>
          </cell>
          <cell r="AA1426">
            <v>105000</v>
          </cell>
          <cell r="AB1426">
            <v>72588</v>
          </cell>
          <cell r="AC1426">
            <v>42500</v>
          </cell>
          <cell r="AD1426">
            <v>0</v>
          </cell>
          <cell r="AE1426">
            <v>0</v>
          </cell>
          <cell r="AF1426">
            <v>8560</v>
          </cell>
          <cell r="AG1426">
            <v>0</v>
          </cell>
          <cell r="AH1426">
            <v>7200</v>
          </cell>
          <cell r="AI1426">
            <v>0</v>
          </cell>
          <cell r="AJ1426">
            <v>0</v>
          </cell>
          <cell r="AK1426">
            <v>27974</v>
          </cell>
          <cell r="AL1426">
            <v>3905</v>
          </cell>
          <cell r="AM1426">
            <v>55267.6</v>
          </cell>
          <cell r="AN1426">
            <v>930</v>
          </cell>
          <cell r="AO1426">
            <v>0</v>
          </cell>
          <cell r="AP1426">
            <v>0</v>
          </cell>
          <cell r="AQ1426">
            <v>693248</v>
          </cell>
          <cell r="AR1426">
            <v>0</v>
          </cell>
          <cell r="AS1426">
            <v>0</v>
          </cell>
          <cell r="AT1426">
            <v>0</v>
          </cell>
          <cell r="AU1426">
            <v>0</v>
          </cell>
          <cell r="AV1426">
            <v>3466</v>
          </cell>
          <cell r="AW1426">
            <v>5892.848</v>
          </cell>
          <cell r="AX1426">
            <v>1414.2258999999999</v>
          </cell>
        </row>
        <row r="1427">
          <cell r="D1427" t="str">
            <v>平野　貴昭</v>
          </cell>
          <cell r="E1427">
            <v>1005</v>
          </cell>
          <cell r="F1427" t="str">
            <v>総務企画部</v>
          </cell>
          <cell r="G1427">
            <v>100502</v>
          </cell>
          <cell r="H1427" t="str">
            <v>総務Ｇ</v>
          </cell>
          <cell r="I1427">
            <v>1</v>
          </cell>
          <cell r="J1427" t="str">
            <v>部門1</v>
          </cell>
          <cell r="K1427">
            <v>1001</v>
          </cell>
          <cell r="L1427" t="str">
            <v>部門1-1</v>
          </cell>
          <cell r="M1427">
            <v>100102</v>
          </cell>
          <cell r="N1427" t="str">
            <v>一般職員</v>
          </cell>
          <cell r="O1427">
            <v>300</v>
          </cell>
          <cell r="P1427">
            <v>464100</v>
          </cell>
          <cell r="Q1427">
            <v>464100</v>
          </cell>
          <cell r="R1427">
            <v>0</v>
          </cell>
          <cell r="S1427">
            <v>0</v>
          </cell>
          <cell r="T1427">
            <v>0</v>
          </cell>
          <cell r="U1427">
            <v>0</v>
          </cell>
          <cell r="V1427">
            <v>0</v>
          </cell>
          <cell r="W1427">
            <v>0</v>
          </cell>
          <cell r="X1427">
            <v>0</v>
          </cell>
          <cell r="Y1427">
            <v>0</v>
          </cell>
          <cell r="Z1427">
            <v>464100</v>
          </cell>
          <cell r="AA1427">
            <v>105000</v>
          </cell>
          <cell r="AB1427">
            <v>69852</v>
          </cell>
          <cell r="AC1427">
            <v>13000</v>
          </cell>
          <cell r="AD1427">
            <v>27000</v>
          </cell>
          <cell r="AE1427">
            <v>0</v>
          </cell>
          <cell r="AF1427">
            <v>0</v>
          </cell>
          <cell r="AG1427">
            <v>0</v>
          </cell>
          <cell r="AH1427">
            <v>3500</v>
          </cell>
          <cell r="AI1427">
            <v>0</v>
          </cell>
          <cell r="AJ1427">
            <v>0</v>
          </cell>
          <cell r="AK1427">
            <v>27974</v>
          </cell>
          <cell r="AL1427">
            <v>3905</v>
          </cell>
          <cell r="AM1427">
            <v>55267.6</v>
          </cell>
          <cell r="AN1427">
            <v>930</v>
          </cell>
          <cell r="AO1427">
            <v>0</v>
          </cell>
          <cell r="AP1427">
            <v>0</v>
          </cell>
          <cell r="AQ1427">
            <v>682452</v>
          </cell>
          <cell r="AR1427">
            <v>0</v>
          </cell>
          <cell r="AS1427">
            <v>0</v>
          </cell>
          <cell r="AT1427">
            <v>0</v>
          </cell>
          <cell r="AU1427">
            <v>0</v>
          </cell>
          <cell r="AV1427">
            <v>3412</v>
          </cell>
          <cell r="AW1427">
            <v>5801.1019999999999</v>
          </cell>
          <cell r="AX1427">
            <v>1392.202</v>
          </cell>
        </row>
        <row r="1428">
          <cell r="D1428" t="str">
            <v>近藤　斉</v>
          </cell>
          <cell r="E1428">
            <v>1004</v>
          </cell>
          <cell r="F1428" t="str">
            <v>事業統括部</v>
          </cell>
          <cell r="G1428">
            <v>100403</v>
          </cell>
          <cell r="H1428" t="str">
            <v>管理システムＧ</v>
          </cell>
          <cell r="I1428">
            <v>1</v>
          </cell>
          <cell r="J1428" t="str">
            <v>部門1</v>
          </cell>
          <cell r="K1428">
            <v>1001</v>
          </cell>
          <cell r="L1428" t="str">
            <v>部門1-1</v>
          </cell>
          <cell r="M1428">
            <v>100102</v>
          </cell>
          <cell r="N1428" t="str">
            <v>一般職員</v>
          </cell>
          <cell r="O1428">
            <v>300</v>
          </cell>
          <cell r="P1428">
            <v>400500</v>
          </cell>
          <cell r="Q1428">
            <v>400500</v>
          </cell>
          <cell r="R1428">
            <v>0</v>
          </cell>
          <cell r="S1428">
            <v>0</v>
          </cell>
          <cell r="T1428">
            <v>0</v>
          </cell>
          <cell r="U1428">
            <v>0</v>
          </cell>
          <cell r="V1428">
            <v>0</v>
          </cell>
          <cell r="W1428">
            <v>0</v>
          </cell>
          <cell r="X1428">
            <v>0</v>
          </cell>
          <cell r="Y1428">
            <v>0</v>
          </cell>
          <cell r="Z1428">
            <v>400500</v>
          </cell>
          <cell r="AA1428">
            <v>75000</v>
          </cell>
          <cell r="AB1428">
            <v>62940</v>
          </cell>
          <cell r="AC1428">
            <v>49000</v>
          </cell>
          <cell r="AD1428">
            <v>0</v>
          </cell>
          <cell r="AE1428">
            <v>0</v>
          </cell>
          <cell r="AF1428">
            <v>23820</v>
          </cell>
          <cell r="AG1428">
            <v>0</v>
          </cell>
          <cell r="AH1428">
            <v>4500</v>
          </cell>
          <cell r="AI1428">
            <v>0</v>
          </cell>
          <cell r="AJ1428">
            <v>0</v>
          </cell>
          <cell r="AK1428">
            <v>24428</v>
          </cell>
          <cell r="AL1428">
            <v>3410</v>
          </cell>
          <cell r="AM1428">
            <v>55267.6</v>
          </cell>
          <cell r="AN1428">
            <v>930</v>
          </cell>
          <cell r="AO1428">
            <v>0</v>
          </cell>
          <cell r="AP1428">
            <v>0</v>
          </cell>
          <cell r="AQ1428">
            <v>615760</v>
          </cell>
          <cell r="AR1428">
            <v>0</v>
          </cell>
          <cell r="AS1428">
            <v>0</v>
          </cell>
          <cell r="AT1428">
            <v>0</v>
          </cell>
          <cell r="AU1428">
            <v>0</v>
          </cell>
          <cell r="AV1428">
            <v>3078</v>
          </cell>
          <cell r="AW1428">
            <v>5234.76</v>
          </cell>
          <cell r="AX1428">
            <v>1256.1504</v>
          </cell>
        </row>
        <row r="1429">
          <cell r="D1429" t="str">
            <v>森下　秀重</v>
          </cell>
          <cell r="E1429">
            <v>1002</v>
          </cell>
          <cell r="F1429" t="str">
            <v>派遣業務部</v>
          </cell>
          <cell r="G1429">
            <v>100201</v>
          </cell>
          <cell r="H1429" t="str">
            <v>派遣業務Ｇ</v>
          </cell>
          <cell r="I1429">
            <v>1</v>
          </cell>
          <cell r="J1429" t="str">
            <v>部門1</v>
          </cell>
          <cell r="K1429">
            <v>1001</v>
          </cell>
          <cell r="L1429" t="str">
            <v>部門1-1</v>
          </cell>
          <cell r="M1429">
            <v>100102</v>
          </cell>
          <cell r="N1429" t="str">
            <v>一般職員</v>
          </cell>
          <cell r="O1429">
            <v>500</v>
          </cell>
          <cell r="P1429">
            <v>390200</v>
          </cell>
          <cell r="Q1429">
            <v>390200</v>
          </cell>
          <cell r="R1429">
            <v>0</v>
          </cell>
          <cell r="S1429">
            <v>0</v>
          </cell>
          <cell r="T1429">
            <v>0</v>
          </cell>
          <cell r="U1429">
            <v>0</v>
          </cell>
          <cell r="V1429">
            <v>0</v>
          </cell>
          <cell r="W1429">
            <v>0</v>
          </cell>
          <cell r="X1429">
            <v>0</v>
          </cell>
          <cell r="Y1429">
            <v>0</v>
          </cell>
          <cell r="Z1429">
            <v>390200</v>
          </cell>
          <cell r="AA1429">
            <v>0</v>
          </cell>
          <cell r="AB1429">
            <v>49944</v>
          </cell>
          <cell r="AC1429">
            <v>26000</v>
          </cell>
          <cell r="AD1429">
            <v>0</v>
          </cell>
          <cell r="AE1429">
            <v>0</v>
          </cell>
          <cell r="AF1429">
            <v>12816</v>
          </cell>
          <cell r="AG1429">
            <v>0</v>
          </cell>
          <cell r="AH1429">
            <v>13785</v>
          </cell>
          <cell r="AI1429">
            <v>0</v>
          </cell>
          <cell r="AJ1429">
            <v>0</v>
          </cell>
          <cell r="AK1429">
            <v>22064</v>
          </cell>
          <cell r="AL1429">
            <v>3080</v>
          </cell>
          <cell r="AM1429">
            <v>49918.8</v>
          </cell>
          <cell r="AN1429">
            <v>840</v>
          </cell>
          <cell r="AO1429">
            <v>0</v>
          </cell>
          <cell r="AP1429">
            <v>0</v>
          </cell>
          <cell r="AQ1429">
            <v>492745</v>
          </cell>
          <cell r="AR1429">
            <v>0</v>
          </cell>
          <cell r="AS1429">
            <v>0</v>
          </cell>
          <cell r="AT1429">
            <v>0</v>
          </cell>
          <cell r="AU1429">
            <v>0</v>
          </cell>
          <cell r="AV1429">
            <v>2463</v>
          </cell>
          <cell r="AW1429">
            <v>4189.0574999999999</v>
          </cell>
          <cell r="AX1429">
            <v>1005.1998</v>
          </cell>
        </row>
        <row r="1430">
          <cell r="D1430" t="str">
            <v>阿達　清</v>
          </cell>
          <cell r="E1430">
            <v>1002</v>
          </cell>
          <cell r="F1430" t="str">
            <v>政策推進部</v>
          </cell>
          <cell r="G1430">
            <v>100202</v>
          </cell>
          <cell r="H1430" t="str">
            <v>政策受託Ｇ</v>
          </cell>
          <cell r="I1430">
            <v>1</v>
          </cell>
          <cell r="J1430" t="str">
            <v>部門1</v>
          </cell>
          <cell r="K1430">
            <v>1001</v>
          </cell>
          <cell r="L1430" t="str">
            <v>部門1-1</v>
          </cell>
          <cell r="M1430">
            <v>100102</v>
          </cell>
          <cell r="N1430" t="str">
            <v>一般職員</v>
          </cell>
          <cell r="O1430">
            <v>500</v>
          </cell>
          <cell r="P1430">
            <v>401800</v>
          </cell>
          <cell r="Q1430">
            <v>401800</v>
          </cell>
          <cell r="R1430">
            <v>0</v>
          </cell>
          <cell r="S1430">
            <v>0</v>
          </cell>
          <cell r="T1430">
            <v>0</v>
          </cell>
          <cell r="U1430">
            <v>0</v>
          </cell>
          <cell r="V1430">
            <v>0</v>
          </cell>
          <cell r="W1430">
            <v>0</v>
          </cell>
          <cell r="X1430">
            <v>0</v>
          </cell>
          <cell r="Y1430">
            <v>0</v>
          </cell>
          <cell r="Z1430">
            <v>401800</v>
          </cell>
          <cell r="AA1430">
            <v>0</v>
          </cell>
          <cell r="AB1430">
            <v>48216</v>
          </cell>
          <cell r="AC1430">
            <v>0</v>
          </cell>
          <cell r="AD1430">
            <v>27000</v>
          </cell>
          <cell r="AE1430">
            <v>0</v>
          </cell>
          <cell r="AF1430">
            <v>5170</v>
          </cell>
          <cell r="AG1430">
            <v>0</v>
          </cell>
          <cell r="AH1430">
            <v>8600</v>
          </cell>
          <cell r="AI1430">
            <v>121798</v>
          </cell>
          <cell r="AJ1430">
            <v>0</v>
          </cell>
          <cell r="AK1430">
            <v>19700</v>
          </cell>
          <cell r="AL1430">
            <v>2750</v>
          </cell>
          <cell r="AM1430">
            <v>44570</v>
          </cell>
          <cell r="AN1430">
            <v>750</v>
          </cell>
          <cell r="AO1430">
            <v>0</v>
          </cell>
          <cell r="AP1430">
            <v>0</v>
          </cell>
          <cell r="AQ1430">
            <v>612584</v>
          </cell>
          <cell r="AR1430">
            <v>10682</v>
          </cell>
          <cell r="AS1430">
            <v>0</v>
          </cell>
          <cell r="AT1430">
            <v>1419</v>
          </cell>
          <cell r="AU1430">
            <v>2179</v>
          </cell>
          <cell r="AV1430">
            <v>3062</v>
          </cell>
          <cell r="AW1430">
            <v>5207.884</v>
          </cell>
          <cell r="AX1430">
            <v>1249.6713</v>
          </cell>
        </row>
        <row r="1431">
          <cell r="D1431" t="str">
            <v>金沢　功</v>
          </cell>
          <cell r="E1431">
            <v>1006</v>
          </cell>
          <cell r="F1431" t="str">
            <v>東京研修センター</v>
          </cell>
          <cell r="G1431">
            <v>100601</v>
          </cell>
          <cell r="H1431" t="str">
            <v>ＴＫＣＧ</v>
          </cell>
          <cell r="I1431">
            <v>1</v>
          </cell>
          <cell r="J1431" t="str">
            <v>部門1</v>
          </cell>
          <cell r="K1431">
            <v>1001</v>
          </cell>
          <cell r="L1431" t="str">
            <v>部門1-1</v>
          </cell>
          <cell r="M1431">
            <v>100102</v>
          </cell>
          <cell r="N1431" t="str">
            <v>一般職員</v>
          </cell>
          <cell r="O1431">
            <v>300</v>
          </cell>
          <cell r="P1431">
            <v>385300</v>
          </cell>
          <cell r="Q1431">
            <v>385300</v>
          </cell>
          <cell r="R1431">
            <v>0</v>
          </cell>
          <cell r="S1431">
            <v>0</v>
          </cell>
          <cell r="T1431">
            <v>0</v>
          </cell>
          <cell r="U1431">
            <v>0</v>
          </cell>
          <cell r="V1431">
            <v>0</v>
          </cell>
          <cell r="W1431">
            <v>0</v>
          </cell>
          <cell r="X1431">
            <v>0</v>
          </cell>
          <cell r="Y1431">
            <v>0</v>
          </cell>
          <cell r="Z1431">
            <v>385300</v>
          </cell>
          <cell r="AA1431">
            <v>45000</v>
          </cell>
          <cell r="AB1431">
            <v>51636</v>
          </cell>
          <cell r="AC1431">
            <v>0</v>
          </cell>
          <cell r="AD1431">
            <v>27000</v>
          </cell>
          <cell r="AE1431">
            <v>0</v>
          </cell>
          <cell r="AF1431">
            <v>7830</v>
          </cell>
          <cell r="AG1431">
            <v>0</v>
          </cell>
          <cell r="AH1431">
            <v>1500</v>
          </cell>
          <cell r="AI1431">
            <v>0</v>
          </cell>
          <cell r="AJ1431">
            <v>0</v>
          </cell>
          <cell r="AK1431">
            <v>20882</v>
          </cell>
          <cell r="AL1431">
            <v>2915</v>
          </cell>
          <cell r="AM1431">
            <v>47244.4</v>
          </cell>
          <cell r="AN1431">
            <v>795</v>
          </cell>
          <cell r="AO1431">
            <v>0</v>
          </cell>
          <cell r="AP1431">
            <v>0</v>
          </cell>
          <cell r="AQ1431">
            <v>518266</v>
          </cell>
          <cell r="AR1431">
            <v>0</v>
          </cell>
          <cell r="AS1431">
            <v>0</v>
          </cell>
          <cell r="AT1431">
            <v>0</v>
          </cell>
          <cell r="AU1431">
            <v>0</v>
          </cell>
          <cell r="AV1431">
            <v>2591</v>
          </cell>
          <cell r="AW1431">
            <v>4405.5910000000003</v>
          </cell>
          <cell r="AX1431">
            <v>1057.2626</v>
          </cell>
        </row>
        <row r="1432">
          <cell r="D1432" t="str">
            <v>矢島　康江</v>
          </cell>
          <cell r="E1432">
            <v>1007</v>
          </cell>
          <cell r="F1432" t="str">
            <v>関西研修センター</v>
          </cell>
          <cell r="G1432">
            <v>100701</v>
          </cell>
          <cell r="H1432" t="str">
            <v>ＫＫＣＧ</v>
          </cell>
          <cell r="I1432">
            <v>1</v>
          </cell>
          <cell r="J1432" t="str">
            <v>部門1</v>
          </cell>
          <cell r="K1432">
            <v>1001</v>
          </cell>
          <cell r="L1432" t="str">
            <v>部門1-1</v>
          </cell>
          <cell r="M1432">
            <v>100102</v>
          </cell>
          <cell r="N1432" t="str">
            <v>一般職員</v>
          </cell>
          <cell r="O1432">
            <v>300</v>
          </cell>
          <cell r="P1432">
            <v>385300</v>
          </cell>
          <cell r="Q1432">
            <v>385300</v>
          </cell>
          <cell r="R1432">
            <v>0</v>
          </cell>
          <cell r="S1432">
            <v>0</v>
          </cell>
          <cell r="T1432">
            <v>0</v>
          </cell>
          <cell r="U1432">
            <v>0</v>
          </cell>
          <cell r="V1432">
            <v>0</v>
          </cell>
          <cell r="W1432">
            <v>0</v>
          </cell>
          <cell r="X1432">
            <v>0</v>
          </cell>
          <cell r="Y1432">
            <v>0</v>
          </cell>
          <cell r="Z1432">
            <v>385300</v>
          </cell>
          <cell r="AA1432">
            <v>45000</v>
          </cell>
          <cell r="AB1432">
            <v>51636</v>
          </cell>
          <cell r="AC1432">
            <v>0</v>
          </cell>
          <cell r="AD1432">
            <v>27000</v>
          </cell>
          <cell r="AE1432">
            <v>0</v>
          </cell>
          <cell r="AF1432">
            <v>0</v>
          </cell>
          <cell r="AG1432">
            <v>0</v>
          </cell>
          <cell r="AH1432">
            <v>7500</v>
          </cell>
          <cell r="AI1432">
            <v>0</v>
          </cell>
          <cell r="AJ1432">
            <v>0</v>
          </cell>
          <cell r="AK1432">
            <v>20882</v>
          </cell>
          <cell r="AL1432">
            <v>2915</v>
          </cell>
          <cell r="AM1432">
            <v>47244.4</v>
          </cell>
          <cell r="AN1432">
            <v>795</v>
          </cell>
          <cell r="AO1432">
            <v>0</v>
          </cell>
          <cell r="AP1432">
            <v>0</v>
          </cell>
          <cell r="AQ1432">
            <v>516436</v>
          </cell>
          <cell r="AR1432">
            <v>0</v>
          </cell>
          <cell r="AS1432">
            <v>0</v>
          </cell>
          <cell r="AT1432">
            <v>0</v>
          </cell>
          <cell r="AU1432">
            <v>0</v>
          </cell>
          <cell r="AV1432">
            <v>2582</v>
          </cell>
          <cell r="AW1432">
            <v>4389.8860000000004</v>
          </cell>
          <cell r="AX1432">
            <v>1053.5293999999999</v>
          </cell>
        </row>
        <row r="1433">
          <cell r="D1433" t="str">
            <v>多賀　寿江</v>
          </cell>
          <cell r="E1433">
            <v>1004</v>
          </cell>
          <cell r="F1433" t="str">
            <v>事業統括部</v>
          </cell>
          <cell r="G1433">
            <v>100401</v>
          </cell>
          <cell r="H1433" t="str">
            <v>事業統括Ｇ</v>
          </cell>
          <cell r="I1433">
            <v>1</v>
          </cell>
          <cell r="J1433" t="str">
            <v>部門1</v>
          </cell>
          <cell r="K1433">
            <v>1001</v>
          </cell>
          <cell r="L1433" t="str">
            <v>部門1-1</v>
          </cell>
          <cell r="M1433">
            <v>100102</v>
          </cell>
          <cell r="N1433" t="str">
            <v>一般職員</v>
          </cell>
          <cell r="O1433">
            <v>300</v>
          </cell>
          <cell r="P1433">
            <v>457400</v>
          </cell>
          <cell r="Q1433">
            <v>457400</v>
          </cell>
          <cell r="R1433">
            <v>0</v>
          </cell>
          <cell r="S1433">
            <v>0</v>
          </cell>
          <cell r="T1433">
            <v>0</v>
          </cell>
          <cell r="U1433">
            <v>0</v>
          </cell>
          <cell r="V1433">
            <v>0</v>
          </cell>
          <cell r="W1433">
            <v>0</v>
          </cell>
          <cell r="X1433">
            <v>0</v>
          </cell>
          <cell r="Y1433">
            <v>0</v>
          </cell>
          <cell r="Z1433">
            <v>457400</v>
          </cell>
          <cell r="AA1433">
            <v>105000</v>
          </cell>
          <cell r="AB1433">
            <v>67488</v>
          </cell>
          <cell r="AC1433">
            <v>0</v>
          </cell>
          <cell r="AD1433">
            <v>27000</v>
          </cell>
          <cell r="AE1433">
            <v>0</v>
          </cell>
          <cell r="AF1433">
            <v>4135</v>
          </cell>
          <cell r="AG1433">
            <v>0</v>
          </cell>
          <cell r="AH1433">
            <v>0</v>
          </cell>
          <cell r="AI1433">
            <v>0</v>
          </cell>
          <cell r="AJ1433">
            <v>0</v>
          </cell>
          <cell r="AK1433">
            <v>24428</v>
          </cell>
          <cell r="AL1433">
            <v>3410</v>
          </cell>
          <cell r="AM1433">
            <v>55267.6</v>
          </cell>
          <cell r="AN1433">
            <v>930</v>
          </cell>
          <cell r="AO1433">
            <v>0</v>
          </cell>
          <cell r="AP1433">
            <v>0</v>
          </cell>
          <cell r="AQ1433">
            <v>661023</v>
          </cell>
          <cell r="AR1433">
            <v>0</v>
          </cell>
          <cell r="AS1433">
            <v>0</v>
          </cell>
          <cell r="AT1433">
            <v>0</v>
          </cell>
          <cell r="AU1433">
            <v>0</v>
          </cell>
          <cell r="AV1433">
            <v>3305</v>
          </cell>
          <cell r="AW1433">
            <v>5618.8104999999996</v>
          </cell>
          <cell r="AX1433">
            <v>1348.4869000000001</v>
          </cell>
        </row>
        <row r="1434">
          <cell r="D1434" t="str">
            <v>武村　ゆみ</v>
          </cell>
          <cell r="E1434">
            <v>1006</v>
          </cell>
          <cell r="F1434" t="str">
            <v>東京研修センター</v>
          </cell>
          <cell r="G1434">
            <v>100601</v>
          </cell>
          <cell r="H1434" t="str">
            <v>ＴＫＣＧ</v>
          </cell>
          <cell r="I1434">
            <v>1</v>
          </cell>
          <cell r="J1434" t="str">
            <v>部門1</v>
          </cell>
          <cell r="K1434">
            <v>1001</v>
          </cell>
          <cell r="L1434" t="str">
            <v>部門1-1</v>
          </cell>
          <cell r="M1434">
            <v>100102</v>
          </cell>
          <cell r="N1434" t="str">
            <v>一般職員</v>
          </cell>
          <cell r="O1434">
            <v>500</v>
          </cell>
          <cell r="P1434">
            <v>359800</v>
          </cell>
          <cell r="Q1434">
            <v>359800</v>
          </cell>
          <cell r="R1434">
            <v>0</v>
          </cell>
          <cell r="S1434">
            <v>0</v>
          </cell>
          <cell r="T1434">
            <v>0</v>
          </cell>
          <cell r="U1434">
            <v>0</v>
          </cell>
          <cell r="V1434">
            <v>0</v>
          </cell>
          <cell r="W1434">
            <v>0</v>
          </cell>
          <cell r="X1434">
            <v>0</v>
          </cell>
          <cell r="Y1434">
            <v>0</v>
          </cell>
          <cell r="Z1434">
            <v>359800</v>
          </cell>
          <cell r="AA1434">
            <v>0</v>
          </cell>
          <cell r="AB1434">
            <v>43176</v>
          </cell>
          <cell r="AC1434">
            <v>0</v>
          </cell>
          <cell r="AD1434">
            <v>0</v>
          </cell>
          <cell r="AE1434">
            <v>0</v>
          </cell>
          <cell r="AF1434">
            <v>16513</v>
          </cell>
          <cell r="AG1434">
            <v>0</v>
          </cell>
          <cell r="AH1434">
            <v>6359</v>
          </cell>
          <cell r="AI1434">
            <v>274273</v>
          </cell>
          <cell r="AJ1434">
            <v>0</v>
          </cell>
          <cell r="AK1434">
            <v>25610</v>
          </cell>
          <cell r="AL1434">
            <v>3575</v>
          </cell>
          <cell r="AM1434">
            <v>55267.6</v>
          </cell>
          <cell r="AN1434">
            <v>930</v>
          </cell>
          <cell r="AO1434">
            <v>0</v>
          </cell>
          <cell r="AP1434">
            <v>0</v>
          </cell>
          <cell r="AQ1434">
            <v>700121</v>
          </cell>
          <cell r="AR1434">
            <v>43675</v>
          </cell>
          <cell r="AS1434">
            <v>3535</v>
          </cell>
          <cell r="AT1434">
            <v>0</v>
          </cell>
          <cell r="AU1434">
            <v>0</v>
          </cell>
          <cell r="AV1434">
            <v>3500</v>
          </cell>
          <cell r="AW1434">
            <v>5951.6334999999999</v>
          </cell>
          <cell r="AX1434">
            <v>1428.2467999999999</v>
          </cell>
        </row>
        <row r="1435">
          <cell r="D1435" t="str">
            <v>鈴木　保巳</v>
          </cell>
          <cell r="E1435">
            <v>1002</v>
          </cell>
          <cell r="F1435" t="str">
            <v>派遣業務部</v>
          </cell>
          <cell r="G1435">
            <v>100201</v>
          </cell>
          <cell r="H1435" t="str">
            <v>派遣業務Ｇ</v>
          </cell>
          <cell r="I1435">
            <v>1</v>
          </cell>
          <cell r="J1435" t="str">
            <v>部門1</v>
          </cell>
          <cell r="K1435">
            <v>1001</v>
          </cell>
          <cell r="L1435" t="str">
            <v>部門1-1</v>
          </cell>
          <cell r="M1435">
            <v>100102</v>
          </cell>
          <cell r="N1435" t="str">
            <v>一般職員</v>
          </cell>
          <cell r="O1435">
            <v>300</v>
          </cell>
          <cell r="P1435">
            <v>457400</v>
          </cell>
          <cell r="Q1435">
            <v>457400</v>
          </cell>
          <cell r="R1435">
            <v>0</v>
          </cell>
          <cell r="S1435">
            <v>0</v>
          </cell>
          <cell r="T1435">
            <v>0</v>
          </cell>
          <cell r="U1435">
            <v>0</v>
          </cell>
          <cell r="V1435">
            <v>0</v>
          </cell>
          <cell r="W1435">
            <v>0</v>
          </cell>
          <cell r="X1435">
            <v>0</v>
          </cell>
          <cell r="Y1435">
            <v>0</v>
          </cell>
          <cell r="Z1435">
            <v>457400</v>
          </cell>
          <cell r="AA1435">
            <v>105000</v>
          </cell>
          <cell r="AB1435">
            <v>71988</v>
          </cell>
          <cell r="AC1435">
            <v>37500</v>
          </cell>
          <cell r="AD1435">
            <v>0</v>
          </cell>
          <cell r="AE1435">
            <v>0</v>
          </cell>
          <cell r="AF1435">
            <v>17938</v>
          </cell>
          <cell r="AG1435">
            <v>0</v>
          </cell>
          <cell r="AH1435">
            <v>4950</v>
          </cell>
          <cell r="AI1435">
            <v>0</v>
          </cell>
          <cell r="AJ1435">
            <v>0</v>
          </cell>
          <cell r="AK1435">
            <v>26792</v>
          </cell>
          <cell r="AL1435">
            <v>3740</v>
          </cell>
          <cell r="AM1435">
            <v>55267.6</v>
          </cell>
          <cell r="AN1435">
            <v>930</v>
          </cell>
          <cell r="AO1435">
            <v>0</v>
          </cell>
          <cell r="AP1435">
            <v>0</v>
          </cell>
          <cell r="AQ1435">
            <v>694776</v>
          </cell>
          <cell r="AR1435">
            <v>0</v>
          </cell>
          <cell r="AS1435">
            <v>0</v>
          </cell>
          <cell r="AT1435">
            <v>0</v>
          </cell>
          <cell r="AU1435">
            <v>0</v>
          </cell>
          <cell r="AV1435">
            <v>3473</v>
          </cell>
          <cell r="AW1435">
            <v>5906.4759999999997</v>
          </cell>
          <cell r="AX1435">
            <v>1417.3430000000001</v>
          </cell>
        </row>
        <row r="1436">
          <cell r="D1436" t="str">
            <v>大野　達也</v>
          </cell>
          <cell r="E1436">
            <v>1007</v>
          </cell>
          <cell r="F1436" t="str">
            <v>関西研修センター</v>
          </cell>
          <cell r="G1436">
            <v>100701</v>
          </cell>
          <cell r="H1436" t="str">
            <v>ＫＫＣＧ</v>
          </cell>
          <cell r="I1436">
            <v>1</v>
          </cell>
          <cell r="J1436" t="str">
            <v>部門1</v>
          </cell>
          <cell r="K1436">
            <v>1001</v>
          </cell>
          <cell r="L1436" t="str">
            <v>部門1-1</v>
          </cell>
          <cell r="M1436">
            <v>100102</v>
          </cell>
          <cell r="N1436" t="str">
            <v>一般職員</v>
          </cell>
          <cell r="O1436">
            <v>500</v>
          </cell>
          <cell r="P1436">
            <v>380300</v>
          </cell>
          <cell r="Q1436">
            <v>380300</v>
          </cell>
          <cell r="R1436">
            <v>0</v>
          </cell>
          <cell r="S1436">
            <v>0</v>
          </cell>
          <cell r="T1436">
            <v>0</v>
          </cell>
          <cell r="U1436">
            <v>0</v>
          </cell>
          <cell r="V1436">
            <v>0</v>
          </cell>
          <cell r="W1436">
            <v>0</v>
          </cell>
          <cell r="X1436">
            <v>0</v>
          </cell>
          <cell r="Y1436">
            <v>0</v>
          </cell>
          <cell r="Z1436">
            <v>380300</v>
          </cell>
          <cell r="AA1436">
            <v>0</v>
          </cell>
          <cell r="AB1436">
            <v>45636</v>
          </cell>
          <cell r="AC1436">
            <v>0</v>
          </cell>
          <cell r="AD1436">
            <v>0</v>
          </cell>
          <cell r="AE1436">
            <v>0</v>
          </cell>
          <cell r="AF1436">
            <v>21520</v>
          </cell>
          <cell r="AG1436">
            <v>0</v>
          </cell>
          <cell r="AH1436">
            <v>6865</v>
          </cell>
          <cell r="AI1436">
            <v>55806</v>
          </cell>
          <cell r="AJ1436">
            <v>-21210</v>
          </cell>
          <cell r="AK1436">
            <v>20882</v>
          </cell>
          <cell r="AL1436">
            <v>2915</v>
          </cell>
          <cell r="AM1436">
            <v>47244.4</v>
          </cell>
          <cell r="AN1436">
            <v>795</v>
          </cell>
          <cell r="AO1436">
            <v>0</v>
          </cell>
          <cell r="AP1436">
            <v>0</v>
          </cell>
          <cell r="AQ1436">
            <v>488917</v>
          </cell>
          <cell r="AR1436">
            <v>0</v>
          </cell>
          <cell r="AS1436">
            <v>0</v>
          </cell>
          <cell r="AT1436">
            <v>0</v>
          </cell>
          <cell r="AU1436">
            <v>0</v>
          </cell>
          <cell r="AV1436">
            <v>2444</v>
          </cell>
          <cell r="AW1436">
            <v>4156.3795</v>
          </cell>
          <cell r="AX1436">
            <v>997.39059999999995</v>
          </cell>
        </row>
        <row r="1437">
          <cell r="D1437" t="str">
            <v>黒澤　陽一</v>
          </cell>
          <cell r="E1437">
            <v>1009</v>
          </cell>
          <cell r="F1437" t="str">
            <v>監査室</v>
          </cell>
          <cell r="G1437">
            <v>100101</v>
          </cell>
          <cell r="H1437" t="str">
            <v>　　</v>
          </cell>
          <cell r="I1437">
            <v>1</v>
          </cell>
          <cell r="J1437" t="str">
            <v>部門1</v>
          </cell>
          <cell r="K1437">
            <v>1001</v>
          </cell>
          <cell r="L1437" t="str">
            <v>部門1-1</v>
          </cell>
          <cell r="M1437">
            <v>100102</v>
          </cell>
          <cell r="N1437" t="str">
            <v>一般職員</v>
          </cell>
          <cell r="O1437">
            <v>500</v>
          </cell>
          <cell r="P1437">
            <v>380300</v>
          </cell>
          <cell r="Q1437">
            <v>380300</v>
          </cell>
          <cell r="R1437">
            <v>0</v>
          </cell>
          <cell r="S1437">
            <v>0</v>
          </cell>
          <cell r="T1437">
            <v>0</v>
          </cell>
          <cell r="U1437">
            <v>0</v>
          </cell>
          <cell r="V1437">
            <v>0</v>
          </cell>
          <cell r="W1437">
            <v>0</v>
          </cell>
          <cell r="X1437">
            <v>0</v>
          </cell>
          <cell r="Y1437">
            <v>0</v>
          </cell>
          <cell r="Z1437">
            <v>380300</v>
          </cell>
          <cell r="AA1437">
            <v>0</v>
          </cell>
          <cell r="AB1437">
            <v>49956</v>
          </cell>
          <cell r="AC1437">
            <v>36000</v>
          </cell>
          <cell r="AD1437">
            <v>0</v>
          </cell>
          <cell r="AE1437">
            <v>0</v>
          </cell>
          <cell r="AF1437">
            <v>17742</v>
          </cell>
          <cell r="AG1437">
            <v>0</v>
          </cell>
          <cell r="AH1437">
            <v>7100</v>
          </cell>
          <cell r="AI1437">
            <v>6646</v>
          </cell>
          <cell r="AJ1437">
            <v>0</v>
          </cell>
          <cell r="AK1437">
            <v>22064</v>
          </cell>
          <cell r="AL1437">
            <v>3080</v>
          </cell>
          <cell r="AM1437">
            <v>49918.8</v>
          </cell>
          <cell r="AN1437">
            <v>840</v>
          </cell>
          <cell r="AO1437">
            <v>0</v>
          </cell>
          <cell r="AP1437">
            <v>0</v>
          </cell>
          <cell r="AQ1437">
            <v>497744</v>
          </cell>
          <cell r="AR1437">
            <v>0</v>
          </cell>
          <cell r="AS1437">
            <v>0</v>
          </cell>
          <cell r="AT1437">
            <v>0</v>
          </cell>
          <cell r="AU1437">
            <v>0</v>
          </cell>
          <cell r="AV1437">
            <v>2488</v>
          </cell>
          <cell r="AW1437">
            <v>4231.5439999999999</v>
          </cell>
          <cell r="AX1437">
            <v>1015.3977</v>
          </cell>
        </row>
        <row r="1438">
          <cell r="D1438" t="str">
            <v>名嘉　孝男</v>
          </cell>
          <cell r="E1438">
            <v>1007</v>
          </cell>
          <cell r="F1438" t="str">
            <v>関西研修センター</v>
          </cell>
          <cell r="G1438">
            <v>100701</v>
          </cell>
          <cell r="H1438" t="str">
            <v>ＫＫＣＧ</v>
          </cell>
          <cell r="I1438">
            <v>1</v>
          </cell>
          <cell r="J1438" t="str">
            <v>部門1</v>
          </cell>
          <cell r="K1438">
            <v>1001</v>
          </cell>
          <cell r="L1438" t="str">
            <v>部門1-1</v>
          </cell>
          <cell r="M1438">
            <v>100102</v>
          </cell>
          <cell r="N1438" t="str">
            <v>一般職員</v>
          </cell>
          <cell r="O1438">
            <v>500</v>
          </cell>
          <cell r="P1438">
            <v>390200</v>
          </cell>
          <cell r="Q1438">
            <v>390200</v>
          </cell>
          <cell r="R1438">
            <v>0</v>
          </cell>
          <cell r="S1438">
            <v>0</v>
          </cell>
          <cell r="T1438">
            <v>0</v>
          </cell>
          <cell r="U1438">
            <v>0</v>
          </cell>
          <cell r="V1438">
            <v>0</v>
          </cell>
          <cell r="W1438">
            <v>0</v>
          </cell>
          <cell r="X1438">
            <v>0</v>
          </cell>
          <cell r="Y1438">
            <v>0</v>
          </cell>
          <cell r="Z1438">
            <v>390200</v>
          </cell>
          <cell r="AA1438">
            <v>0</v>
          </cell>
          <cell r="AB1438">
            <v>49764</v>
          </cell>
          <cell r="AC1438">
            <v>24500</v>
          </cell>
          <cell r="AD1438">
            <v>0</v>
          </cell>
          <cell r="AE1438">
            <v>0</v>
          </cell>
          <cell r="AF1438">
            <v>15410</v>
          </cell>
          <cell r="AG1438">
            <v>0</v>
          </cell>
          <cell r="AH1438">
            <v>13752</v>
          </cell>
          <cell r="AI1438">
            <v>0</v>
          </cell>
          <cell r="AJ1438">
            <v>0</v>
          </cell>
          <cell r="AK1438">
            <v>20882</v>
          </cell>
          <cell r="AL1438">
            <v>2915</v>
          </cell>
          <cell r="AM1438">
            <v>47244.4</v>
          </cell>
          <cell r="AN1438">
            <v>795</v>
          </cell>
          <cell r="AO1438">
            <v>0</v>
          </cell>
          <cell r="AP1438">
            <v>0</v>
          </cell>
          <cell r="AQ1438">
            <v>493626</v>
          </cell>
          <cell r="AR1438">
            <v>0</v>
          </cell>
          <cell r="AS1438">
            <v>0</v>
          </cell>
          <cell r="AT1438">
            <v>0</v>
          </cell>
          <cell r="AU1438">
            <v>0</v>
          </cell>
          <cell r="AV1438">
            <v>2468</v>
          </cell>
          <cell r="AW1438">
            <v>4195.951</v>
          </cell>
          <cell r="AX1438">
            <v>1006.997</v>
          </cell>
        </row>
        <row r="1439">
          <cell r="D1439" t="str">
            <v>前田　陽子</v>
          </cell>
          <cell r="E1439">
            <v>1005</v>
          </cell>
          <cell r="F1439" t="str">
            <v>総務企画部</v>
          </cell>
          <cell r="G1439">
            <v>100502</v>
          </cell>
          <cell r="H1439" t="str">
            <v>総務Ｇ</v>
          </cell>
          <cell r="I1439">
            <v>1</v>
          </cell>
          <cell r="J1439" t="str">
            <v>部門1</v>
          </cell>
          <cell r="K1439">
            <v>1001</v>
          </cell>
          <cell r="L1439" t="str">
            <v>部門1-1</v>
          </cell>
          <cell r="M1439">
            <v>100102</v>
          </cell>
          <cell r="N1439" t="str">
            <v>一般職員</v>
          </cell>
          <cell r="O1439">
            <v>300</v>
          </cell>
          <cell r="P1439">
            <v>372800</v>
          </cell>
          <cell r="Q1439">
            <v>372800</v>
          </cell>
          <cell r="R1439">
            <v>0</v>
          </cell>
          <cell r="S1439">
            <v>0</v>
          </cell>
          <cell r="T1439">
            <v>0</v>
          </cell>
          <cell r="U1439">
            <v>0</v>
          </cell>
          <cell r="V1439">
            <v>0</v>
          </cell>
          <cell r="W1439">
            <v>0</v>
          </cell>
          <cell r="X1439">
            <v>0</v>
          </cell>
          <cell r="Y1439">
            <v>0</v>
          </cell>
          <cell r="Z1439">
            <v>372800</v>
          </cell>
          <cell r="AA1439">
            <v>45000</v>
          </cell>
          <cell r="AB1439">
            <v>50136</v>
          </cell>
          <cell r="AC1439">
            <v>0</v>
          </cell>
          <cell r="AD1439">
            <v>27000</v>
          </cell>
          <cell r="AE1439">
            <v>0</v>
          </cell>
          <cell r="AF1439">
            <v>6840</v>
          </cell>
          <cell r="AG1439">
            <v>0</v>
          </cell>
          <cell r="AH1439">
            <v>7500</v>
          </cell>
          <cell r="AI1439">
            <v>0</v>
          </cell>
          <cell r="AJ1439">
            <v>0</v>
          </cell>
          <cell r="AK1439">
            <v>20882</v>
          </cell>
          <cell r="AL1439">
            <v>2915</v>
          </cell>
          <cell r="AM1439">
            <v>47244.4</v>
          </cell>
          <cell r="AN1439">
            <v>795</v>
          </cell>
          <cell r="AO1439">
            <v>0</v>
          </cell>
          <cell r="AP1439">
            <v>0</v>
          </cell>
          <cell r="AQ1439">
            <v>509276</v>
          </cell>
          <cell r="AR1439">
            <v>0</v>
          </cell>
          <cell r="AS1439">
            <v>0</v>
          </cell>
          <cell r="AT1439">
            <v>0</v>
          </cell>
          <cell r="AU1439">
            <v>0</v>
          </cell>
          <cell r="AV1439">
            <v>2546</v>
          </cell>
          <cell r="AW1439">
            <v>4329.2259999999997</v>
          </cell>
          <cell r="AX1439">
            <v>1038.923</v>
          </cell>
        </row>
        <row r="1440">
          <cell r="D1440" t="str">
            <v>多田　正視</v>
          </cell>
          <cell r="E1440">
            <v>1008</v>
          </cell>
          <cell r="F1440" t="str">
            <v>HIDA総合研究所</v>
          </cell>
          <cell r="G1440">
            <v>100802</v>
          </cell>
          <cell r="H1440" t="str">
            <v>海外戦略Ｇ</v>
          </cell>
          <cell r="I1440">
            <v>1</v>
          </cell>
          <cell r="J1440" t="str">
            <v>部門1</v>
          </cell>
          <cell r="K1440">
            <v>1001</v>
          </cell>
          <cell r="L1440" t="str">
            <v>部門1-1</v>
          </cell>
          <cell r="M1440">
            <v>100102</v>
          </cell>
          <cell r="N1440" t="str">
            <v>一般職員</v>
          </cell>
          <cell r="O1440">
            <v>500</v>
          </cell>
          <cell r="P1440">
            <v>372800</v>
          </cell>
          <cell r="Q1440">
            <v>372800</v>
          </cell>
          <cell r="R1440">
            <v>0</v>
          </cell>
          <cell r="S1440">
            <v>0</v>
          </cell>
          <cell r="T1440">
            <v>0</v>
          </cell>
          <cell r="U1440">
            <v>0</v>
          </cell>
          <cell r="V1440">
            <v>0</v>
          </cell>
          <cell r="W1440">
            <v>0</v>
          </cell>
          <cell r="X1440">
            <v>0</v>
          </cell>
          <cell r="Y1440">
            <v>0</v>
          </cell>
          <cell r="Z1440">
            <v>372800</v>
          </cell>
          <cell r="AA1440">
            <v>0</v>
          </cell>
          <cell r="AB1440">
            <v>44736</v>
          </cell>
          <cell r="AC1440">
            <v>0</v>
          </cell>
          <cell r="AD1440">
            <v>27000</v>
          </cell>
          <cell r="AE1440">
            <v>0</v>
          </cell>
          <cell r="AF1440">
            <v>6500</v>
          </cell>
          <cell r="AG1440">
            <v>0</v>
          </cell>
          <cell r="AH1440">
            <v>6516</v>
          </cell>
          <cell r="AI1440">
            <v>120685</v>
          </cell>
          <cell r="AJ1440">
            <v>0</v>
          </cell>
          <cell r="AK1440">
            <v>20882</v>
          </cell>
          <cell r="AL1440">
            <v>2915</v>
          </cell>
          <cell r="AM1440">
            <v>47244.4</v>
          </cell>
          <cell r="AN1440">
            <v>795</v>
          </cell>
          <cell r="AO1440">
            <v>0</v>
          </cell>
          <cell r="AP1440">
            <v>0</v>
          </cell>
          <cell r="AQ1440">
            <v>578237</v>
          </cell>
          <cell r="AR1440">
            <v>3500</v>
          </cell>
          <cell r="AS1440">
            <v>0</v>
          </cell>
          <cell r="AT1440">
            <v>0</v>
          </cell>
          <cell r="AU1440">
            <v>7275</v>
          </cell>
          <cell r="AV1440">
            <v>2891</v>
          </cell>
          <cell r="AW1440">
            <v>4915.1994999999997</v>
          </cell>
          <cell r="AX1440">
            <v>1179.6034</v>
          </cell>
        </row>
        <row r="1441">
          <cell r="D1441" t="str">
            <v>川辺　宏美</v>
          </cell>
          <cell r="E1441">
            <v>1004</v>
          </cell>
          <cell r="F1441" t="str">
            <v>事業統括部</v>
          </cell>
          <cell r="G1441">
            <v>100403</v>
          </cell>
          <cell r="H1441" t="str">
            <v>管理システムＧ</v>
          </cell>
          <cell r="I1441">
            <v>1</v>
          </cell>
          <cell r="J1441" t="str">
            <v>部門1</v>
          </cell>
          <cell r="K1441">
            <v>1001</v>
          </cell>
          <cell r="L1441" t="str">
            <v>部門1-1</v>
          </cell>
          <cell r="M1441">
            <v>100102</v>
          </cell>
          <cell r="N1441" t="str">
            <v>一般職員</v>
          </cell>
          <cell r="O1441">
            <v>500</v>
          </cell>
          <cell r="P1441">
            <v>370300</v>
          </cell>
          <cell r="Q1441">
            <v>370300</v>
          </cell>
          <cell r="R1441">
            <v>0</v>
          </cell>
          <cell r="S1441">
            <v>0</v>
          </cell>
          <cell r="T1441">
            <v>0</v>
          </cell>
          <cell r="U1441">
            <v>0</v>
          </cell>
          <cell r="V1441">
            <v>0</v>
          </cell>
          <cell r="W1441">
            <v>0</v>
          </cell>
          <cell r="X1441">
            <v>0</v>
          </cell>
          <cell r="Y1441">
            <v>0</v>
          </cell>
          <cell r="Z1441">
            <v>370300</v>
          </cell>
          <cell r="AA1441">
            <v>0</v>
          </cell>
          <cell r="AB1441">
            <v>45216</v>
          </cell>
          <cell r="AC1441">
            <v>6500</v>
          </cell>
          <cell r="AD1441">
            <v>0</v>
          </cell>
          <cell r="AE1441">
            <v>0</v>
          </cell>
          <cell r="AF1441">
            <v>6003</v>
          </cell>
          <cell r="AG1441">
            <v>0</v>
          </cell>
          <cell r="AH1441">
            <v>17865</v>
          </cell>
          <cell r="AI1441">
            <v>290710</v>
          </cell>
          <cell r="AJ1441">
            <v>0</v>
          </cell>
          <cell r="AK1441">
            <v>20882</v>
          </cell>
          <cell r="AL1441">
            <v>2915</v>
          </cell>
          <cell r="AM1441">
            <v>47244.4</v>
          </cell>
          <cell r="AN1441">
            <v>795</v>
          </cell>
          <cell r="AO1441">
            <v>0</v>
          </cell>
          <cell r="AP1441">
            <v>0</v>
          </cell>
          <cell r="AQ1441">
            <v>736594</v>
          </cell>
          <cell r="AR1441">
            <v>34389</v>
          </cell>
          <cell r="AS1441">
            <v>0</v>
          </cell>
          <cell r="AT1441">
            <v>5286</v>
          </cell>
          <cell r="AU1441">
            <v>15424</v>
          </cell>
          <cell r="AV1441">
            <v>3682</v>
          </cell>
          <cell r="AW1441">
            <v>6262.0190000000002</v>
          </cell>
          <cell r="AX1441">
            <v>1502.6516999999999</v>
          </cell>
        </row>
        <row r="1442">
          <cell r="D1442" t="str">
            <v>近藤　智恵</v>
          </cell>
          <cell r="E1442">
            <v>1003</v>
          </cell>
          <cell r="F1442" t="str">
            <v>研修業務部</v>
          </cell>
          <cell r="G1442">
            <v>100302</v>
          </cell>
          <cell r="H1442" t="str">
            <v>低炭素化支援Ｇ</v>
          </cell>
          <cell r="I1442">
            <v>1</v>
          </cell>
          <cell r="J1442" t="str">
            <v>部門1</v>
          </cell>
          <cell r="K1442">
            <v>1001</v>
          </cell>
          <cell r="L1442" t="str">
            <v>部門1-1</v>
          </cell>
          <cell r="M1442">
            <v>100102</v>
          </cell>
          <cell r="N1442" t="str">
            <v>一般職員</v>
          </cell>
          <cell r="O1442">
            <v>300</v>
          </cell>
          <cell r="P1442">
            <v>354400</v>
          </cell>
          <cell r="Q1442">
            <v>354400</v>
          </cell>
          <cell r="R1442">
            <v>0</v>
          </cell>
          <cell r="S1442">
            <v>0</v>
          </cell>
          <cell r="T1442">
            <v>0</v>
          </cell>
          <cell r="U1442">
            <v>0</v>
          </cell>
          <cell r="V1442">
            <v>0</v>
          </cell>
          <cell r="W1442">
            <v>0</v>
          </cell>
          <cell r="X1442">
            <v>0</v>
          </cell>
          <cell r="Y1442">
            <v>0</v>
          </cell>
          <cell r="Z1442">
            <v>354400</v>
          </cell>
          <cell r="AA1442">
            <v>45000</v>
          </cell>
          <cell r="AB1442">
            <v>47928</v>
          </cell>
          <cell r="AC1442">
            <v>0</v>
          </cell>
          <cell r="AD1442">
            <v>0</v>
          </cell>
          <cell r="AE1442">
            <v>0</v>
          </cell>
          <cell r="AF1442">
            <v>17276</v>
          </cell>
          <cell r="AG1442">
            <v>0</v>
          </cell>
          <cell r="AH1442">
            <v>4200</v>
          </cell>
          <cell r="AI1442">
            <v>0</v>
          </cell>
          <cell r="AJ1442">
            <v>0</v>
          </cell>
          <cell r="AK1442">
            <v>18518</v>
          </cell>
          <cell r="AL1442">
            <v>2585</v>
          </cell>
          <cell r="AM1442">
            <v>41896.6</v>
          </cell>
          <cell r="AN1442">
            <v>705</v>
          </cell>
          <cell r="AO1442">
            <v>0</v>
          </cell>
          <cell r="AP1442">
            <v>0</v>
          </cell>
          <cell r="AQ1442">
            <v>468804</v>
          </cell>
          <cell r="AR1442">
            <v>0</v>
          </cell>
          <cell r="AS1442">
            <v>0</v>
          </cell>
          <cell r="AT1442">
            <v>0</v>
          </cell>
          <cell r="AU1442">
            <v>0</v>
          </cell>
          <cell r="AV1442">
            <v>2344</v>
          </cell>
          <cell r="AW1442">
            <v>3984.8539999999998</v>
          </cell>
          <cell r="AX1442">
            <v>956.36009999999999</v>
          </cell>
        </row>
        <row r="1443">
          <cell r="D1443" t="str">
            <v>西山　毅</v>
          </cell>
          <cell r="E1443">
            <v>1004</v>
          </cell>
          <cell r="F1443" t="str">
            <v>事業統括部</v>
          </cell>
          <cell r="G1443">
            <v>100401</v>
          </cell>
          <cell r="H1443" t="str">
            <v>事業統括Ｇ</v>
          </cell>
          <cell r="I1443">
            <v>1</v>
          </cell>
          <cell r="J1443" t="str">
            <v>部門1</v>
          </cell>
          <cell r="K1443">
            <v>1001</v>
          </cell>
          <cell r="L1443" t="str">
            <v>部門1-1</v>
          </cell>
          <cell r="M1443">
            <v>100102</v>
          </cell>
          <cell r="N1443" t="str">
            <v>一般職員</v>
          </cell>
          <cell r="O1443">
            <v>500</v>
          </cell>
          <cell r="P1443">
            <v>395000</v>
          </cell>
          <cell r="Q1443">
            <v>395000</v>
          </cell>
          <cell r="R1443">
            <v>0</v>
          </cell>
          <cell r="S1443">
            <v>0</v>
          </cell>
          <cell r="T1443">
            <v>0</v>
          </cell>
          <cell r="U1443">
            <v>0</v>
          </cell>
          <cell r="V1443">
            <v>0</v>
          </cell>
          <cell r="W1443">
            <v>0</v>
          </cell>
          <cell r="X1443">
            <v>0</v>
          </cell>
          <cell r="Y1443">
            <v>0</v>
          </cell>
          <cell r="Z1443">
            <v>395000</v>
          </cell>
          <cell r="AA1443">
            <v>0</v>
          </cell>
          <cell r="AB1443">
            <v>48780</v>
          </cell>
          <cell r="AC1443">
            <v>11500</v>
          </cell>
          <cell r="AD1443">
            <v>27000</v>
          </cell>
          <cell r="AE1443">
            <v>0</v>
          </cell>
          <cell r="AF1443">
            <v>9306</v>
          </cell>
          <cell r="AG1443">
            <v>0</v>
          </cell>
          <cell r="AH1443">
            <v>6959</v>
          </cell>
          <cell r="AI1443">
            <v>99108</v>
          </cell>
          <cell r="AJ1443">
            <v>0</v>
          </cell>
          <cell r="AK1443">
            <v>24428</v>
          </cell>
          <cell r="AL1443">
            <v>3410</v>
          </cell>
          <cell r="AM1443">
            <v>55267.6</v>
          </cell>
          <cell r="AN1443">
            <v>930</v>
          </cell>
          <cell r="AO1443">
            <v>0</v>
          </cell>
          <cell r="AP1443">
            <v>0</v>
          </cell>
          <cell r="AQ1443">
            <v>597653</v>
          </cell>
          <cell r="AR1443">
            <v>8306</v>
          </cell>
          <cell r="AS1443">
            <v>0</v>
          </cell>
          <cell r="AT1443">
            <v>0</v>
          </cell>
          <cell r="AU1443">
            <v>0</v>
          </cell>
          <cell r="AV1443">
            <v>2988</v>
          </cell>
          <cell r="AW1443">
            <v>5080.3154999999997</v>
          </cell>
          <cell r="AX1443">
            <v>1219.2121</v>
          </cell>
        </row>
        <row r="1444">
          <cell r="D1444" t="str">
            <v>吉岡　治</v>
          </cell>
          <cell r="E1444">
            <v>1002</v>
          </cell>
          <cell r="F1444" t="str">
            <v>政策推進部</v>
          </cell>
          <cell r="G1444">
            <v>100201</v>
          </cell>
          <cell r="H1444" t="str">
            <v>国際人材Ｇ</v>
          </cell>
          <cell r="I1444">
            <v>1</v>
          </cell>
          <cell r="J1444" t="str">
            <v>部門1</v>
          </cell>
          <cell r="K1444">
            <v>1001</v>
          </cell>
          <cell r="L1444" t="str">
            <v>部門1-1</v>
          </cell>
          <cell r="M1444">
            <v>100102</v>
          </cell>
          <cell r="N1444" t="str">
            <v>一般職員</v>
          </cell>
          <cell r="O1444">
            <v>300</v>
          </cell>
          <cell r="P1444">
            <v>457400</v>
          </cell>
          <cell r="Q1444">
            <v>457400</v>
          </cell>
          <cell r="R1444">
            <v>0</v>
          </cell>
          <cell r="S1444">
            <v>0</v>
          </cell>
          <cell r="T1444">
            <v>0</v>
          </cell>
          <cell r="U1444">
            <v>0</v>
          </cell>
          <cell r="V1444">
            <v>0</v>
          </cell>
          <cell r="W1444">
            <v>0</v>
          </cell>
          <cell r="X1444">
            <v>0</v>
          </cell>
          <cell r="Y1444">
            <v>0</v>
          </cell>
          <cell r="Z1444">
            <v>457400</v>
          </cell>
          <cell r="AA1444">
            <v>105000</v>
          </cell>
          <cell r="AB1444">
            <v>69828</v>
          </cell>
          <cell r="AC1444">
            <v>19500</v>
          </cell>
          <cell r="AD1444">
            <v>0</v>
          </cell>
          <cell r="AE1444">
            <v>0</v>
          </cell>
          <cell r="AF1444">
            <v>7866</v>
          </cell>
          <cell r="AG1444">
            <v>0</v>
          </cell>
          <cell r="AH1444">
            <v>9200</v>
          </cell>
          <cell r="AI1444">
            <v>0</v>
          </cell>
          <cell r="AJ1444">
            <v>0</v>
          </cell>
          <cell r="AK1444">
            <v>26792</v>
          </cell>
          <cell r="AL1444">
            <v>3740</v>
          </cell>
          <cell r="AM1444">
            <v>55267.6</v>
          </cell>
          <cell r="AN1444">
            <v>930</v>
          </cell>
          <cell r="AO1444">
            <v>0</v>
          </cell>
          <cell r="AP1444">
            <v>0</v>
          </cell>
          <cell r="AQ1444">
            <v>668794</v>
          </cell>
          <cell r="AR1444">
            <v>0</v>
          </cell>
          <cell r="AS1444">
            <v>0</v>
          </cell>
          <cell r="AT1444">
            <v>0</v>
          </cell>
          <cell r="AU1444">
            <v>0</v>
          </cell>
          <cell r="AV1444">
            <v>3343</v>
          </cell>
          <cell r="AW1444">
            <v>5685.7190000000001</v>
          </cell>
          <cell r="AX1444">
            <v>1364.3397</v>
          </cell>
        </row>
        <row r="1445">
          <cell r="D1445" t="str">
            <v>西古　雅彦</v>
          </cell>
          <cell r="E1445">
            <v>1001</v>
          </cell>
          <cell r="F1445" t="str">
            <v>産業推進部</v>
          </cell>
          <cell r="G1445">
            <v>100101</v>
          </cell>
          <cell r="H1445" t="str">
            <v>産業国際化・インフラＧ</v>
          </cell>
          <cell r="I1445">
            <v>1</v>
          </cell>
          <cell r="J1445" t="str">
            <v>部門1</v>
          </cell>
          <cell r="K1445">
            <v>1001</v>
          </cell>
          <cell r="L1445" t="str">
            <v>部門1-1</v>
          </cell>
          <cell r="M1445">
            <v>100102</v>
          </cell>
          <cell r="N1445" t="str">
            <v>一般職員</v>
          </cell>
          <cell r="O1445">
            <v>500</v>
          </cell>
          <cell r="P1445">
            <v>399500</v>
          </cell>
          <cell r="Q1445">
            <v>399500</v>
          </cell>
          <cell r="R1445">
            <v>0</v>
          </cell>
          <cell r="S1445">
            <v>0</v>
          </cell>
          <cell r="T1445">
            <v>0</v>
          </cell>
          <cell r="U1445">
            <v>0</v>
          </cell>
          <cell r="V1445">
            <v>0</v>
          </cell>
          <cell r="W1445">
            <v>0</v>
          </cell>
          <cell r="X1445">
            <v>0</v>
          </cell>
          <cell r="Y1445">
            <v>0</v>
          </cell>
          <cell r="Z1445">
            <v>399500</v>
          </cell>
          <cell r="AA1445">
            <v>0</v>
          </cell>
          <cell r="AB1445">
            <v>50640</v>
          </cell>
          <cell r="AC1445">
            <v>22500</v>
          </cell>
          <cell r="AD1445">
            <v>0</v>
          </cell>
          <cell r="AE1445">
            <v>0</v>
          </cell>
          <cell r="AF1445">
            <v>12065</v>
          </cell>
          <cell r="AG1445">
            <v>0</v>
          </cell>
          <cell r="AH1445">
            <v>10452</v>
          </cell>
          <cell r="AI1445">
            <v>39613</v>
          </cell>
          <cell r="AJ1445">
            <v>0</v>
          </cell>
          <cell r="AK1445">
            <v>24428</v>
          </cell>
          <cell r="AL1445">
            <v>3410</v>
          </cell>
          <cell r="AM1445">
            <v>55267.6</v>
          </cell>
          <cell r="AN1445">
            <v>930</v>
          </cell>
          <cell r="AO1445">
            <v>0</v>
          </cell>
          <cell r="AP1445">
            <v>0</v>
          </cell>
          <cell r="AQ1445">
            <v>534770</v>
          </cell>
          <cell r="AR1445">
            <v>0</v>
          </cell>
          <cell r="AS1445">
            <v>0</v>
          </cell>
          <cell r="AT1445">
            <v>0</v>
          </cell>
          <cell r="AU1445">
            <v>0</v>
          </cell>
          <cell r="AV1445">
            <v>2673</v>
          </cell>
          <cell r="AW1445">
            <v>4546.3950000000004</v>
          </cell>
          <cell r="AX1445">
            <v>1090.9308000000001</v>
          </cell>
        </row>
        <row r="1446">
          <cell r="D1446" t="str">
            <v>大滝　明泰</v>
          </cell>
          <cell r="E1446">
            <v>1006</v>
          </cell>
          <cell r="F1446" t="str">
            <v>東京研修センター</v>
          </cell>
          <cell r="G1446">
            <v>100601</v>
          </cell>
          <cell r="H1446" t="str">
            <v>ＴＫＣＧ</v>
          </cell>
          <cell r="I1446">
            <v>1</v>
          </cell>
          <cell r="J1446" t="str">
            <v>部門1</v>
          </cell>
          <cell r="K1446">
            <v>1001</v>
          </cell>
          <cell r="L1446" t="str">
            <v>部門1-1</v>
          </cell>
          <cell r="M1446">
            <v>100102</v>
          </cell>
          <cell r="N1446" t="str">
            <v>一般職員</v>
          </cell>
          <cell r="O1446">
            <v>500</v>
          </cell>
          <cell r="P1446">
            <v>365100</v>
          </cell>
          <cell r="Q1446">
            <v>365100</v>
          </cell>
          <cell r="R1446">
            <v>0</v>
          </cell>
          <cell r="S1446">
            <v>0</v>
          </cell>
          <cell r="T1446">
            <v>0</v>
          </cell>
          <cell r="U1446">
            <v>0</v>
          </cell>
          <cell r="V1446">
            <v>0</v>
          </cell>
          <cell r="W1446">
            <v>0</v>
          </cell>
          <cell r="X1446">
            <v>0</v>
          </cell>
          <cell r="Y1446">
            <v>0</v>
          </cell>
          <cell r="Z1446">
            <v>365100</v>
          </cell>
          <cell r="AA1446">
            <v>0</v>
          </cell>
          <cell r="AB1446">
            <v>46152</v>
          </cell>
          <cell r="AC1446">
            <v>19500</v>
          </cell>
          <cell r="AD1446">
            <v>0</v>
          </cell>
          <cell r="AE1446">
            <v>0</v>
          </cell>
          <cell r="AF1446">
            <v>24246</v>
          </cell>
          <cell r="AG1446">
            <v>0</v>
          </cell>
          <cell r="AH1446">
            <v>21259</v>
          </cell>
          <cell r="AI1446">
            <v>292154</v>
          </cell>
          <cell r="AJ1446">
            <v>0</v>
          </cell>
          <cell r="AK1446">
            <v>27974</v>
          </cell>
          <cell r="AL1446">
            <v>3905</v>
          </cell>
          <cell r="AM1446">
            <v>55267.6</v>
          </cell>
          <cell r="AN1446">
            <v>930</v>
          </cell>
          <cell r="AO1446">
            <v>0</v>
          </cell>
          <cell r="AP1446">
            <v>0</v>
          </cell>
          <cell r="AQ1446">
            <v>768411</v>
          </cell>
          <cell r="AR1446">
            <v>46285</v>
          </cell>
          <cell r="AS1446">
            <v>5545</v>
          </cell>
          <cell r="AT1446">
            <v>2037</v>
          </cell>
          <cell r="AU1446">
            <v>0</v>
          </cell>
          <cell r="AV1446">
            <v>3842</v>
          </cell>
          <cell r="AW1446">
            <v>6531.5484999999999</v>
          </cell>
          <cell r="AX1446">
            <v>1567.5583999999999</v>
          </cell>
        </row>
        <row r="1447">
          <cell r="D1447" t="str">
            <v>小川　和久</v>
          </cell>
          <cell r="E1447">
            <v>1008</v>
          </cell>
          <cell r="F1447" t="str">
            <v>HIDA総合研究所</v>
          </cell>
          <cell r="G1447">
            <v>100802</v>
          </cell>
          <cell r="H1447" t="str">
            <v>海外戦略Ｇ</v>
          </cell>
          <cell r="I1447">
            <v>1</v>
          </cell>
          <cell r="J1447" t="str">
            <v>部門1</v>
          </cell>
          <cell r="K1447">
            <v>1001</v>
          </cell>
          <cell r="L1447" t="str">
            <v>部門1-1</v>
          </cell>
          <cell r="M1447">
            <v>100102</v>
          </cell>
          <cell r="N1447" t="str">
            <v>一般職員</v>
          </cell>
          <cell r="O1447">
            <v>300</v>
          </cell>
          <cell r="P1447">
            <v>438200</v>
          </cell>
          <cell r="Q1447">
            <v>438200</v>
          </cell>
          <cell r="R1447">
            <v>0</v>
          </cell>
          <cell r="S1447">
            <v>0</v>
          </cell>
          <cell r="T1447">
            <v>0</v>
          </cell>
          <cell r="U1447">
            <v>0</v>
          </cell>
          <cell r="V1447">
            <v>0</v>
          </cell>
          <cell r="W1447">
            <v>0</v>
          </cell>
          <cell r="X1447">
            <v>0</v>
          </cell>
          <cell r="Y1447">
            <v>0</v>
          </cell>
          <cell r="Z1447">
            <v>438200</v>
          </cell>
          <cell r="AA1447">
            <v>75000</v>
          </cell>
          <cell r="AB1447">
            <v>64524</v>
          </cell>
          <cell r="AC1447">
            <v>24500</v>
          </cell>
          <cell r="AD1447">
            <v>27000</v>
          </cell>
          <cell r="AE1447">
            <v>0</v>
          </cell>
          <cell r="AF1447">
            <v>34656</v>
          </cell>
          <cell r="AG1447">
            <v>0</v>
          </cell>
          <cell r="AH1447">
            <v>10000</v>
          </cell>
          <cell r="AI1447">
            <v>0</v>
          </cell>
          <cell r="AJ1447">
            <v>0</v>
          </cell>
          <cell r="AK1447">
            <v>26792</v>
          </cell>
          <cell r="AL1447">
            <v>3740</v>
          </cell>
          <cell r="AM1447">
            <v>55267.6</v>
          </cell>
          <cell r="AN1447">
            <v>930</v>
          </cell>
          <cell r="AO1447">
            <v>0</v>
          </cell>
          <cell r="AP1447">
            <v>0</v>
          </cell>
          <cell r="AQ1447">
            <v>673880</v>
          </cell>
          <cell r="AR1447">
            <v>0</v>
          </cell>
          <cell r="AS1447">
            <v>0</v>
          </cell>
          <cell r="AT1447">
            <v>0</v>
          </cell>
          <cell r="AU1447">
            <v>0</v>
          </cell>
          <cell r="AV1447">
            <v>3369</v>
          </cell>
          <cell r="AW1447">
            <v>5728.38</v>
          </cell>
          <cell r="AX1447">
            <v>1374.7152000000001</v>
          </cell>
        </row>
        <row r="1448">
          <cell r="D1448" t="str">
            <v>名越　吉太郎</v>
          </cell>
          <cell r="E1448">
            <v>1004</v>
          </cell>
          <cell r="F1448" t="str">
            <v>事業統括部</v>
          </cell>
          <cell r="G1448">
            <v>100404</v>
          </cell>
          <cell r="H1448" t="str">
            <v>バンコク事務所</v>
          </cell>
          <cell r="I1448">
            <v>1</v>
          </cell>
          <cell r="J1448" t="str">
            <v>部門1</v>
          </cell>
          <cell r="K1448">
            <v>1001</v>
          </cell>
          <cell r="L1448" t="str">
            <v>部門1-1</v>
          </cell>
          <cell r="M1448">
            <v>100102</v>
          </cell>
          <cell r="N1448" t="str">
            <v>一般職員</v>
          </cell>
          <cell r="O1448">
            <v>400</v>
          </cell>
          <cell r="P1448">
            <v>370640</v>
          </cell>
          <cell r="Q1448">
            <v>370640</v>
          </cell>
          <cell r="R1448">
            <v>0</v>
          </cell>
          <cell r="S1448">
            <v>0</v>
          </cell>
          <cell r="T1448">
            <v>0</v>
          </cell>
          <cell r="U1448">
            <v>0</v>
          </cell>
          <cell r="V1448">
            <v>0</v>
          </cell>
          <cell r="W1448">
            <v>0</v>
          </cell>
          <cell r="X1448">
            <v>0</v>
          </cell>
          <cell r="Y1448">
            <v>0</v>
          </cell>
          <cell r="Z1448">
            <v>370640</v>
          </cell>
          <cell r="AA1448">
            <v>0</v>
          </cell>
          <cell r="AB1448">
            <v>0</v>
          </cell>
          <cell r="AC1448">
            <v>13000</v>
          </cell>
          <cell r="AD1448">
            <v>0</v>
          </cell>
          <cell r="AE1448">
            <v>0</v>
          </cell>
          <cell r="AF1448">
            <v>0</v>
          </cell>
          <cell r="AG1448">
            <v>0</v>
          </cell>
          <cell r="AH1448">
            <v>4200</v>
          </cell>
          <cell r="AI1448">
            <v>0</v>
          </cell>
          <cell r="AJ1448">
            <v>0</v>
          </cell>
          <cell r="AK1448">
            <v>29550</v>
          </cell>
          <cell r="AL1448">
            <v>0</v>
          </cell>
          <cell r="AM1448">
            <v>55267.6</v>
          </cell>
          <cell r="AN1448">
            <v>930</v>
          </cell>
          <cell r="AO1448">
            <v>0</v>
          </cell>
          <cell r="AP1448">
            <v>0</v>
          </cell>
          <cell r="AQ1448">
            <v>387840</v>
          </cell>
          <cell r="AR1448">
            <v>0</v>
          </cell>
          <cell r="AS1448">
            <v>0</v>
          </cell>
          <cell r="AT1448">
            <v>0</v>
          </cell>
          <cell r="AU1448">
            <v>0</v>
          </cell>
          <cell r="AV1448">
            <v>1939</v>
          </cell>
          <cell r="AW1448">
            <v>3296.84</v>
          </cell>
          <cell r="AX1448">
            <v>0</v>
          </cell>
        </row>
        <row r="1449">
          <cell r="D1449" t="str">
            <v>土屋　麻里子</v>
          </cell>
          <cell r="E1449">
            <v>1002</v>
          </cell>
          <cell r="F1449" t="str">
            <v>派遣業務部</v>
          </cell>
          <cell r="G1449">
            <v>100201</v>
          </cell>
          <cell r="H1449" t="str">
            <v>派遣業務Ｇ</v>
          </cell>
          <cell r="I1449">
            <v>1</v>
          </cell>
          <cell r="J1449" t="str">
            <v>部門1</v>
          </cell>
          <cell r="K1449">
            <v>1001</v>
          </cell>
          <cell r="L1449" t="str">
            <v>部門1-1</v>
          </cell>
          <cell r="M1449">
            <v>100102</v>
          </cell>
          <cell r="N1449" t="str">
            <v>一般職員</v>
          </cell>
          <cell r="O1449">
            <v>500</v>
          </cell>
          <cell r="P1449">
            <v>351700</v>
          </cell>
          <cell r="Q1449">
            <v>351700</v>
          </cell>
          <cell r="R1449">
            <v>0</v>
          </cell>
          <cell r="S1449">
            <v>0</v>
          </cell>
          <cell r="T1449">
            <v>0</v>
          </cell>
          <cell r="U1449">
            <v>0</v>
          </cell>
          <cell r="V1449">
            <v>0</v>
          </cell>
          <cell r="W1449">
            <v>0</v>
          </cell>
          <cell r="X1449">
            <v>0</v>
          </cell>
          <cell r="Y1449">
            <v>0</v>
          </cell>
          <cell r="Z1449">
            <v>351700</v>
          </cell>
          <cell r="AA1449">
            <v>0</v>
          </cell>
          <cell r="AB1449">
            <v>43764</v>
          </cell>
          <cell r="AC1449">
            <v>13000</v>
          </cell>
          <cell r="AD1449">
            <v>0</v>
          </cell>
          <cell r="AE1449">
            <v>0</v>
          </cell>
          <cell r="AF1449">
            <v>17681</v>
          </cell>
          <cell r="AG1449">
            <v>0</v>
          </cell>
          <cell r="AH1449">
            <v>6103</v>
          </cell>
          <cell r="AI1449">
            <v>0</v>
          </cell>
          <cell r="AJ1449">
            <v>0</v>
          </cell>
          <cell r="AK1449">
            <v>17336</v>
          </cell>
          <cell r="AL1449">
            <v>2420</v>
          </cell>
          <cell r="AM1449">
            <v>39222.199999999997</v>
          </cell>
          <cell r="AN1449">
            <v>660</v>
          </cell>
          <cell r="AO1449">
            <v>0</v>
          </cell>
          <cell r="AP1449">
            <v>0</v>
          </cell>
          <cell r="AQ1449">
            <v>432248</v>
          </cell>
          <cell r="AR1449">
            <v>0</v>
          </cell>
          <cell r="AS1449">
            <v>0</v>
          </cell>
          <cell r="AT1449">
            <v>0</v>
          </cell>
          <cell r="AU1449">
            <v>0</v>
          </cell>
          <cell r="AV1449">
            <v>2161</v>
          </cell>
          <cell r="AW1449">
            <v>3674.348</v>
          </cell>
          <cell r="AX1449">
            <v>881.78589999999997</v>
          </cell>
        </row>
        <row r="1450">
          <cell r="D1450" t="str">
            <v>山下　夏子</v>
          </cell>
          <cell r="E1450">
            <v>1001</v>
          </cell>
          <cell r="F1450" t="str">
            <v>産業推進部</v>
          </cell>
          <cell r="G1450">
            <v>100102</v>
          </cell>
          <cell r="H1450" t="str">
            <v>ＥＰＡＧ</v>
          </cell>
          <cell r="I1450">
            <v>1</v>
          </cell>
          <cell r="J1450" t="str">
            <v>部門1</v>
          </cell>
          <cell r="K1450">
            <v>1001</v>
          </cell>
          <cell r="L1450" t="str">
            <v>部門1-1</v>
          </cell>
          <cell r="M1450">
            <v>100102</v>
          </cell>
          <cell r="N1450" t="str">
            <v>一般職員</v>
          </cell>
          <cell r="O1450">
            <v>500</v>
          </cell>
          <cell r="P1450">
            <v>315600</v>
          </cell>
          <cell r="Q1450">
            <v>315600</v>
          </cell>
          <cell r="R1450">
            <v>0</v>
          </cell>
          <cell r="S1450">
            <v>0</v>
          </cell>
          <cell r="T1450">
            <v>0</v>
          </cell>
          <cell r="U1450">
            <v>0</v>
          </cell>
          <cell r="V1450">
            <v>0</v>
          </cell>
          <cell r="W1450">
            <v>0</v>
          </cell>
          <cell r="X1450">
            <v>0</v>
          </cell>
          <cell r="Y1450">
            <v>0</v>
          </cell>
          <cell r="Z1450">
            <v>315600</v>
          </cell>
          <cell r="AA1450">
            <v>0</v>
          </cell>
          <cell r="AB1450">
            <v>37872</v>
          </cell>
          <cell r="AC1450">
            <v>0</v>
          </cell>
          <cell r="AD1450">
            <v>0</v>
          </cell>
          <cell r="AE1450">
            <v>0</v>
          </cell>
          <cell r="AF1450">
            <v>8900</v>
          </cell>
          <cell r="AG1450">
            <v>0</v>
          </cell>
          <cell r="AH1450">
            <v>0</v>
          </cell>
          <cell r="AI1450">
            <v>50464</v>
          </cell>
          <cell r="AJ1450">
            <v>-35205</v>
          </cell>
          <cell r="AK1450">
            <v>14184</v>
          </cell>
          <cell r="AL1450">
            <v>1980</v>
          </cell>
          <cell r="AM1450">
            <v>32090.799999999999</v>
          </cell>
          <cell r="AN1450">
            <v>540</v>
          </cell>
          <cell r="AO1450">
            <v>0</v>
          </cell>
          <cell r="AP1450">
            <v>0</v>
          </cell>
          <cell r="AQ1450">
            <v>377631</v>
          </cell>
          <cell r="AR1450">
            <v>0</v>
          </cell>
          <cell r="AS1450">
            <v>0</v>
          </cell>
          <cell r="AT1450">
            <v>0</v>
          </cell>
          <cell r="AU1450">
            <v>8922</v>
          </cell>
          <cell r="AV1450">
            <v>1888</v>
          </cell>
          <cell r="AW1450">
            <v>3210.0185000000001</v>
          </cell>
          <cell r="AX1450">
            <v>770.36720000000003</v>
          </cell>
        </row>
        <row r="1451">
          <cell r="D1451" t="str">
            <v>小柴　基弘</v>
          </cell>
          <cell r="E1451">
            <v>1007</v>
          </cell>
          <cell r="F1451" t="str">
            <v>関西研修センター</v>
          </cell>
          <cell r="G1451">
            <v>100701</v>
          </cell>
          <cell r="H1451" t="str">
            <v>ＫＫＣＧ</v>
          </cell>
          <cell r="I1451">
            <v>1</v>
          </cell>
          <cell r="J1451" t="str">
            <v>部門1</v>
          </cell>
          <cell r="K1451">
            <v>1001</v>
          </cell>
          <cell r="L1451" t="str">
            <v>部門1-1</v>
          </cell>
          <cell r="M1451">
            <v>100102</v>
          </cell>
          <cell r="N1451" t="str">
            <v>一般職員</v>
          </cell>
          <cell r="O1451">
            <v>300</v>
          </cell>
          <cell r="P1451">
            <v>413300</v>
          </cell>
          <cell r="Q1451">
            <v>413300</v>
          </cell>
          <cell r="R1451">
            <v>0</v>
          </cell>
          <cell r="S1451">
            <v>0</v>
          </cell>
          <cell r="T1451">
            <v>0</v>
          </cell>
          <cell r="U1451">
            <v>0</v>
          </cell>
          <cell r="V1451">
            <v>0</v>
          </cell>
          <cell r="W1451">
            <v>0</v>
          </cell>
          <cell r="X1451">
            <v>0</v>
          </cell>
          <cell r="Y1451">
            <v>0</v>
          </cell>
          <cell r="Z1451">
            <v>413300</v>
          </cell>
          <cell r="AA1451">
            <v>75000</v>
          </cell>
          <cell r="AB1451">
            <v>62316</v>
          </cell>
          <cell r="AC1451">
            <v>31000</v>
          </cell>
          <cell r="AD1451">
            <v>27000</v>
          </cell>
          <cell r="AE1451">
            <v>0</v>
          </cell>
          <cell r="AF1451">
            <v>15383</v>
          </cell>
          <cell r="AG1451">
            <v>0</v>
          </cell>
          <cell r="AH1451">
            <v>4000</v>
          </cell>
          <cell r="AI1451">
            <v>0</v>
          </cell>
          <cell r="AJ1451">
            <v>0</v>
          </cell>
          <cell r="AK1451">
            <v>24428</v>
          </cell>
          <cell r="AL1451">
            <v>3410</v>
          </cell>
          <cell r="AM1451">
            <v>55267.6</v>
          </cell>
          <cell r="AN1451">
            <v>930</v>
          </cell>
          <cell r="AO1451">
            <v>0</v>
          </cell>
          <cell r="AP1451">
            <v>0</v>
          </cell>
          <cell r="AQ1451">
            <v>627999</v>
          </cell>
          <cell r="AR1451">
            <v>0</v>
          </cell>
          <cell r="AS1451">
            <v>0</v>
          </cell>
          <cell r="AT1451">
            <v>0</v>
          </cell>
          <cell r="AU1451">
            <v>0</v>
          </cell>
          <cell r="AV1451">
            <v>3139</v>
          </cell>
          <cell r="AW1451">
            <v>5338.9865</v>
          </cell>
          <cell r="AX1451">
            <v>1281.1179</v>
          </cell>
        </row>
        <row r="1452">
          <cell r="D1452" t="str">
            <v>南谷　剛</v>
          </cell>
          <cell r="E1452">
            <v>1002</v>
          </cell>
          <cell r="F1452" t="str">
            <v>政策推進部</v>
          </cell>
          <cell r="G1452">
            <v>100202</v>
          </cell>
          <cell r="H1452" t="str">
            <v>政策受託Ｇ</v>
          </cell>
          <cell r="I1452">
            <v>1</v>
          </cell>
          <cell r="J1452" t="str">
            <v>部門1</v>
          </cell>
          <cell r="K1452">
            <v>1001</v>
          </cell>
          <cell r="L1452" t="str">
            <v>部門1-1</v>
          </cell>
          <cell r="M1452">
            <v>100102</v>
          </cell>
          <cell r="N1452" t="str">
            <v>一般職員</v>
          </cell>
          <cell r="O1452">
            <v>500</v>
          </cell>
          <cell r="P1452">
            <v>349000</v>
          </cell>
          <cell r="Q1452">
            <v>349000</v>
          </cell>
          <cell r="R1452">
            <v>0</v>
          </cell>
          <cell r="S1452">
            <v>0</v>
          </cell>
          <cell r="T1452">
            <v>0</v>
          </cell>
          <cell r="U1452">
            <v>0</v>
          </cell>
          <cell r="V1452">
            <v>0</v>
          </cell>
          <cell r="W1452">
            <v>0</v>
          </cell>
          <cell r="X1452">
            <v>0</v>
          </cell>
          <cell r="Y1452">
            <v>0</v>
          </cell>
          <cell r="Z1452">
            <v>349000</v>
          </cell>
          <cell r="AA1452">
            <v>0</v>
          </cell>
          <cell r="AB1452">
            <v>45000</v>
          </cell>
          <cell r="AC1452">
            <v>26000</v>
          </cell>
          <cell r="AD1452">
            <v>0</v>
          </cell>
          <cell r="AE1452">
            <v>0</v>
          </cell>
          <cell r="AF1452">
            <v>13663</v>
          </cell>
          <cell r="AG1452">
            <v>0</v>
          </cell>
          <cell r="AH1452">
            <v>11050</v>
          </cell>
          <cell r="AI1452">
            <v>112184</v>
          </cell>
          <cell r="AJ1452">
            <v>0</v>
          </cell>
          <cell r="AK1452">
            <v>18518</v>
          </cell>
          <cell r="AL1452">
            <v>2585</v>
          </cell>
          <cell r="AM1452">
            <v>41896.6</v>
          </cell>
          <cell r="AN1452">
            <v>705</v>
          </cell>
          <cell r="AO1452">
            <v>0</v>
          </cell>
          <cell r="AP1452">
            <v>0</v>
          </cell>
          <cell r="AQ1452">
            <v>556897</v>
          </cell>
          <cell r="AR1452">
            <v>12071</v>
          </cell>
          <cell r="AS1452">
            <v>0</v>
          </cell>
          <cell r="AT1452">
            <v>984</v>
          </cell>
          <cell r="AU1452">
            <v>0</v>
          </cell>
          <cell r="AV1452">
            <v>2784</v>
          </cell>
          <cell r="AW1452">
            <v>4734.1094999999996</v>
          </cell>
          <cell r="AX1452">
            <v>1136.0698</v>
          </cell>
        </row>
        <row r="1453">
          <cell r="D1453" t="str">
            <v>栗山　明</v>
          </cell>
          <cell r="E1453">
            <v>1004</v>
          </cell>
          <cell r="F1453" t="str">
            <v>事業統括部</v>
          </cell>
          <cell r="G1453">
            <v>100406</v>
          </cell>
          <cell r="H1453" t="str">
            <v>ニューデリー事務所</v>
          </cell>
          <cell r="I1453">
            <v>1</v>
          </cell>
          <cell r="J1453" t="str">
            <v>部門1</v>
          </cell>
          <cell r="K1453">
            <v>1001</v>
          </cell>
          <cell r="L1453" t="str">
            <v>部門1-1</v>
          </cell>
          <cell r="M1453">
            <v>100102</v>
          </cell>
          <cell r="N1453" t="str">
            <v>一般職員</v>
          </cell>
          <cell r="O1453">
            <v>400</v>
          </cell>
          <cell r="P1453">
            <v>292080</v>
          </cell>
          <cell r="Q1453">
            <v>292080</v>
          </cell>
          <cell r="R1453">
            <v>0</v>
          </cell>
          <cell r="S1453">
            <v>0</v>
          </cell>
          <cell r="T1453">
            <v>0</v>
          </cell>
          <cell r="U1453">
            <v>0</v>
          </cell>
          <cell r="V1453">
            <v>0</v>
          </cell>
          <cell r="W1453">
            <v>0</v>
          </cell>
          <cell r="X1453">
            <v>0</v>
          </cell>
          <cell r="Y1453">
            <v>0</v>
          </cell>
          <cell r="Z1453">
            <v>292080</v>
          </cell>
          <cell r="AA1453">
            <v>0</v>
          </cell>
          <cell r="AB1453">
            <v>0</v>
          </cell>
          <cell r="AC1453">
            <v>26000</v>
          </cell>
          <cell r="AD1453">
            <v>0</v>
          </cell>
          <cell r="AE1453">
            <v>0</v>
          </cell>
          <cell r="AF1453">
            <v>0</v>
          </cell>
          <cell r="AG1453">
            <v>0</v>
          </cell>
          <cell r="AH1453">
            <v>16400</v>
          </cell>
          <cell r="AI1453">
            <v>0</v>
          </cell>
          <cell r="AJ1453">
            <v>0</v>
          </cell>
          <cell r="AK1453">
            <v>29550</v>
          </cell>
          <cell r="AL1453">
            <v>0</v>
          </cell>
          <cell r="AM1453">
            <v>55267.6</v>
          </cell>
          <cell r="AN1453">
            <v>930</v>
          </cell>
          <cell r="AO1453">
            <v>0</v>
          </cell>
          <cell r="AP1453">
            <v>0</v>
          </cell>
          <cell r="AQ1453">
            <v>334480</v>
          </cell>
          <cell r="AR1453">
            <v>0</v>
          </cell>
          <cell r="AS1453">
            <v>0</v>
          </cell>
          <cell r="AT1453">
            <v>0</v>
          </cell>
          <cell r="AU1453">
            <v>0</v>
          </cell>
          <cell r="AV1453">
            <v>1672</v>
          </cell>
          <cell r="AW1453">
            <v>2843.48</v>
          </cell>
          <cell r="AX1453">
            <v>0</v>
          </cell>
        </row>
        <row r="1454">
          <cell r="D1454" t="str">
            <v>戸田　英信</v>
          </cell>
          <cell r="E1454">
            <v>1005</v>
          </cell>
          <cell r="F1454" t="str">
            <v>総務企画部</v>
          </cell>
          <cell r="G1454">
            <v>100504</v>
          </cell>
          <cell r="H1454" t="str">
            <v>会計Ｇ</v>
          </cell>
          <cell r="I1454">
            <v>1</v>
          </cell>
          <cell r="J1454" t="str">
            <v>部門1</v>
          </cell>
          <cell r="K1454">
            <v>1001</v>
          </cell>
          <cell r="L1454" t="str">
            <v>部門1-1</v>
          </cell>
          <cell r="M1454">
            <v>100102</v>
          </cell>
          <cell r="N1454" t="str">
            <v>一般職員</v>
          </cell>
          <cell r="O1454">
            <v>300</v>
          </cell>
          <cell r="P1454">
            <v>376500</v>
          </cell>
          <cell r="Q1454">
            <v>376500</v>
          </cell>
          <cell r="R1454">
            <v>0</v>
          </cell>
          <cell r="S1454">
            <v>0</v>
          </cell>
          <cell r="T1454">
            <v>0</v>
          </cell>
          <cell r="U1454">
            <v>0</v>
          </cell>
          <cell r="V1454">
            <v>0</v>
          </cell>
          <cell r="W1454">
            <v>0</v>
          </cell>
          <cell r="X1454">
            <v>0</v>
          </cell>
          <cell r="Y1454">
            <v>0</v>
          </cell>
          <cell r="Z1454">
            <v>376500</v>
          </cell>
          <cell r="AA1454">
            <v>75000</v>
          </cell>
          <cell r="AB1454">
            <v>54180</v>
          </cell>
          <cell r="AC1454">
            <v>0</v>
          </cell>
          <cell r="AD1454">
            <v>27000</v>
          </cell>
          <cell r="AE1454">
            <v>0</v>
          </cell>
          <cell r="AF1454">
            <v>7983</v>
          </cell>
          <cell r="AG1454">
            <v>0</v>
          </cell>
          <cell r="AH1454">
            <v>1500</v>
          </cell>
          <cell r="AI1454">
            <v>0</v>
          </cell>
          <cell r="AJ1454">
            <v>0</v>
          </cell>
          <cell r="AK1454">
            <v>20882</v>
          </cell>
          <cell r="AL1454">
            <v>2915</v>
          </cell>
          <cell r="AM1454">
            <v>47244.4</v>
          </cell>
          <cell r="AN1454">
            <v>795</v>
          </cell>
          <cell r="AO1454">
            <v>0</v>
          </cell>
          <cell r="AP1454">
            <v>0</v>
          </cell>
          <cell r="AQ1454">
            <v>542163</v>
          </cell>
          <cell r="AR1454">
            <v>0</v>
          </cell>
          <cell r="AS1454">
            <v>0</v>
          </cell>
          <cell r="AT1454">
            <v>0</v>
          </cell>
          <cell r="AU1454">
            <v>0</v>
          </cell>
          <cell r="AV1454">
            <v>2710</v>
          </cell>
          <cell r="AW1454">
            <v>4609.2004999999999</v>
          </cell>
          <cell r="AX1454">
            <v>1106.0125</v>
          </cell>
        </row>
        <row r="1455">
          <cell r="D1455" t="str">
            <v>山辺　孝</v>
          </cell>
          <cell r="E1455">
            <v>1005</v>
          </cell>
          <cell r="F1455" t="str">
            <v>総務企画部</v>
          </cell>
          <cell r="G1455">
            <v>100501</v>
          </cell>
          <cell r="H1455" t="str">
            <v>経営戦略Ｇ</v>
          </cell>
          <cell r="I1455">
            <v>1</v>
          </cell>
          <cell r="J1455" t="str">
            <v>部門1</v>
          </cell>
          <cell r="K1455">
            <v>1001</v>
          </cell>
          <cell r="L1455" t="str">
            <v>部門1-1</v>
          </cell>
          <cell r="M1455">
            <v>100102</v>
          </cell>
          <cell r="N1455" t="str">
            <v>一般職員</v>
          </cell>
          <cell r="O1455">
            <v>300</v>
          </cell>
          <cell r="P1455">
            <v>381300</v>
          </cell>
          <cell r="Q1455">
            <v>381300</v>
          </cell>
          <cell r="R1455">
            <v>0</v>
          </cell>
          <cell r="S1455">
            <v>0</v>
          </cell>
          <cell r="T1455">
            <v>0</v>
          </cell>
          <cell r="U1455">
            <v>0</v>
          </cell>
          <cell r="V1455">
            <v>0</v>
          </cell>
          <cell r="W1455">
            <v>0</v>
          </cell>
          <cell r="X1455">
            <v>0</v>
          </cell>
          <cell r="Y1455">
            <v>0</v>
          </cell>
          <cell r="Z1455">
            <v>381300</v>
          </cell>
          <cell r="AA1455">
            <v>85000</v>
          </cell>
          <cell r="AB1455">
            <v>57516</v>
          </cell>
          <cell r="AC1455">
            <v>13000</v>
          </cell>
          <cell r="AD1455">
            <v>27000</v>
          </cell>
          <cell r="AE1455">
            <v>0</v>
          </cell>
          <cell r="AF1455">
            <v>0</v>
          </cell>
          <cell r="AG1455">
            <v>0</v>
          </cell>
          <cell r="AH1455">
            <v>7500</v>
          </cell>
          <cell r="AI1455">
            <v>0</v>
          </cell>
          <cell r="AJ1455">
            <v>0</v>
          </cell>
          <cell r="AK1455">
            <v>22064</v>
          </cell>
          <cell r="AL1455">
            <v>3080</v>
          </cell>
          <cell r="AM1455">
            <v>49918.8</v>
          </cell>
          <cell r="AN1455">
            <v>840</v>
          </cell>
          <cell r="AO1455">
            <v>0</v>
          </cell>
          <cell r="AP1455">
            <v>0</v>
          </cell>
          <cell r="AQ1455">
            <v>571316</v>
          </cell>
          <cell r="AR1455">
            <v>0</v>
          </cell>
          <cell r="AS1455">
            <v>0</v>
          </cell>
          <cell r="AT1455">
            <v>0</v>
          </cell>
          <cell r="AU1455">
            <v>0</v>
          </cell>
          <cell r="AV1455">
            <v>2856</v>
          </cell>
          <cell r="AW1455">
            <v>4856.7659999999996</v>
          </cell>
          <cell r="AX1455">
            <v>1165.4846</v>
          </cell>
        </row>
        <row r="1456">
          <cell r="D1456" t="str">
            <v>蔵口　葉子</v>
          </cell>
          <cell r="E1456">
            <v>1004</v>
          </cell>
          <cell r="F1456" t="str">
            <v>事業統括部</v>
          </cell>
          <cell r="G1456">
            <v>100401</v>
          </cell>
          <cell r="H1456" t="str">
            <v>事業統括Ｇ</v>
          </cell>
          <cell r="I1456">
            <v>1</v>
          </cell>
          <cell r="J1456" t="str">
            <v>部門1</v>
          </cell>
          <cell r="K1456">
            <v>1001</v>
          </cell>
          <cell r="L1456" t="str">
            <v>部門1-1</v>
          </cell>
          <cell r="M1456">
            <v>100102</v>
          </cell>
          <cell r="N1456" t="str">
            <v>一般職員</v>
          </cell>
          <cell r="O1456">
            <v>500</v>
          </cell>
          <cell r="P1456">
            <v>318500</v>
          </cell>
          <cell r="Q1456">
            <v>318500</v>
          </cell>
          <cell r="R1456">
            <v>0</v>
          </cell>
          <cell r="S1456">
            <v>0</v>
          </cell>
          <cell r="T1456">
            <v>0</v>
          </cell>
          <cell r="U1456">
            <v>0</v>
          </cell>
          <cell r="V1456">
            <v>0</v>
          </cell>
          <cell r="W1456">
            <v>0</v>
          </cell>
          <cell r="X1456">
            <v>0</v>
          </cell>
          <cell r="Y1456">
            <v>0</v>
          </cell>
          <cell r="Z1456">
            <v>318500</v>
          </cell>
          <cell r="AA1456">
            <v>0</v>
          </cell>
          <cell r="AB1456">
            <v>38220</v>
          </cell>
          <cell r="AC1456">
            <v>0</v>
          </cell>
          <cell r="AD1456">
            <v>0</v>
          </cell>
          <cell r="AE1456">
            <v>0</v>
          </cell>
          <cell r="AF1456">
            <v>5050</v>
          </cell>
          <cell r="AG1456">
            <v>0</v>
          </cell>
          <cell r="AH1456">
            <v>5501</v>
          </cell>
          <cell r="AI1456">
            <v>7104</v>
          </cell>
          <cell r="AJ1456">
            <v>0</v>
          </cell>
          <cell r="AK1456">
            <v>14972</v>
          </cell>
          <cell r="AL1456">
            <v>2090</v>
          </cell>
          <cell r="AM1456">
            <v>33873.4</v>
          </cell>
          <cell r="AN1456">
            <v>570</v>
          </cell>
          <cell r="AO1456">
            <v>0</v>
          </cell>
          <cell r="AP1456">
            <v>0</v>
          </cell>
          <cell r="AQ1456">
            <v>374375</v>
          </cell>
          <cell r="AR1456">
            <v>0</v>
          </cell>
          <cell r="AS1456">
            <v>0</v>
          </cell>
          <cell r="AT1456">
            <v>0</v>
          </cell>
          <cell r="AU1456">
            <v>0</v>
          </cell>
          <cell r="AV1456">
            <v>1871</v>
          </cell>
          <cell r="AW1456">
            <v>3183.0625</v>
          </cell>
          <cell r="AX1456">
            <v>763.72500000000002</v>
          </cell>
        </row>
        <row r="1457">
          <cell r="D1457" t="str">
            <v>濃野　承次</v>
          </cell>
          <cell r="E1457">
            <v>1003</v>
          </cell>
          <cell r="F1457" t="str">
            <v>新国際協力事業部</v>
          </cell>
          <cell r="G1457">
            <v>100301</v>
          </cell>
          <cell r="H1457" t="str">
            <v>新国際協力事業Ｇ</v>
          </cell>
          <cell r="I1457">
            <v>1</v>
          </cell>
          <cell r="J1457" t="str">
            <v>部門1</v>
          </cell>
          <cell r="K1457">
            <v>1001</v>
          </cell>
          <cell r="L1457" t="str">
            <v>部門1-1</v>
          </cell>
          <cell r="M1457">
            <v>100102</v>
          </cell>
          <cell r="N1457" t="str">
            <v>一般職員</v>
          </cell>
          <cell r="O1457">
            <v>300</v>
          </cell>
          <cell r="P1457">
            <v>376500</v>
          </cell>
          <cell r="Q1457">
            <v>376500</v>
          </cell>
          <cell r="R1457">
            <v>0</v>
          </cell>
          <cell r="S1457">
            <v>0</v>
          </cell>
          <cell r="T1457">
            <v>0</v>
          </cell>
          <cell r="U1457">
            <v>0</v>
          </cell>
          <cell r="V1457">
            <v>0</v>
          </cell>
          <cell r="W1457">
            <v>0</v>
          </cell>
          <cell r="X1457">
            <v>0</v>
          </cell>
          <cell r="Y1457">
            <v>0</v>
          </cell>
          <cell r="Z1457">
            <v>376500</v>
          </cell>
          <cell r="AA1457">
            <v>75000</v>
          </cell>
          <cell r="AB1457">
            <v>54180</v>
          </cell>
          <cell r="AC1457">
            <v>0</v>
          </cell>
          <cell r="AD1457">
            <v>27000</v>
          </cell>
          <cell r="AE1457">
            <v>0</v>
          </cell>
          <cell r="AF1457">
            <v>6958</v>
          </cell>
          <cell r="AG1457">
            <v>0</v>
          </cell>
          <cell r="AH1457">
            <v>0</v>
          </cell>
          <cell r="AI1457">
            <v>0</v>
          </cell>
          <cell r="AJ1457">
            <v>0</v>
          </cell>
          <cell r="AK1457">
            <v>20882</v>
          </cell>
          <cell r="AL1457">
            <v>2915</v>
          </cell>
          <cell r="AM1457">
            <v>47244.4</v>
          </cell>
          <cell r="AN1457">
            <v>795</v>
          </cell>
          <cell r="AO1457">
            <v>0</v>
          </cell>
          <cell r="AP1457">
            <v>0</v>
          </cell>
          <cell r="AQ1457">
            <v>539638</v>
          </cell>
          <cell r="AR1457">
            <v>0</v>
          </cell>
          <cell r="AS1457">
            <v>0</v>
          </cell>
          <cell r="AT1457">
            <v>0</v>
          </cell>
          <cell r="AU1457">
            <v>0</v>
          </cell>
          <cell r="AV1457">
            <v>2698</v>
          </cell>
          <cell r="AW1457">
            <v>4587.1130000000003</v>
          </cell>
          <cell r="AX1457">
            <v>1100.8615</v>
          </cell>
        </row>
        <row r="1458">
          <cell r="D1458" t="str">
            <v>小平　真巳</v>
          </cell>
          <cell r="E1458">
            <v>1003</v>
          </cell>
          <cell r="F1458" t="str">
            <v>研修業務部</v>
          </cell>
          <cell r="G1458">
            <v>100303</v>
          </cell>
          <cell r="H1458" t="str">
            <v>招聘業務Ｇ</v>
          </cell>
          <cell r="I1458">
            <v>1</v>
          </cell>
          <cell r="J1458" t="str">
            <v>部門1</v>
          </cell>
          <cell r="K1458">
            <v>1001</v>
          </cell>
          <cell r="L1458" t="str">
            <v>部門1-1</v>
          </cell>
          <cell r="M1458">
            <v>100102</v>
          </cell>
          <cell r="N1458" t="str">
            <v>一般職員</v>
          </cell>
          <cell r="O1458">
            <v>300</v>
          </cell>
          <cell r="P1458">
            <v>369100</v>
          </cell>
          <cell r="Q1458">
            <v>369100</v>
          </cell>
          <cell r="R1458">
            <v>0</v>
          </cell>
          <cell r="S1458">
            <v>0</v>
          </cell>
          <cell r="T1458">
            <v>0</v>
          </cell>
          <cell r="U1458">
            <v>0</v>
          </cell>
          <cell r="V1458">
            <v>0</v>
          </cell>
          <cell r="W1458">
            <v>0</v>
          </cell>
          <cell r="X1458">
            <v>0</v>
          </cell>
          <cell r="Y1458">
            <v>0</v>
          </cell>
          <cell r="Z1458">
            <v>369100</v>
          </cell>
          <cell r="AA1458">
            <v>75000</v>
          </cell>
          <cell r="AB1458">
            <v>57012</v>
          </cell>
          <cell r="AC1458">
            <v>31000</v>
          </cell>
          <cell r="AD1458">
            <v>0</v>
          </cell>
          <cell r="AE1458">
            <v>0</v>
          </cell>
          <cell r="AF1458">
            <v>21178</v>
          </cell>
          <cell r="AG1458">
            <v>0</v>
          </cell>
          <cell r="AH1458">
            <v>13900</v>
          </cell>
          <cell r="AI1458">
            <v>0</v>
          </cell>
          <cell r="AJ1458">
            <v>0</v>
          </cell>
          <cell r="AK1458">
            <v>22064</v>
          </cell>
          <cell r="AL1458">
            <v>3080</v>
          </cell>
          <cell r="AM1458">
            <v>49918.8</v>
          </cell>
          <cell r="AN1458">
            <v>840</v>
          </cell>
          <cell r="AO1458">
            <v>0</v>
          </cell>
          <cell r="AP1458">
            <v>0</v>
          </cell>
          <cell r="AQ1458">
            <v>567190</v>
          </cell>
          <cell r="AR1458">
            <v>0</v>
          </cell>
          <cell r="AS1458">
            <v>0</v>
          </cell>
          <cell r="AT1458">
            <v>0</v>
          </cell>
          <cell r="AU1458">
            <v>0</v>
          </cell>
          <cell r="AV1458">
            <v>2835</v>
          </cell>
          <cell r="AW1458">
            <v>4822.0649999999996</v>
          </cell>
          <cell r="AX1458">
            <v>1157.0676000000001</v>
          </cell>
        </row>
        <row r="1459">
          <cell r="D1459" t="str">
            <v>佐藤　裕之</v>
          </cell>
          <cell r="E1459">
            <v>1005</v>
          </cell>
          <cell r="F1459" t="str">
            <v>総務企画部</v>
          </cell>
          <cell r="G1459">
            <v>100503</v>
          </cell>
          <cell r="H1459" t="str">
            <v>人事Ｇ</v>
          </cell>
          <cell r="I1459">
            <v>1</v>
          </cell>
          <cell r="J1459" t="str">
            <v>部門1</v>
          </cell>
          <cell r="K1459">
            <v>1001</v>
          </cell>
          <cell r="L1459" t="str">
            <v>部門1-1</v>
          </cell>
          <cell r="M1459">
            <v>100102</v>
          </cell>
          <cell r="N1459" t="str">
            <v>一般職員</v>
          </cell>
          <cell r="O1459">
            <v>300</v>
          </cell>
          <cell r="P1459">
            <v>374200</v>
          </cell>
          <cell r="Q1459">
            <v>374200</v>
          </cell>
          <cell r="R1459">
            <v>0</v>
          </cell>
          <cell r="S1459">
            <v>0</v>
          </cell>
          <cell r="T1459">
            <v>0</v>
          </cell>
          <cell r="U1459">
            <v>0</v>
          </cell>
          <cell r="V1459">
            <v>0</v>
          </cell>
          <cell r="W1459">
            <v>0</v>
          </cell>
          <cell r="X1459">
            <v>0</v>
          </cell>
          <cell r="Y1459">
            <v>0</v>
          </cell>
          <cell r="Z1459">
            <v>374200</v>
          </cell>
          <cell r="AA1459">
            <v>75000</v>
          </cell>
          <cell r="AB1459">
            <v>53904</v>
          </cell>
          <cell r="AC1459">
            <v>0</v>
          </cell>
          <cell r="AD1459">
            <v>0</v>
          </cell>
          <cell r="AE1459">
            <v>0</v>
          </cell>
          <cell r="AF1459">
            <v>18298</v>
          </cell>
          <cell r="AG1459">
            <v>0</v>
          </cell>
          <cell r="AH1459">
            <v>9900</v>
          </cell>
          <cell r="AI1459">
            <v>0</v>
          </cell>
          <cell r="AJ1459">
            <v>0</v>
          </cell>
          <cell r="AK1459">
            <v>20882</v>
          </cell>
          <cell r="AL1459">
            <v>2915</v>
          </cell>
          <cell r="AM1459">
            <v>47244.4</v>
          </cell>
          <cell r="AN1459">
            <v>795</v>
          </cell>
          <cell r="AO1459">
            <v>0</v>
          </cell>
          <cell r="AP1459">
            <v>0</v>
          </cell>
          <cell r="AQ1459">
            <v>531302</v>
          </cell>
          <cell r="AR1459">
            <v>0</v>
          </cell>
          <cell r="AS1459">
            <v>0</v>
          </cell>
          <cell r="AT1459">
            <v>0</v>
          </cell>
          <cell r="AU1459">
            <v>0</v>
          </cell>
          <cell r="AV1459">
            <v>2656</v>
          </cell>
          <cell r="AW1459">
            <v>4516.5770000000002</v>
          </cell>
          <cell r="AX1459">
            <v>1083.856</v>
          </cell>
        </row>
        <row r="1460">
          <cell r="D1460" t="str">
            <v>窪田　真也</v>
          </cell>
          <cell r="E1460">
            <v>1008</v>
          </cell>
          <cell r="F1460" t="str">
            <v>HIDA総合研究所</v>
          </cell>
          <cell r="G1460">
            <v>100801</v>
          </cell>
          <cell r="H1460" t="str">
            <v>調査企画Ｇ</v>
          </cell>
          <cell r="I1460">
            <v>1</v>
          </cell>
          <cell r="J1460" t="str">
            <v>部門1</v>
          </cell>
          <cell r="K1460">
            <v>1001</v>
          </cell>
          <cell r="L1460" t="str">
            <v>部門1-1</v>
          </cell>
          <cell r="M1460">
            <v>100102</v>
          </cell>
          <cell r="N1460" t="str">
            <v>一般職員</v>
          </cell>
          <cell r="O1460">
            <v>300</v>
          </cell>
          <cell r="P1460">
            <v>365100</v>
          </cell>
          <cell r="Q1460">
            <v>365100</v>
          </cell>
          <cell r="R1460">
            <v>0</v>
          </cell>
          <cell r="S1460">
            <v>0</v>
          </cell>
          <cell r="T1460">
            <v>0</v>
          </cell>
          <cell r="U1460">
            <v>0</v>
          </cell>
          <cell r="V1460">
            <v>0</v>
          </cell>
          <cell r="W1460">
            <v>0</v>
          </cell>
          <cell r="X1460">
            <v>0</v>
          </cell>
          <cell r="Y1460">
            <v>0</v>
          </cell>
          <cell r="Z1460">
            <v>365100</v>
          </cell>
          <cell r="AA1460">
            <v>75000</v>
          </cell>
          <cell r="AB1460">
            <v>54372</v>
          </cell>
          <cell r="AC1460">
            <v>13000</v>
          </cell>
          <cell r="AD1460">
            <v>27000</v>
          </cell>
          <cell r="AE1460">
            <v>0</v>
          </cell>
          <cell r="AF1460">
            <v>7238</v>
          </cell>
          <cell r="AG1460">
            <v>0</v>
          </cell>
          <cell r="AH1460">
            <v>0</v>
          </cell>
          <cell r="AI1460">
            <v>0</v>
          </cell>
          <cell r="AJ1460">
            <v>0</v>
          </cell>
          <cell r="AK1460">
            <v>20882</v>
          </cell>
          <cell r="AL1460">
            <v>2915</v>
          </cell>
          <cell r="AM1460">
            <v>47244.4</v>
          </cell>
          <cell r="AN1460">
            <v>795</v>
          </cell>
          <cell r="AO1460">
            <v>0</v>
          </cell>
          <cell r="AP1460">
            <v>0</v>
          </cell>
          <cell r="AQ1460">
            <v>541710</v>
          </cell>
          <cell r="AR1460">
            <v>0</v>
          </cell>
          <cell r="AS1460">
            <v>0</v>
          </cell>
          <cell r="AT1460">
            <v>0</v>
          </cell>
          <cell r="AU1460">
            <v>0</v>
          </cell>
          <cell r="AV1460">
            <v>2708</v>
          </cell>
          <cell r="AW1460">
            <v>4605.085</v>
          </cell>
          <cell r="AX1460">
            <v>1105.0884000000001</v>
          </cell>
        </row>
        <row r="1461">
          <cell r="D1461" t="str">
            <v>浜本　馨</v>
          </cell>
          <cell r="E1461">
            <v>1002</v>
          </cell>
          <cell r="F1461" t="str">
            <v>政策推進部</v>
          </cell>
          <cell r="G1461">
            <v>100202</v>
          </cell>
          <cell r="H1461" t="str">
            <v>政策受託Ｇ</v>
          </cell>
          <cell r="I1461">
            <v>1</v>
          </cell>
          <cell r="J1461" t="str">
            <v>部門1</v>
          </cell>
          <cell r="K1461">
            <v>1001</v>
          </cell>
          <cell r="L1461" t="str">
            <v>部門1-1</v>
          </cell>
          <cell r="M1461">
            <v>100102</v>
          </cell>
          <cell r="N1461" t="str">
            <v>一般職員</v>
          </cell>
          <cell r="O1461">
            <v>500</v>
          </cell>
          <cell r="P1461">
            <v>357100</v>
          </cell>
          <cell r="Q1461">
            <v>357100</v>
          </cell>
          <cell r="R1461">
            <v>0</v>
          </cell>
          <cell r="S1461">
            <v>0</v>
          </cell>
          <cell r="T1461">
            <v>0</v>
          </cell>
          <cell r="U1461">
            <v>0</v>
          </cell>
          <cell r="V1461">
            <v>0</v>
          </cell>
          <cell r="W1461">
            <v>0</v>
          </cell>
          <cell r="X1461">
            <v>0</v>
          </cell>
          <cell r="Y1461">
            <v>0</v>
          </cell>
          <cell r="Z1461">
            <v>357100</v>
          </cell>
          <cell r="AA1461">
            <v>0</v>
          </cell>
          <cell r="AB1461">
            <v>45192</v>
          </cell>
          <cell r="AC1461">
            <v>19500</v>
          </cell>
          <cell r="AD1461">
            <v>27000</v>
          </cell>
          <cell r="AE1461">
            <v>0</v>
          </cell>
          <cell r="AF1461">
            <v>10610</v>
          </cell>
          <cell r="AG1461">
            <v>0</v>
          </cell>
          <cell r="AH1461">
            <v>18811</v>
          </cell>
          <cell r="AI1461">
            <v>199008</v>
          </cell>
          <cell r="AJ1461">
            <v>0</v>
          </cell>
          <cell r="AK1461">
            <v>22064</v>
          </cell>
          <cell r="AL1461">
            <v>3080</v>
          </cell>
          <cell r="AM1461">
            <v>49918.8</v>
          </cell>
          <cell r="AN1461">
            <v>840</v>
          </cell>
          <cell r="AO1461">
            <v>0</v>
          </cell>
          <cell r="AP1461">
            <v>0</v>
          </cell>
          <cell r="AQ1461">
            <v>677221</v>
          </cell>
          <cell r="AR1461">
            <v>16058</v>
          </cell>
          <cell r="AS1461">
            <v>0</v>
          </cell>
          <cell r="AT1461">
            <v>0</v>
          </cell>
          <cell r="AU1461">
            <v>6968</v>
          </cell>
          <cell r="AV1461">
            <v>3386</v>
          </cell>
          <cell r="AW1461">
            <v>5756.4835000000003</v>
          </cell>
          <cell r="AX1461">
            <v>1381.5308</v>
          </cell>
        </row>
        <row r="1462">
          <cell r="D1462" t="str">
            <v>牧野　幾太郎</v>
          </cell>
          <cell r="E1462">
            <v>1006</v>
          </cell>
          <cell r="F1462" t="str">
            <v>東京研修センター</v>
          </cell>
          <cell r="G1462">
            <v>100601</v>
          </cell>
          <cell r="H1462" t="str">
            <v>ＴＫＣＧ</v>
          </cell>
          <cell r="I1462">
            <v>1</v>
          </cell>
          <cell r="J1462" t="str">
            <v>部門1</v>
          </cell>
          <cell r="K1462">
            <v>1001</v>
          </cell>
          <cell r="L1462" t="str">
            <v>部門1-1</v>
          </cell>
          <cell r="M1462">
            <v>100102</v>
          </cell>
          <cell r="N1462" t="str">
            <v>一般職員</v>
          </cell>
          <cell r="O1462">
            <v>300</v>
          </cell>
          <cell r="P1462">
            <v>374200</v>
          </cell>
          <cell r="Q1462">
            <v>374200</v>
          </cell>
          <cell r="R1462">
            <v>0</v>
          </cell>
          <cell r="S1462">
            <v>0</v>
          </cell>
          <cell r="T1462">
            <v>0</v>
          </cell>
          <cell r="U1462">
            <v>0</v>
          </cell>
          <cell r="V1462">
            <v>0</v>
          </cell>
          <cell r="W1462">
            <v>0</v>
          </cell>
          <cell r="X1462">
            <v>0</v>
          </cell>
          <cell r="Y1462">
            <v>0</v>
          </cell>
          <cell r="Z1462">
            <v>374200</v>
          </cell>
          <cell r="AA1462">
            <v>75000</v>
          </cell>
          <cell r="AB1462">
            <v>54684</v>
          </cell>
          <cell r="AC1462">
            <v>6500</v>
          </cell>
          <cell r="AD1462">
            <v>0</v>
          </cell>
          <cell r="AE1462">
            <v>0</v>
          </cell>
          <cell r="AF1462">
            <v>28101</v>
          </cell>
          <cell r="AG1462">
            <v>0</v>
          </cell>
          <cell r="AH1462">
            <v>11400</v>
          </cell>
          <cell r="AI1462">
            <v>0</v>
          </cell>
          <cell r="AJ1462">
            <v>0</v>
          </cell>
          <cell r="AK1462">
            <v>22064</v>
          </cell>
          <cell r="AL1462">
            <v>3080</v>
          </cell>
          <cell r="AM1462">
            <v>49918.8</v>
          </cell>
          <cell r="AN1462">
            <v>840</v>
          </cell>
          <cell r="AO1462">
            <v>0</v>
          </cell>
          <cell r="AP1462">
            <v>0</v>
          </cell>
          <cell r="AQ1462">
            <v>549885</v>
          </cell>
          <cell r="AR1462">
            <v>0</v>
          </cell>
          <cell r="AS1462">
            <v>0</v>
          </cell>
          <cell r="AT1462">
            <v>0</v>
          </cell>
          <cell r="AU1462">
            <v>0</v>
          </cell>
          <cell r="AV1462">
            <v>2749</v>
          </cell>
          <cell r="AW1462">
            <v>4674.4475000000002</v>
          </cell>
          <cell r="AX1462">
            <v>1121.7654</v>
          </cell>
        </row>
        <row r="1463">
          <cell r="D1463" t="str">
            <v>竹本　優子</v>
          </cell>
          <cell r="E1463">
            <v>1001</v>
          </cell>
          <cell r="F1463" t="str">
            <v>産業推進部</v>
          </cell>
          <cell r="G1463">
            <v>100102</v>
          </cell>
          <cell r="H1463" t="str">
            <v>ＥＰＡＧ</v>
          </cell>
          <cell r="I1463">
            <v>1</v>
          </cell>
          <cell r="J1463" t="str">
            <v>部門1</v>
          </cell>
          <cell r="K1463">
            <v>1001</v>
          </cell>
          <cell r="L1463" t="str">
            <v>部門1-1</v>
          </cell>
          <cell r="M1463">
            <v>100102</v>
          </cell>
          <cell r="N1463" t="str">
            <v>一般職員</v>
          </cell>
          <cell r="O1463">
            <v>300</v>
          </cell>
          <cell r="P1463">
            <v>343500</v>
          </cell>
          <cell r="Q1463">
            <v>343500</v>
          </cell>
          <cell r="R1463">
            <v>0</v>
          </cell>
          <cell r="S1463">
            <v>0</v>
          </cell>
          <cell r="T1463">
            <v>0</v>
          </cell>
          <cell r="U1463">
            <v>0</v>
          </cell>
          <cell r="V1463">
            <v>0</v>
          </cell>
          <cell r="W1463">
            <v>0</v>
          </cell>
          <cell r="X1463">
            <v>0</v>
          </cell>
          <cell r="Y1463">
            <v>0</v>
          </cell>
          <cell r="Z1463">
            <v>343500</v>
          </cell>
          <cell r="AA1463">
            <v>45000</v>
          </cell>
          <cell r="AB1463">
            <v>46620</v>
          </cell>
          <cell r="AC1463">
            <v>0</v>
          </cell>
          <cell r="AD1463">
            <v>27000</v>
          </cell>
          <cell r="AE1463">
            <v>0</v>
          </cell>
          <cell r="AF1463">
            <v>3876</v>
          </cell>
          <cell r="AG1463">
            <v>0</v>
          </cell>
          <cell r="AH1463">
            <v>1500</v>
          </cell>
          <cell r="AI1463">
            <v>0</v>
          </cell>
          <cell r="AJ1463">
            <v>0</v>
          </cell>
          <cell r="AK1463">
            <v>18518</v>
          </cell>
          <cell r="AL1463">
            <v>2585</v>
          </cell>
          <cell r="AM1463">
            <v>41896.6</v>
          </cell>
          <cell r="AN1463">
            <v>705</v>
          </cell>
          <cell r="AO1463">
            <v>0</v>
          </cell>
          <cell r="AP1463">
            <v>0</v>
          </cell>
          <cell r="AQ1463">
            <v>467496</v>
          </cell>
          <cell r="AR1463">
            <v>0</v>
          </cell>
          <cell r="AS1463">
            <v>0</v>
          </cell>
          <cell r="AT1463">
            <v>0</v>
          </cell>
          <cell r="AU1463">
            <v>0</v>
          </cell>
          <cell r="AV1463">
            <v>2337</v>
          </cell>
          <cell r="AW1463">
            <v>3974.1959999999999</v>
          </cell>
          <cell r="AX1463">
            <v>953.69179999999994</v>
          </cell>
        </row>
        <row r="1464">
          <cell r="D1464" t="str">
            <v>木村　奈苗</v>
          </cell>
          <cell r="E1464">
            <v>1003</v>
          </cell>
          <cell r="F1464" t="str">
            <v>研修業務部</v>
          </cell>
          <cell r="G1464">
            <v>100301</v>
          </cell>
          <cell r="H1464" t="str">
            <v>受入業務Ｇ</v>
          </cell>
          <cell r="I1464">
            <v>1</v>
          </cell>
          <cell r="J1464" t="str">
            <v>部門1</v>
          </cell>
          <cell r="K1464">
            <v>1001</v>
          </cell>
          <cell r="L1464" t="str">
            <v>部門1-1</v>
          </cell>
          <cell r="M1464">
            <v>100102</v>
          </cell>
          <cell r="N1464" t="str">
            <v>一般職員</v>
          </cell>
          <cell r="O1464">
            <v>500</v>
          </cell>
          <cell r="P1464">
            <v>351700</v>
          </cell>
          <cell r="Q1464">
            <v>351700</v>
          </cell>
          <cell r="R1464">
            <v>0</v>
          </cell>
          <cell r="S1464">
            <v>0</v>
          </cell>
          <cell r="T1464">
            <v>0</v>
          </cell>
          <cell r="U1464">
            <v>0</v>
          </cell>
          <cell r="V1464">
            <v>0</v>
          </cell>
          <cell r="W1464">
            <v>0</v>
          </cell>
          <cell r="X1464">
            <v>0</v>
          </cell>
          <cell r="Y1464">
            <v>0</v>
          </cell>
          <cell r="Z1464">
            <v>351700</v>
          </cell>
          <cell r="AA1464">
            <v>0</v>
          </cell>
          <cell r="AB1464">
            <v>42204</v>
          </cell>
          <cell r="AC1464">
            <v>0</v>
          </cell>
          <cell r="AD1464">
            <v>0</v>
          </cell>
          <cell r="AE1464">
            <v>0</v>
          </cell>
          <cell r="AF1464">
            <v>12835</v>
          </cell>
          <cell r="AG1464">
            <v>0</v>
          </cell>
          <cell r="AH1464">
            <v>6103</v>
          </cell>
          <cell r="AI1464">
            <v>0</v>
          </cell>
          <cell r="AJ1464">
            <v>0</v>
          </cell>
          <cell r="AK1464">
            <v>16154</v>
          </cell>
          <cell r="AL1464">
            <v>2255</v>
          </cell>
          <cell r="AM1464">
            <v>36547.800000000003</v>
          </cell>
          <cell r="AN1464">
            <v>615</v>
          </cell>
          <cell r="AO1464">
            <v>0</v>
          </cell>
          <cell r="AP1464">
            <v>0</v>
          </cell>
          <cell r="AQ1464">
            <v>412842</v>
          </cell>
          <cell r="AR1464">
            <v>0</v>
          </cell>
          <cell r="AS1464">
            <v>0</v>
          </cell>
          <cell r="AT1464">
            <v>0</v>
          </cell>
          <cell r="AU1464">
            <v>0</v>
          </cell>
          <cell r="AV1464">
            <v>2064</v>
          </cell>
          <cell r="AW1464">
            <v>3509.3670000000002</v>
          </cell>
          <cell r="AX1464">
            <v>842.19759999999997</v>
          </cell>
        </row>
        <row r="1465">
          <cell r="D1465" t="str">
            <v>蔵口　達也</v>
          </cell>
          <cell r="E1465">
            <v>1002</v>
          </cell>
          <cell r="F1465" t="str">
            <v>派遣業務部</v>
          </cell>
          <cell r="G1465">
            <v>100201</v>
          </cell>
          <cell r="H1465" t="str">
            <v>派遣業務Ｇ</v>
          </cell>
          <cell r="I1465">
            <v>1</v>
          </cell>
          <cell r="J1465" t="str">
            <v>部門1</v>
          </cell>
          <cell r="K1465">
            <v>1001</v>
          </cell>
          <cell r="L1465" t="str">
            <v>部門1-1</v>
          </cell>
          <cell r="M1465">
            <v>100102</v>
          </cell>
          <cell r="N1465" t="str">
            <v>一般職員</v>
          </cell>
          <cell r="O1465">
            <v>300</v>
          </cell>
          <cell r="P1465">
            <v>315700</v>
          </cell>
          <cell r="Q1465">
            <v>315700</v>
          </cell>
          <cell r="R1465">
            <v>0</v>
          </cell>
          <cell r="S1465">
            <v>0</v>
          </cell>
          <cell r="T1465">
            <v>0</v>
          </cell>
          <cell r="U1465">
            <v>0</v>
          </cell>
          <cell r="V1465">
            <v>0</v>
          </cell>
          <cell r="W1465">
            <v>0</v>
          </cell>
          <cell r="X1465">
            <v>0</v>
          </cell>
          <cell r="Y1465">
            <v>0</v>
          </cell>
          <cell r="Z1465">
            <v>315700</v>
          </cell>
          <cell r="AA1465">
            <v>45000</v>
          </cell>
          <cell r="AB1465">
            <v>44844</v>
          </cell>
          <cell r="AC1465">
            <v>13000</v>
          </cell>
          <cell r="AD1465">
            <v>0</v>
          </cell>
          <cell r="AE1465">
            <v>0</v>
          </cell>
          <cell r="AF1465">
            <v>12376</v>
          </cell>
          <cell r="AG1465">
            <v>0</v>
          </cell>
          <cell r="AH1465">
            <v>3000</v>
          </cell>
          <cell r="AI1465">
            <v>0</v>
          </cell>
          <cell r="AJ1465">
            <v>0</v>
          </cell>
          <cell r="AK1465">
            <v>18518</v>
          </cell>
          <cell r="AL1465">
            <v>2585</v>
          </cell>
          <cell r="AM1465">
            <v>41896.6</v>
          </cell>
          <cell r="AN1465">
            <v>705</v>
          </cell>
          <cell r="AO1465">
            <v>0</v>
          </cell>
          <cell r="AP1465">
            <v>0</v>
          </cell>
          <cell r="AQ1465">
            <v>433920</v>
          </cell>
          <cell r="AR1465">
            <v>0</v>
          </cell>
          <cell r="AS1465">
            <v>0</v>
          </cell>
          <cell r="AT1465">
            <v>0</v>
          </cell>
          <cell r="AU1465">
            <v>0</v>
          </cell>
          <cell r="AV1465">
            <v>2169</v>
          </cell>
          <cell r="AW1465">
            <v>3688.92</v>
          </cell>
          <cell r="AX1465">
            <v>885.19680000000005</v>
          </cell>
        </row>
        <row r="1466">
          <cell r="D1466" t="str">
            <v>三谷　知</v>
          </cell>
          <cell r="E1466">
            <v>1003</v>
          </cell>
          <cell r="F1466" t="str">
            <v>研修業務部</v>
          </cell>
          <cell r="G1466">
            <v>100302</v>
          </cell>
          <cell r="H1466" t="str">
            <v>低炭素化支援Ｇ</v>
          </cell>
          <cell r="I1466">
            <v>1</v>
          </cell>
          <cell r="J1466" t="str">
            <v>部門1</v>
          </cell>
          <cell r="K1466">
            <v>1001</v>
          </cell>
          <cell r="L1466" t="str">
            <v>部門1-1</v>
          </cell>
          <cell r="M1466">
            <v>100102</v>
          </cell>
          <cell r="N1466" t="str">
            <v>一般職員</v>
          </cell>
          <cell r="O1466">
            <v>300</v>
          </cell>
          <cell r="P1466">
            <v>365100</v>
          </cell>
          <cell r="Q1466">
            <v>365100</v>
          </cell>
          <cell r="R1466">
            <v>0</v>
          </cell>
          <cell r="S1466">
            <v>0</v>
          </cell>
          <cell r="T1466">
            <v>0</v>
          </cell>
          <cell r="U1466">
            <v>0</v>
          </cell>
          <cell r="V1466">
            <v>0</v>
          </cell>
          <cell r="W1466">
            <v>0</v>
          </cell>
          <cell r="X1466">
            <v>0</v>
          </cell>
          <cell r="Y1466">
            <v>0</v>
          </cell>
          <cell r="Z1466">
            <v>365100</v>
          </cell>
          <cell r="AA1466">
            <v>75000</v>
          </cell>
          <cell r="AB1466">
            <v>55932</v>
          </cell>
          <cell r="AC1466">
            <v>26000</v>
          </cell>
          <cell r="AD1466">
            <v>27000</v>
          </cell>
          <cell r="AE1466">
            <v>0</v>
          </cell>
          <cell r="AF1466">
            <v>6588</v>
          </cell>
          <cell r="AG1466">
            <v>0</v>
          </cell>
          <cell r="AH1466">
            <v>3000</v>
          </cell>
          <cell r="AI1466">
            <v>0</v>
          </cell>
          <cell r="AJ1466">
            <v>0</v>
          </cell>
          <cell r="AK1466">
            <v>22064</v>
          </cell>
          <cell r="AL1466">
            <v>3080</v>
          </cell>
          <cell r="AM1466">
            <v>49918.8</v>
          </cell>
          <cell r="AN1466">
            <v>840</v>
          </cell>
          <cell r="AO1466">
            <v>0</v>
          </cell>
          <cell r="AP1466">
            <v>0</v>
          </cell>
          <cell r="AQ1466">
            <v>558620</v>
          </cell>
          <cell r="AR1466">
            <v>0</v>
          </cell>
          <cell r="AS1466">
            <v>0</v>
          </cell>
          <cell r="AT1466">
            <v>0</v>
          </cell>
          <cell r="AU1466">
            <v>0</v>
          </cell>
          <cell r="AV1466">
            <v>2793</v>
          </cell>
          <cell r="AW1466">
            <v>4748.37</v>
          </cell>
          <cell r="AX1466">
            <v>1139.5848000000001</v>
          </cell>
        </row>
        <row r="1467">
          <cell r="D1467" t="str">
            <v>鮎合　健一郎</v>
          </cell>
          <cell r="E1467">
            <v>1002</v>
          </cell>
          <cell r="F1467" t="str">
            <v>政策推進部</v>
          </cell>
          <cell r="G1467">
            <v>100201</v>
          </cell>
          <cell r="H1467" t="str">
            <v>国際人材Ｇ</v>
          </cell>
          <cell r="I1467">
            <v>1</v>
          </cell>
          <cell r="J1467" t="str">
            <v>部門1</v>
          </cell>
          <cell r="K1467">
            <v>1001</v>
          </cell>
          <cell r="L1467" t="str">
            <v>部門1-1</v>
          </cell>
          <cell r="M1467">
            <v>100102</v>
          </cell>
          <cell r="N1467" t="str">
            <v>一般職員</v>
          </cell>
          <cell r="O1467">
            <v>300</v>
          </cell>
          <cell r="P1467">
            <v>365100</v>
          </cell>
          <cell r="Q1467">
            <v>365100</v>
          </cell>
          <cell r="R1467">
            <v>0</v>
          </cell>
          <cell r="S1467">
            <v>0</v>
          </cell>
          <cell r="T1467">
            <v>0</v>
          </cell>
          <cell r="U1467">
            <v>0</v>
          </cell>
          <cell r="V1467">
            <v>0</v>
          </cell>
          <cell r="W1467">
            <v>0</v>
          </cell>
          <cell r="X1467">
            <v>0</v>
          </cell>
          <cell r="Y1467">
            <v>0</v>
          </cell>
          <cell r="Z1467">
            <v>365100</v>
          </cell>
          <cell r="AA1467">
            <v>75000</v>
          </cell>
          <cell r="AB1467">
            <v>55932</v>
          </cell>
          <cell r="AC1467">
            <v>26000</v>
          </cell>
          <cell r="AD1467">
            <v>27000</v>
          </cell>
          <cell r="AE1467">
            <v>0</v>
          </cell>
          <cell r="AF1467">
            <v>0</v>
          </cell>
          <cell r="AG1467">
            <v>0</v>
          </cell>
          <cell r="AH1467">
            <v>14000</v>
          </cell>
          <cell r="AI1467">
            <v>0</v>
          </cell>
          <cell r="AJ1467">
            <v>0</v>
          </cell>
          <cell r="AK1467">
            <v>22064</v>
          </cell>
          <cell r="AL1467">
            <v>3080</v>
          </cell>
          <cell r="AM1467">
            <v>49918.8</v>
          </cell>
          <cell r="AN1467">
            <v>840</v>
          </cell>
          <cell r="AO1467">
            <v>0</v>
          </cell>
          <cell r="AP1467">
            <v>0</v>
          </cell>
          <cell r="AQ1467">
            <v>563032</v>
          </cell>
          <cell r="AR1467">
            <v>0</v>
          </cell>
          <cell r="AS1467">
            <v>0</v>
          </cell>
          <cell r="AT1467">
            <v>0</v>
          </cell>
          <cell r="AU1467">
            <v>0</v>
          </cell>
          <cell r="AV1467">
            <v>2815</v>
          </cell>
          <cell r="AW1467">
            <v>4785.9319999999998</v>
          </cell>
          <cell r="AX1467">
            <v>1148.5852</v>
          </cell>
        </row>
        <row r="1468">
          <cell r="D1468" t="str">
            <v>馬場　宏和</v>
          </cell>
          <cell r="E1468">
            <v>1005</v>
          </cell>
          <cell r="F1468" t="str">
            <v>総務企画部</v>
          </cell>
          <cell r="G1468">
            <v>100501</v>
          </cell>
          <cell r="H1468" t="str">
            <v>経営戦略Ｇ</v>
          </cell>
          <cell r="I1468">
            <v>1</v>
          </cell>
          <cell r="J1468" t="str">
            <v>部門1</v>
          </cell>
          <cell r="K1468">
            <v>1001</v>
          </cell>
          <cell r="L1468" t="str">
            <v>部門1-1</v>
          </cell>
          <cell r="M1468">
            <v>100102</v>
          </cell>
          <cell r="N1468" t="str">
            <v>一般職員</v>
          </cell>
          <cell r="O1468">
            <v>500</v>
          </cell>
          <cell r="P1468">
            <v>292000</v>
          </cell>
          <cell r="Q1468">
            <v>292000</v>
          </cell>
          <cell r="R1468">
            <v>0</v>
          </cell>
          <cell r="S1468">
            <v>0</v>
          </cell>
          <cell r="T1468">
            <v>0</v>
          </cell>
          <cell r="U1468">
            <v>0</v>
          </cell>
          <cell r="V1468">
            <v>0</v>
          </cell>
          <cell r="W1468">
            <v>0</v>
          </cell>
          <cell r="X1468">
            <v>0</v>
          </cell>
          <cell r="Y1468">
            <v>0</v>
          </cell>
          <cell r="Z1468">
            <v>292000</v>
          </cell>
          <cell r="AA1468">
            <v>0</v>
          </cell>
          <cell r="AB1468">
            <v>37380</v>
          </cell>
          <cell r="AC1468">
            <v>19500</v>
          </cell>
          <cell r="AD1468">
            <v>0</v>
          </cell>
          <cell r="AE1468">
            <v>0</v>
          </cell>
          <cell r="AF1468">
            <v>9306</v>
          </cell>
          <cell r="AG1468">
            <v>0</v>
          </cell>
          <cell r="AH1468">
            <v>14902</v>
          </cell>
          <cell r="AI1468">
            <v>114877</v>
          </cell>
          <cell r="AJ1468">
            <v>0</v>
          </cell>
          <cell r="AK1468">
            <v>20882</v>
          </cell>
          <cell r="AL1468">
            <v>2915</v>
          </cell>
          <cell r="AM1468">
            <v>47244.4</v>
          </cell>
          <cell r="AN1468">
            <v>795</v>
          </cell>
          <cell r="AO1468">
            <v>0</v>
          </cell>
          <cell r="AP1468">
            <v>0</v>
          </cell>
          <cell r="AQ1468">
            <v>487965</v>
          </cell>
          <cell r="AR1468">
            <v>7955</v>
          </cell>
          <cell r="AS1468">
            <v>0</v>
          </cell>
          <cell r="AT1468">
            <v>0</v>
          </cell>
          <cell r="AU1468">
            <v>0</v>
          </cell>
          <cell r="AV1468">
            <v>2439</v>
          </cell>
          <cell r="AW1468">
            <v>4148.5275000000001</v>
          </cell>
          <cell r="AX1468">
            <v>995.44860000000006</v>
          </cell>
        </row>
        <row r="1469">
          <cell r="D1469" t="str">
            <v>手島　真子</v>
          </cell>
          <cell r="E1469">
            <v>1003</v>
          </cell>
          <cell r="F1469" t="str">
            <v>研修業務部</v>
          </cell>
          <cell r="G1469">
            <v>100304</v>
          </cell>
          <cell r="H1469" t="str">
            <v>受入経理Ｇ</v>
          </cell>
          <cell r="I1469">
            <v>1</v>
          </cell>
          <cell r="J1469" t="str">
            <v>部門1</v>
          </cell>
          <cell r="K1469">
            <v>1001</v>
          </cell>
          <cell r="L1469" t="str">
            <v>部門1-1</v>
          </cell>
          <cell r="M1469">
            <v>100102</v>
          </cell>
          <cell r="N1469" t="str">
            <v>一般職員</v>
          </cell>
          <cell r="O1469">
            <v>500</v>
          </cell>
          <cell r="P1469">
            <v>273300</v>
          </cell>
          <cell r="Q1469">
            <v>273300</v>
          </cell>
          <cell r="R1469">
            <v>0</v>
          </cell>
          <cell r="S1469">
            <v>0</v>
          </cell>
          <cell r="T1469">
            <v>0</v>
          </cell>
          <cell r="U1469">
            <v>0</v>
          </cell>
          <cell r="V1469">
            <v>0</v>
          </cell>
          <cell r="W1469">
            <v>0</v>
          </cell>
          <cell r="X1469">
            <v>0</v>
          </cell>
          <cell r="Y1469">
            <v>0</v>
          </cell>
          <cell r="Z1469">
            <v>273300</v>
          </cell>
          <cell r="AA1469">
            <v>0</v>
          </cell>
          <cell r="AB1469">
            <v>32796</v>
          </cell>
          <cell r="AC1469">
            <v>0</v>
          </cell>
          <cell r="AD1469">
            <v>0</v>
          </cell>
          <cell r="AE1469">
            <v>0</v>
          </cell>
          <cell r="AF1469">
            <v>12816</v>
          </cell>
          <cell r="AG1469">
            <v>0</v>
          </cell>
          <cell r="AH1469">
            <v>4643</v>
          </cell>
          <cell r="AI1469">
            <v>25773</v>
          </cell>
          <cell r="AJ1469">
            <v>0</v>
          </cell>
          <cell r="AK1469">
            <v>14972</v>
          </cell>
          <cell r="AL1469">
            <v>0</v>
          </cell>
          <cell r="AM1469">
            <v>33873.4</v>
          </cell>
          <cell r="AN1469">
            <v>570</v>
          </cell>
          <cell r="AO1469">
            <v>0</v>
          </cell>
          <cell r="AP1469">
            <v>0</v>
          </cell>
          <cell r="AQ1469">
            <v>349328</v>
          </cell>
          <cell r="AR1469">
            <v>0</v>
          </cell>
          <cell r="AS1469">
            <v>0</v>
          </cell>
          <cell r="AT1469">
            <v>0</v>
          </cell>
          <cell r="AU1469">
            <v>0</v>
          </cell>
          <cell r="AV1469">
            <v>1746</v>
          </cell>
          <cell r="AW1469">
            <v>2969.9279999999999</v>
          </cell>
          <cell r="AX1469">
            <v>712.62909999999999</v>
          </cell>
        </row>
        <row r="1470">
          <cell r="D1470" t="str">
            <v>田中　雅聡</v>
          </cell>
          <cell r="E1470">
            <v>1004</v>
          </cell>
          <cell r="F1470" t="str">
            <v>事業統括部</v>
          </cell>
          <cell r="G1470">
            <v>100401</v>
          </cell>
          <cell r="H1470" t="str">
            <v>事業統括Ｇ</v>
          </cell>
          <cell r="I1470">
            <v>1</v>
          </cell>
          <cell r="J1470" t="str">
            <v>部門1</v>
          </cell>
          <cell r="K1470">
            <v>1001</v>
          </cell>
          <cell r="L1470" t="str">
            <v>部門1-1</v>
          </cell>
          <cell r="M1470">
            <v>100102</v>
          </cell>
          <cell r="N1470" t="str">
            <v>一般職員</v>
          </cell>
          <cell r="O1470">
            <v>300</v>
          </cell>
          <cell r="P1470">
            <v>366600</v>
          </cell>
          <cell r="Q1470">
            <v>366600</v>
          </cell>
          <cell r="R1470">
            <v>0</v>
          </cell>
          <cell r="S1470">
            <v>0</v>
          </cell>
          <cell r="T1470">
            <v>0</v>
          </cell>
          <cell r="U1470">
            <v>0</v>
          </cell>
          <cell r="V1470">
            <v>0</v>
          </cell>
          <cell r="W1470">
            <v>0</v>
          </cell>
          <cell r="X1470">
            <v>0</v>
          </cell>
          <cell r="Y1470">
            <v>0</v>
          </cell>
          <cell r="Z1470">
            <v>366600</v>
          </cell>
          <cell r="AA1470">
            <v>75000</v>
          </cell>
          <cell r="AB1470">
            <v>54552</v>
          </cell>
          <cell r="AC1470">
            <v>13000</v>
          </cell>
          <cell r="AD1470">
            <v>0</v>
          </cell>
          <cell r="AE1470">
            <v>0</v>
          </cell>
          <cell r="AF1470">
            <v>10006</v>
          </cell>
          <cell r="AG1470">
            <v>0</v>
          </cell>
          <cell r="AH1470">
            <v>1500</v>
          </cell>
          <cell r="AI1470">
            <v>0</v>
          </cell>
          <cell r="AJ1470">
            <v>0</v>
          </cell>
          <cell r="AK1470">
            <v>22064</v>
          </cell>
          <cell r="AL1470">
            <v>3080</v>
          </cell>
          <cell r="AM1470">
            <v>49918.8</v>
          </cell>
          <cell r="AN1470">
            <v>840</v>
          </cell>
          <cell r="AO1470">
            <v>0</v>
          </cell>
          <cell r="AP1470">
            <v>0</v>
          </cell>
          <cell r="AQ1470">
            <v>520658</v>
          </cell>
          <cell r="AR1470">
            <v>0</v>
          </cell>
          <cell r="AS1470">
            <v>0</v>
          </cell>
          <cell r="AT1470">
            <v>0</v>
          </cell>
          <cell r="AU1470">
            <v>0</v>
          </cell>
          <cell r="AV1470">
            <v>2603</v>
          </cell>
          <cell r="AW1470">
            <v>4425.8829999999998</v>
          </cell>
          <cell r="AX1470">
            <v>1062.1423</v>
          </cell>
        </row>
        <row r="1471">
          <cell r="D1471" t="str">
            <v>林　真理子</v>
          </cell>
          <cell r="E1471">
            <v>1002</v>
          </cell>
          <cell r="F1471" t="str">
            <v>政策推進部</v>
          </cell>
          <cell r="G1471">
            <v>100201</v>
          </cell>
          <cell r="H1471" t="str">
            <v>国際人材Ｇ</v>
          </cell>
          <cell r="I1471">
            <v>1</v>
          </cell>
          <cell r="J1471" t="str">
            <v>部門1</v>
          </cell>
          <cell r="K1471">
            <v>1001</v>
          </cell>
          <cell r="L1471" t="str">
            <v>部門1-1</v>
          </cell>
          <cell r="M1471">
            <v>100102</v>
          </cell>
          <cell r="N1471" t="str">
            <v>一般職員</v>
          </cell>
          <cell r="O1471">
            <v>500</v>
          </cell>
          <cell r="P1471">
            <v>302400</v>
          </cell>
          <cell r="Q1471">
            <v>302400</v>
          </cell>
          <cell r="R1471">
            <v>0</v>
          </cell>
          <cell r="S1471">
            <v>0</v>
          </cell>
          <cell r="T1471">
            <v>0</v>
          </cell>
          <cell r="U1471">
            <v>0</v>
          </cell>
          <cell r="V1471">
            <v>0</v>
          </cell>
          <cell r="W1471">
            <v>0</v>
          </cell>
          <cell r="X1471">
            <v>0</v>
          </cell>
          <cell r="Y1471">
            <v>0</v>
          </cell>
          <cell r="Z1471">
            <v>302400</v>
          </cell>
          <cell r="AA1471">
            <v>0</v>
          </cell>
          <cell r="AB1471">
            <v>36288</v>
          </cell>
          <cell r="AC1471">
            <v>0</v>
          </cell>
          <cell r="AD1471">
            <v>27000</v>
          </cell>
          <cell r="AE1471">
            <v>0</v>
          </cell>
          <cell r="AF1471">
            <v>7238</v>
          </cell>
          <cell r="AG1471">
            <v>0</v>
          </cell>
          <cell r="AH1471">
            <v>6702</v>
          </cell>
          <cell r="AI1471">
            <v>100989</v>
          </cell>
          <cell r="AJ1471">
            <v>0</v>
          </cell>
          <cell r="AK1471">
            <v>19700</v>
          </cell>
          <cell r="AL1471">
            <v>2750</v>
          </cell>
          <cell r="AM1471">
            <v>44570</v>
          </cell>
          <cell r="AN1471">
            <v>750</v>
          </cell>
          <cell r="AO1471">
            <v>0</v>
          </cell>
          <cell r="AP1471">
            <v>0</v>
          </cell>
          <cell r="AQ1471">
            <v>480617</v>
          </cell>
          <cell r="AR1471">
            <v>984</v>
          </cell>
          <cell r="AS1471">
            <v>0</v>
          </cell>
          <cell r="AT1471">
            <v>1386</v>
          </cell>
          <cell r="AU1471">
            <v>0</v>
          </cell>
          <cell r="AV1471">
            <v>2403</v>
          </cell>
          <cell r="AW1471">
            <v>4085.3294999999998</v>
          </cell>
          <cell r="AX1471">
            <v>980.45860000000005</v>
          </cell>
        </row>
        <row r="1472">
          <cell r="D1472" t="str">
            <v>谷口　幹治</v>
          </cell>
          <cell r="E1472">
            <v>1003</v>
          </cell>
          <cell r="F1472" t="str">
            <v>研修業務部</v>
          </cell>
          <cell r="G1472">
            <v>100301</v>
          </cell>
          <cell r="H1472" t="str">
            <v>受入業務Ｇ</v>
          </cell>
          <cell r="I1472">
            <v>1</v>
          </cell>
          <cell r="J1472" t="str">
            <v>部門1</v>
          </cell>
          <cell r="K1472">
            <v>1001</v>
          </cell>
          <cell r="L1472" t="str">
            <v>部門1-1</v>
          </cell>
          <cell r="M1472">
            <v>100102</v>
          </cell>
          <cell r="N1472" t="str">
            <v>一般職員</v>
          </cell>
          <cell r="O1472">
            <v>500</v>
          </cell>
          <cell r="P1472">
            <v>395000</v>
          </cell>
          <cell r="Q1472">
            <v>395000</v>
          </cell>
          <cell r="R1472">
            <v>0</v>
          </cell>
          <cell r="S1472">
            <v>0</v>
          </cell>
          <cell r="T1472">
            <v>0</v>
          </cell>
          <cell r="U1472">
            <v>0</v>
          </cell>
          <cell r="V1472">
            <v>0</v>
          </cell>
          <cell r="W1472">
            <v>0</v>
          </cell>
          <cell r="X1472">
            <v>0</v>
          </cell>
          <cell r="Y1472">
            <v>0</v>
          </cell>
          <cell r="Z1472">
            <v>395000</v>
          </cell>
          <cell r="AA1472">
            <v>0</v>
          </cell>
          <cell r="AB1472">
            <v>51120</v>
          </cell>
          <cell r="AC1472">
            <v>31000</v>
          </cell>
          <cell r="AD1472">
            <v>27000</v>
          </cell>
          <cell r="AE1472">
            <v>0</v>
          </cell>
          <cell r="AF1472">
            <v>18155</v>
          </cell>
          <cell r="AG1472">
            <v>0</v>
          </cell>
          <cell r="AH1472">
            <v>18459</v>
          </cell>
          <cell r="AI1472">
            <v>19286</v>
          </cell>
          <cell r="AJ1472">
            <v>0</v>
          </cell>
          <cell r="AK1472">
            <v>25610</v>
          </cell>
          <cell r="AL1472">
            <v>3575</v>
          </cell>
          <cell r="AM1472">
            <v>55267.6</v>
          </cell>
          <cell r="AN1472">
            <v>930</v>
          </cell>
          <cell r="AO1472">
            <v>0</v>
          </cell>
          <cell r="AP1472">
            <v>0</v>
          </cell>
          <cell r="AQ1472">
            <v>560020</v>
          </cell>
          <cell r="AR1472">
            <v>0</v>
          </cell>
          <cell r="AS1472">
            <v>0</v>
          </cell>
          <cell r="AT1472">
            <v>0</v>
          </cell>
          <cell r="AU1472">
            <v>0</v>
          </cell>
          <cell r="AV1472">
            <v>2800</v>
          </cell>
          <cell r="AW1472">
            <v>4760.2700000000004</v>
          </cell>
          <cell r="AX1472">
            <v>1142.4408000000001</v>
          </cell>
        </row>
        <row r="1473">
          <cell r="D1473" t="str">
            <v>神田　久史</v>
          </cell>
          <cell r="E1473">
            <v>1008</v>
          </cell>
          <cell r="F1473" t="str">
            <v>HIDA総合研究所</v>
          </cell>
          <cell r="G1473">
            <v>100801</v>
          </cell>
          <cell r="H1473" t="str">
            <v>調査企画Ｇ</v>
          </cell>
          <cell r="I1473">
            <v>1</v>
          </cell>
          <cell r="J1473" t="str">
            <v>部門1</v>
          </cell>
          <cell r="K1473">
            <v>1001</v>
          </cell>
          <cell r="L1473" t="str">
            <v>部門1-1</v>
          </cell>
          <cell r="M1473">
            <v>100102</v>
          </cell>
          <cell r="N1473" t="str">
            <v>一般職員</v>
          </cell>
          <cell r="O1473">
            <v>300</v>
          </cell>
          <cell r="P1473">
            <v>343500</v>
          </cell>
          <cell r="Q1473">
            <v>343500</v>
          </cell>
          <cell r="R1473">
            <v>0</v>
          </cell>
          <cell r="S1473">
            <v>0</v>
          </cell>
          <cell r="T1473">
            <v>0</v>
          </cell>
          <cell r="U1473">
            <v>0</v>
          </cell>
          <cell r="V1473">
            <v>0</v>
          </cell>
          <cell r="W1473">
            <v>0</v>
          </cell>
          <cell r="X1473">
            <v>0</v>
          </cell>
          <cell r="Y1473">
            <v>0</v>
          </cell>
          <cell r="Z1473">
            <v>343500</v>
          </cell>
          <cell r="AA1473">
            <v>45000</v>
          </cell>
          <cell r="AB1473">
            <v>47400</v>
          </cell>
          <cell r="AC1473">
            <v>6500</v>
          </cell>
          <cell r="AD1473">
            <v>0</v>
          </cell>
          <cell r="AE1473">
            <v>0</v>
          </cell>
          <cell r="AF1473">
            <v>11373</v>
          </cell>
          <cell r="AG1473">
            <v>0</v>
          </cell>
          <cell r="AH1473">
            <v>11400</v>
          </cell>
          <cell r="AI1473">
            <v>0</v>
          </cell>
          <cell r="AJ1473">
            <v>0</v>
          </cell>
          <cell r="AK1473">
            <v>18518</v>
          </cell>
          <cell r="AL1473">
            <v>2585</v>
          </cell>
          <cell r="AM1473">
            <v>41896.6</v>
          </cell>
          <cell r="AN1473">
            <v>705</v>
          </cell>
          <cell r="AO1473">
            <v>0</v>
          </cell>
          <cell r="AP1473">
            <v>0</v>
          </cell>
          <cell r="AQ1473">
            <v>465173</v>
          </cell>
          <cell r="AR1473">
            <v>0</v>
          </cell>
          <cell r="AS1473">
            <v>0</v>
          </cell>
          <cell r="AT1473">
            <v>0</v>
          </cell>
          <cell r="AU1473">
            <v>0</v>
          </cell>
          <cell r="AV1473">
            <v>2325</v>
          </cell>
          <cell r="AW1473">
            <v>3954.8355000000001</v>
          </cell>
          <cell r="AX1473">
            <v>948.9529</v>
          </cell>
        </row>
        <row r="1474">
          <cell r="D1474" t="str">
            <v>梶原　翼</v>
          </cell>
          <cell r="E1474">
            <v>1007</v>
          </cell>
          <cell r="F1474" t="str">
            <v>関西研修センター</v>
          </cell>
          <cell r="G1474">
            <v>100701</v>
          </cell>
          <cell r="H1474" t="str">
            <v>ＫＫＣＧ</v>
          </cell>
          <cell r="I1474">
            <v>1</v>
          </cell>
          <cell r="J1474" t="str">
            <v>部門1</v>
          </cell>
          <cell r="K1474">
            <v>1001</v>
          </cell>
          <cell r="L1474" t="str">
            <v>部門1-1</v>
          </cell>
          <cell r="M1474">
            <v>100104</v>
          </cell>
          <cell r="N1474" t="str">
            <v>臨時職員（共通）</v>
          </cell>
          <cell r="O1474">
            <v>600</v>
          </cell>
          <cell r="P1474">
            <v>0</v>
          </cell>
          <cell r="Q1474">
            <v>0</v>
          </cell>
          <cell r="R1474">
            <v>0</v>
          </cell>
          <cell r="S1474">
            <v>0</v>
          </cell>
          <cell r="T1474">
            <v>0</v>
          </cell>
          <cell r="U1474">
            <v>0</v>
          </cell>
          <cell r="V1474">
            <v>0</v>
          </cell>
          <cell r="W1474">
            <v>0</v>
          </cell>
          <cell r="X1474">
            <v>0</v>
          </cell>
          <cell r="Y1474">
            <v>0</v>
          </cell>
          <cell r="Z1474">
            <v>95617</v>
          </cell>
          <cell r="AA1474">
            <v>0</v>
          </cell>
          <cell r="AB1474">
            <v>0</v>
          </cell>
          <cell r="AC1474">
            <v>0</v>
          </cell>
          <cell r="AD1474">
            <v>0</v>
          </cell>
          <cell r="AE1474">
            <v>0</v>
          </cell>
          <cell r="AF1474">
            <v>0</v>
          </cell>
          <cell r="AG1474">
            <v>0</v>
          </cell>
          <cell r="AH1474">
            <v>0</v>
          </cell>
          <cell r="AI1474">
            <v>0</v>
          </cell>
          <cell r="AJ1474">
            <v>0</v>
          </cell>
          <cell r="AK1474">
            <v>4098</v>
          </cell>
          <cell r="AL1474">
            <v>0</v>
          </cell>
          <cell r="AM1474">
            <v>9271.1200000000008</v>
          </cell>
          <cell r="AN1474">
            <v>156</v>
          </cell>
          <cell r="AO1474">
            <v>0</v>
          </cell>
          <cell r="AP1474">
            <v>0</v>
          </cell>
          <cell r="AQ1474">
            <v>95617</v>
          </cell>
          <cell r="AR1474">
            <v>0</v>
          </cell>
          <cell r="AS1474">
            <v>0</v>
          </cell>
          <cell r="AT1474">
            <v>0</v>
          </cell>
          <cell r="AU1474">
            <v>0</v>
          </cell>
          <cell r="AV1474">
            <v>478</v>
          </cell>
          <cell r="AW1474">
            <v>812.82950000000005</v>
          </cell>
          <cell r="AX1474">
            <v>195.05860000000001</v>
          </cell>
        </row>
        <row r="1475">
          <cell r="D1475" t="str">
            <v>梶原　亜依子</v>
          </cell>
          <cell r="E1475">
            <v>1007</v>
          </cell>
          <cell r="F1475" t="str">
            <v>関西研修センター</v>
          </cell>
          <cell r="G1475">
            <v>100701</v>
          </cell>
          <cell r="H1475" t="str">
            <v>ＫＫＣＧ</v>
          </cell>
          <cell r="I1475">
            <v>1</v>
          </cell>
          <cell r="J1475" t="str">
            <v>部門1</v>
          </cell>
          <cell r="K1475">
            <v>1001</v>
          </cell>
          <cell r="L1475" t="str">
            <v>部門1-1</v>
          </cell>
          <cell r="M1475">
            <v>100102</v>
          </cell>
          <cell r="N1475" t="str">
            <v>一般職員</v>
          </cell>
          <cell r="O1475">
            <v>500</v>
          </cell>
          <cell r="P1475">
            <v>278700</v>
          </cell>
          <cell r="Q1475">
            <v>278700</v>
          </cell>
          <cell r="R1475">
            <v>0</v>
          </cell>
          <cell r="S1475">
            <v>0</v>
          </cell>
          <cell r="T1475">
            <v>0</v>
          </cell>
          <cell r="U1475">
            <v>0</v>
          </cell>
          <cell r="V1475">
            <v>0</v>
          </cell>
          <cell r="W1475">
            <v>0</v>
          </cell>
          <cell r="X1475">
            <v>0</v>
          </cell>
          <cell r="Y1475">
            <v>0</v>
          </cell>
          <cell r="Z1475">
            <v>278700</v>
          </cell>
          <cell r="AA1475">
            <v>0</v>
          </cell>
          <cell r="AB1475">
            <v>34764</v>
          </cell>
          <cell r="AC1475">
            <v>11000</v>
          </cell>
          <cell r="AD1475">
            <v>0</v>
          </cell>
          <cell r="AE1475">
            <v>0</v>
          </cell>
          <cell r="AF1475">
            <v>2000</v>
          </cell>
          <cell r="AG1475">
            <v>0</v>
          </cell>
          <cell r="AH1475">
            <v>4746</v>
          </cell>
          <cell r="AI1475">
            <v>0</v>
          </cell>
          <cell r="AJ1475">
            <v>0</v>
          </cell>
          <cell r="AK1475">
            <v>13396</v>
          </cell>
          <cell r="AL1475">
            <v>0</v>
          </cell>
          <cell r="AM1475">
            <v>30308.2</v>
          </cell>
          <cell r="AN1475">
            <v>510</v>
          </cell>
          <cell r="AO1475">
            <v>0</v>
          </cell>
          <cell r="AP1475">
            <v>0</v>
          </cell>
          <cell r="AQ1475">
            <v>331210</v>
          </cell>
          <cell r="AR1475">
            <v>0</v>
          </cell>
          <cell r="AS1475">
            <v>0</v>
          </cell>
          <cell r="AT1475">
            <v>0</v>
          </cell>
          <cell r="AU1475">
            <v>0</v>
          </cell>
          <cell r="AV1475">
            <v>1656</v>
          </cell>
          <cell r="AW1475">
            <v>2815.335</v>
          </cell>
          <cell r="AX1475">
            <v>675.66840000000002</v>
          </cell>
        </row>
        <row r="1476">
          <cell r="D1476" t="str">
            <v>手島　かれん</v>
          </cell>
          <cell r="E1476">
            <v>1003</v>
          </cell>
          <cell r="F1476" t="str">
            <v>研修業務部</v>
          </cell>
          <cell r="G1476">
            <v>100304</v>
          </cell>
          <cell r="H1476" t="str">
            <v>受入経理Ｇ</v>
          </cell>
          <cell r="I1476">
            <v>1</v>
          </cell>
          <cell r="J1476" t="str">
            <v>部門1</v>
          </cell>
          <cell r="K1476">
            <v>1001</v>
          </cell>
          <cell r="L1476" t="str">
            <v>部門1-1</v>
          </cell>
          <cell r="M1476">
            <v>100102</v>
          </cell>
          <cell r="N1476" t="str">
            <v>一般職員</v>
          </cell>
          <cell r="O1476">
            <v>500</v>
          </cell>
          <cell r="P1476">
            <v>302400</v>
          </cell>
          <cell r="Q1476">
            <v>302400</v>
          </cell>
          <cell r="R1476">
            <v>0</v>
          </cell>
          <cell r="S1476">
            <v>0</v>
          </cell>
          <cell r="T1476">
            <v>0</v>
          </cell>
          <cell r="U1476">
            <v>0</v>
          </cell>
          <cell r="V1476">
            <v>0</v>
          </cell>
          <cell r="W1476">
            <v>0</v>
          </cell>
          <cell r="X1476">
            <v>0</v>
          </cell>
          <cell r="Y1476">
            <v>0</v>
          </cell>
          <cell r="Z1476">
            <v>302400</v>
          </cell>
          <cell r="AA1476">
            <v>0</v>
          </cell>
          <cell r="AB1476">
            <v>36288</v>
          </cell>
          <cell r="AC1476">
            <v>0</v>
          </cell>
          <cell r="AD1476">
            <v>27000</v>
          </cell>
          <cell r="AE1476">
            <v>0</v>
          </cell>
          <cell r="AF1476">
            <v>12361</v>
          </cell>
          <cell r="AG1476">
            <v>0</v>
          </cell>
          <cell r="AH1476">
            <v>12702</v>
          </cell>
          <cell r="AI1476">
            <v>21703</v>
          </cell>
          <cell r="AJ1476">
            <v>0</v>
          </cell>
          <cell r="AK1476">
            <v>18518</v>
          </cell>
          <cell r="AL1476">
            <v>2585</v>
          </cell>
          <cell r="AM1476">
            <v>41896.6</v>
          </cell>
          <cell r="AN1476">
            <v>705</v>
          </cell>
          <cell r="AO1476">
            <v>0</v>
          </cell>
          <cell r="AP1476">
            <v>0</v>
          </cell>
          <cell r="AQ1476">
            <v>412454</v>
          </cell>
          <cell r="AR1476">
            <v>0</v>
          </cell>
          <cell r="AS1476">
            <v>0</v>
          </cell>
          <cell r="AT1476">
            <v>0</v>
          </cell>
          <cell r="AU1476">
            <v>0</v>
          </cell>
          <cell r="AV1476">
            <v>2062</v>
          </cell>
          <cell r="AW1476">
            <v>3506.1289999999999</v>
          </cell>
          <cell r="AX1476">
            <v>841.40610000000004</v>
          </cell>
        </row>
        <row r="1477">
          <cell r="D1477" t="str">
            <v>手島　栄慈</v>
          </cell>
          <cell r="E1477">
            <v>1001</v>
          </cell>
          <cell r="F1477" t="str">
            <v>産業推進部</v>
          </cell>
          <cell r="G1477">
            <v>100101</v>
          </cell>
          <cell r="H1477" t="str">
            <v>産業国際化・インフラＧ</v>
          </cell>
          <cell r="I1477">
            <v>1</v>
          </cell>
          <cell r="J1477" t="str">
            <v>部門1</v>
          </cell>
          <cell r="K1477">
            <v>1001</v>
          </cell>
          <cell r="L1477" t="str">
            <v>部門1-1</v>
          </cell>
          <cell r="M1477">
            <v>100102</v>
          </cell>
          <cell r="N1477" t="str">
            <v>一般職員</v>
          </cell>
          <cell r="O1477">
            <v>500</v>
          </cell>
          <cell r="P1477">
            <v>281400</v>
          </cell>
          <cell r="Q1477">
            <v>281400</v>
          </cell>
          <cell r="R1477">
            <v>0</v>
          </cell>
          <cell r="S1477">
            <v>0</v>
          </cell>
          <cell r="T1477">
            <v>0</v>
          </cell>
          <cell r="U1477">
            <v>0</v>
          </cell>
          <cell r="V1477">
            <v>0</v>
          </cell>
          <cell r="W1477">
            <v>0</v>
          </cell>
          <cell r="X1477">
            <v>0</v>
          </cell>
          <cell r="Y1477">
            <v>0</v>
          </cell>
          <cell r="Z1477">
            <v>281400</v>
          </cell>
          <cell r="AA1477">
            <v>0</v>
          </cell>
          <cell r="AB1477">
            <v>34548</v>
          </cell>
          <cell r="AC1477">
            <v>6500</v>
          </cell>
          <cell r="AD1477">
            <v>27000</v>
          </cell>
          <cell r="AE1477">
            <v>0</v>
          </cell>
          <cell r="AF1477">
            <v>4100</v>
          </cell>
          <cell r="AG1477">
            <v>0</v>
          </cell>
          <cell r="AH1477">
            <v>13800</v>
          </cell>
          <cell r="AI1477">
            <v>129216</v>
          </cell>
          <cell r="AJ1477">
            <v>0</v>
          </cell>
          <cell r="AK1477">
            <v>18518</v>
          </cell>
          <cell r="AL1477">
            <v>0</v>
          </cell>
          <cell r="AM1477">
            <v>41896.6</v>
          </cell>
          <cell r="AN1477">
            <v>705</v>
          </cell>
          <cell r="AO1477">
            <v>0</v>
          </cell>
          <cell r="AP1477">
            <v>0</v>
          </cell>
          <cell r="AQ1477">
            <v>496564</v>
          </cell>
          <cell r="AR1477">
            <v>10338</v>
          </cell>
          <cell r="AS1477">
            <v>0</v>
          </cell>
          <cell r="AT1477">
            <v>2319</v>
          </cell>
          <cell r="AU1477">
            <v>732</v>
          </cell>
          <cell r="AV1477">
            <v>2482</v>
          </cell>
          <cell r="AW1477">
            <v>4221.6139999999996</v>
          </cell>
          <cell r="AX1477">
            <v>1012.9905</v>
          </cell>
        </row>
        <row r="1478">
          <cell r="D1478" t="str">
            <v>横田　英彦</v>
          </cell>
          <cell r="E1478">
            <v>1002</v>
          </cell>
          <cell r="F1478" t="str">
            <v>政策推進部</v>
          </cell>
          <cell r="G1478">
            <v>100201</v>
          </cell>
          <cell r="H1478" t="str">
            <v>国際人材Ｇ</v>
          </cell>
          <cell r="I1478">
            <v>1</v>
          </cell>
          <cell r="J1478" t="str">
            <v>部門1</v>
          </cell>
          <cell r="K1478">
            <v>1001</v>
          </cell>
          <cell r="L1478" t="str">
            <v>部門1-1</v>
          </cell>
          <cell r="M1478">
            <v>100102</v>
          </cell>
          <cell r="N1478" t="str">
            <v>一般職員</v>
          </cell>
          <cell r="O1478">
            <v>500</v>
          </cell>
          <cell r="P1478">
            <v>343500</v>
          </cell>
          <cell r="Q1478">
            <v>343500</v>
          </cell>
          <cell r="R1478">
            <v>0</v>
          </cell>
          <cell r="S1478">
            <v>0</v>
          </cell>
          <cell r="T1478">
            <v>0</v>
          </cell>
          <cell r="U1478">
            <v>0</v>
          </cell>
          <cell r="V1478">
            <v>0</v>
          </cell>
          <cell r="W1478">
            <v>0</v>
          </cell>
          <cell r="X1478">
            <v>0</v>
          </cell>
          <cell r="Y1478">
            <v>0</v>
          </cell>
          <cell r="Z1478">
            <v>343500</v>
          </cell>
          <cell r="AA1478">
            <v>0</v>
          </cell>
          <cell r="AB1478">
            <v>43560</v>
          </cell>
          <cell r="AC1478">
            <v>19500</v>
          </cell>
          <cell r="AD1478">
            <v>27000</v>
          </cell>
          <cell r="AE1478">
            <v>0</v>
          </cell>
          <cell r="AF1478">
            <v>14878</v>
          </cell>
          <cell r="AG1478">
            <v>0</v>
          </cell>
          <cell r="AH1478">
            <v>17154</v>
          </cell>
          <cell r="AI1478">
            <v>0</v>
          </cell>
          <cell r="AJ1478">
            <v>0</v>
          </cell>
          <cell r="AK1478">
            <v>19700</v>
          </cell>
          <cell r="AL1478">
            <v>2750</v>
          </cell>
          <cell r="AM1478">
            <v>44570</v>
          </cell>
          <cell r="AN1478">
            <v>750</v>
          </cell>
          <cell r="AO1478">
            <v>0</v>
          </cell>
          <cell r="AP1478">
            <v>0</v>
          </cell>
          <cell r="AQ1478">
            <v>465592</v>
          </cell>
          <cell r="AR1478">
            <v>0</v>
          </cell>
          <cell r="AS1478">
            <v>0</v>
          </cell>
          <cell r="AT1478">
            <v>0</v>
          </cell>
          <cell r="AU1478">
            <v>0</v>
          </cell>
          <cell r="AV1478">
            <v>2327</v>
          </cell>
          <cell r="AW1478">
            <v>3958.4920000000002</v>
          </cell>
          <cell r="AX1478">
            <v>949.80759999999998</v>
          </cell>
        </row>
        <row r="1479">
          <cell r="D1479" t="str">
            <v>今井　美名子</v>
          </cell>
          <cell r="E1479">
            <v>1007</v>
          </cell>
          <cell r="F1479" t="str">
            <v>関西研修センター</v>
          </cell>
          <cell r="G1479">
            <v>100701</v>
          </cell>
          <cell r="H1479" t="str">
            <v>ＫＫＣＧ</v>
          </cell>
          <cell r="I1479">
            <v>1</v>
          </cell>
          <cell r="J1479" t="str">
            <v>部門1</v>
          </cell>
          <cell r="K1479">
            <v>1001</v>
          </cell>
          <cell r="L1479" t="str">
            <v>部門1-1</v>
          </cell>
          <cell r="M1479">
            <v>100102</v>
          </cell>
          <cell r="N1479" t="str">
            <v>一般職員</v>
          </cell>
          <cell r="O1479">
            <v>300</v>
          </cell>
          <cell r="P1479">
            <v>315700</v>
          </cell>
          <cell r="Q1479">
            <v>315700</v>
          </cell>
          <cell r="R1479">
            <v>0</v>
          </cell>
          <cell r="S1479">
            <v>0</v>
          </cell>
          <cell r="T1479">
            <v>0</v>
          </cell>
          <cell r="U1479">
            <v>0</v>
          </cell>
          <cell r="V1479">
            <v>0</v>
          </cell>
          <cell r="W1479">
            <v>0</v>
          </cell>
          <cell r="X1479">
            <v>0</v>
          </cell>
          <cell r="Y1479">
            <v>0</v>
          </cell>
          <cell r="Z1479">
            <v>315700</v>
          </cell>
          <cell r="AA1479">
            <v>45000</v>
          </cell>
          <cell r="AB1479">
            <v>44064</v>
          </cell>
          <cell r="AC1479">
            <v>6500</v>
          </cell>
          <cell r="AD1479">
            <v>0</v>
          </cell>
          <cell r="AE1479">
            <v>0</v>
          </cell>
          <cell r="AF1479">
            <v>9405</v>
          </cell>
          <cell r="AG1479">
            <v>0</v>
          </cell>
          <cell r="AH1479">
            <v>0</v>
          </cell>
          <cell r="AI1479">
            <v>0</v>
          </cell>
          <cell r="AJ1479">
            <v>0</v>
          </cell>
          <cell r="AK1479">
            <v>16154</v>
          </cell>
          <cell r="AL1479">
            <v>2255</v>
          </cell>
          <cell r="AM1479">
            <v>36547.800000000003</v>
          </cell>
          <cell r="AN1479">
            <v>615</v>
          </cell>
          <cell r="AO1479">
            <v>0</v>
          </cell>
          <cell r="AP1479">
            <v>0</v>
          </cell>
          <cell r="AQ1479">
            <v>420669</v>
          </cell>
          <cell r="AR1479">
            <v>0</v>
          </cell>
          <cell r="AS1479">
            <v>0</v>
          </cell>
          <cell r="AT1479">
            <v>0</v>
          </cell>
          <cell r="AU1479">
            <v>0</v>
          </cell>
          <cell r="AV1479">
            <v>2103</v>
          </cell>
          <cell r="AW1479">
            <v>3576.0315000000001</v>
          </cell>
          <cell r="AX1479">
            <v>858.16470000000004</v>
          </cell>
        </row>
        <row r="1480">
          <cell r="D1480" t="str">
            <v>古屋　浩</v>
          </cell>
          <cell r="E1480">
            <v>1003</v>
          </cell>
          <cell r="F1480" t="str">
            <v>新国際協力事業部</v>
          </cell>
          <cell r="G1480">
            <v>100301</v>
          </cell>
          <cell r="H1480" t="str">
            <v>新国際協力事業Ｇ</v>
          </cell>
          <cell r="I1480">
            <v>1</v>
          </cell>
          <cell r="J1480" t="str">
            <v>部門1</v>
          </cell>
          <cell r="K1480">
            <v>1001</v>
          </cell>
          <cell r="L1480" t="str">
            <v>部門1-1</v>
          </cell>
          <cell r="M1480">
            <v>100102</v>
          </cell>
          <cell r="N1480" t="str">
            <v>一般職員</v>
          </cell>
          <cell r="O1480">
            <v>500</v>
          </cell>
          <cell r="P1480">
            <v>307600</v>
          </cell>
          <cell r="Q1480">
            <v>307600</v>
          </cell>
          <cell r="R1480">
            <v>0</v>
          </cell>
          <cell r="S1480">
            <v>0</v>
          </cell>
          <cell r="T1480">
            <v>0</v>
          </cell>
          <cell r="U1480">
            <v>0</v>
          </cell>
          <cell r="V1480">
            <v>0</v>
          </cell>
          <cell r="W1480">
            <v>0</v>
          </cell>
          <cell r="X1480">
            <v>0</v>
          </cell>
          <cell r="Y1480">
            <v>0</v>
          </cell>
          <cell r="Z1480">
            <v>307600</v>
          </cell>
          <cell r="AA1480">
            <v>0</v>
          </cell>
          <cell r="AB1480">
            <v>36912</v>
          </cell>
          <cell r="AC1480">
            <v>0</v>
          </cell>
          <cell r="AD1480">
            <v>27000</v>
          </cell>
          <cell r="AE1480">
            <v>0</v>
          </cell>
          <cell r="AF1480">
            <v>4690</v>
          </cell>
          <cell r="AG1480">
            <v>0</v>
          </cell>
          <cell r="AH1480">
            <v>6803</v>
          </cell>
          <cell r="AI1480">
            <v>6404</v>
          </cell>
          <cell r="AJ1480">
            <v>0</v>
          </cell>
          <cell r="AK1480">
            <v>18518</v>
          </cell>
          <cell r="AL1480">
            <v>2585</v>
          </cell>
          <cell r="AM1480">
            <v>41896.6</v>
          </cell>
          <cell r="AN1480">
            <v>705</v>
          </cell>
          <cell r="AO1480">
            <v>0</v>
          </cell>
          <cell r="AP1480">
            <v>0</v>
          </cell>
          <cell r="AQ1480">
            <v>389409</v>
          </cell>
          <cell r="AR1480">
            <v>0</v>
          </cell>
          <cell r="AS1480">
            <v>0</v>
          </cell>
          <cell r="AT1480">
            <v>0</v>
          </cell>
          <cell r="AU1480">
            <v>0</v>
          </cell>
          <cell r="AV1480">
            <v>1947</v>
          </cell>
          <cell r="AW1480">
            <v>3310.0214999999998</v>
          </cell>
          <cell r="AX1480">
            <v>794.39430000000004</v>
          </cell>
        </row>
        <row r="1481">
          <cell r="D1481" t="str">
            <v>飯田　真弓</v>
          </cell>
          <cell r="E1481">
            <v>1002</v>
          </cell>
          <cell r="F1481" t="str">
            <v>政策推進部</v>
          </cell>
          <cell r="G1481">
            <v>100201</v>
          </cell>
          <cell r="H1481" t="str">
            <v>国際人材Ｇ</v>
          </cell>
          <cell r="I1481">
            <v>1</v>
          </cell>
          <cell r="J1481" t="str">
            <v>部門1</v>
          </cell>
          <cell r="K1481">
            <v>1001</v>
          </cell>
          <cell r="L1481" t="str">
            <v>部門1-1</v>
          </cell>
          <cell r="M1481">
            <v>100102</v>
          </cell>
          <cell r="N1481" t="str">
            <v>一般職員</v>
          </cell>
          <cell r="O1481">
            <v>500</v>
          </cell>
          <cell r="P1481">
            <v>270600</v>
          </cell>
          <cell r="Q1481">
            <v>270600</v>
          </cell>
          <cell r="R1481">
            <v>0</v>
          </cell>
          <cell r="S1481">
            <v>0</v>
          </cell>
          <cell r="T1481">
            <v>0</v>
          </cell>
          <cell r="U1481">
            <v>0</v>
          </cell>
          <cell r="V1481">
            <v>0</v>
          </cell>
          <cell r="W1481">
            <v>0</v>
          </cell>
          <cell r="X1481">
            <v>0</v>
          </cell>
          <cell r="Y1481">
            <v>0</v>
          </cell>
          <cell r="Z1481">
            <v>270600</v>
          </cell>
          <cell r="AA1481">
            <v>0</v>
          </cell>
          <cell r="AB1481">
            <v>32472</v>
          </cell>
          <cell r="AC1481">
            <v>0</v>
          </cell>
          <cell r="AD1481">
            <v>27000</v>
          </cell>
          <cell r="AE1481">
            <v>0</v>
          </cell>
          <cell r="AF1481">
            <v>9233</v>
          </cell>
          <cell r="AG1481">
            <v>0</v>
          </cell>
          <cell r="AH1481">
            <v>4589</v>
          </cell>
          <cell r="AI1481">
            <v>16800</v>
          </cell>
          <cell r="AJ1481">
            <v>0</v>
          </cell>
          <cell r="AK1481">
            <v>14972</v>
          </cell>
          <cell r="AL1481">
            <v>2090</v>
          </cell>
          <cell r="AM1481">
            <v>33873.4</v>
          </cell>
          <cell r="AN1481">
            <v>570</v>
          </cell>
          <cell r="AO1481">
            <v>0</v>
          </cell>
          <cell r="AP1481">
            <v>0</v>
          </cell>
          <cell r="AQ1481">
            <v>360694</v>
          </cell>
          <cell r="AR1481">
            <v>0</v>
          </cell>
          <cell r="AS1481">
            <v>0</v>
          </cell>
          <cell r="AT1481">
            <v>0</v>
          </cell>
          <cell r="AU1481">
            <v>0</v>
          </cell>
          <cell r="AV1481">
            <v>1803</v>
          </cell>
          <cell r="AW1481">
            <v>3066.3690000000001</v>
          </cell>
          <cell r="AX1481">
            <v>735.81569999999999</v>
          </cell>
        </row>
        <row r="1482">
          <cell r="D1482" t="str">
            <v>弥富　理佳</v>
          </cell>
          <cell r="E1482">
            <v>1002</v>
          </cell>
          <cell r="F1482" t="str">
            <v>政策推進部</v>
          </cell>
          <cell r="G1482">
            <v>100202</v>
          </cell>
          <cell r="H1482" t="str">
            <v>政策受託Ｇ</v>
          </cell>
          <cell r="I1482">
            <v>1</v>
          </cell>
          <cell r="J1482" t="str">
            <v>部門1</v>
          </cell>
          <cell r="K1482">
            <v>1001</v>
          </cell>
          <cell r="L1482" t="str">
            <v>部門1-1</v>
          </cell>
          <cell r="M1482">
            <v>100102</v>
          </cell>
          <cell r="N1482" t="str">
            <v>一般職員</v>
          </cell>
          <cell r="O1482">
            <v>500</v>
          </cell>
          <cell r="P1482">
            <v>276000</v>
          </cell>
          <cell r="Q1482">
            <v>276000</v>
          </cell>
          <cell r="R1482">
            <v>0</v>
          </cell>
          <cell r="S1482">
            <v>0</v>
          </cell>
          <cell r="T1482">
            <v>0</v>
          </cell>
          <cell r="U1482">
            <v>0</v>
          </cell>
          <cell r="V1482">
            <v>0</v>
          </cell>
          <cell r="W1482">
            <v>0</v>
          </cell>
          <cell r="X1482">
            <v>0</v>
          </cell>
          <cell r="Y1482">
            <v>0</v>
          </cell>
          <cell r="Z1482">
            <v>276000</v>
          </cell>
          <cell r="AA1482">
            <v>0</v>
          </cell>
          <cell r="AB1482">
            <v>33120</v>
          </cell>
          <cell r="AC1482">
            <v>0</v>
          </cell>
          <cell r="AD1482">
            <v>27000</v>
          </cell>
          <cell r="AE1482">
            <v>0</v>
          </cell>
          <cell r="AF1482">
            <v>5170</v>
          </cell>
          <cell r="AG1482">
            <v>0</v>
          </cell>
          <cell r="AH1482">
            <v>6196</v>
          </cell>
          <cell r="AI1482">
            <v>52360</v>
          </cell>
          <cell r="AJ1482">
            <v>0</v>
          </cell>
          <cell r="AK1482">
            <v>14972</v>
          </cell>
          <cell r="AL1482">
            <v>0</v>
          </cell>
          <cell r="AM1482">
            <v>33873.4</v>
          </cell>
          <cell r="AN1482">
            <v>570</v>
          </cell>
          <cell r="AO1482">
            <v>0</v>
          </cell>
          <cell r="AP1482">
            <v>0</v>
          </cell>
          <cell r="AQ1482">
            <v>399846</v>
          </cell>
          <cell r="AR1482">
            <v>2428</v>
          </cell>
          <cell r="AS1482">
            <v>0</v>
          </cell>
          <cell r="AT1482">
            <v>0</v>
          </cell>
          <cell r="AU1482">
            <v>0</v>
          </cell>
          <cell r="AV1482">
            <v>1999</v>
          </cell>
          <cell r="AW1482">
            <v>3398.9209999999998</v>
          </cell>
          <cell r="AX1482">
            <v>815.68579999999997</v>
          </cell>
        </row>
        <row r="1483">
          <cell r="D1483" t="str">
            <v>北　雅士</v>
          </cell>
          <cell r="E1483">
            <v>1004</v>
          </cell>
          <cell r="F1483" t="str">
            <v>事業統括部</v>
          </cell>
          <cell r="G1483">
            <v>100402</v>
          </cell>
          <cell r="H1483" t="str">
            <v>事業統括Ｇ地方創生支援ユニット</v>
          </cell>
          <cell r="I1483">
            <v>1</v>
          </cell>
          <cell r="J1483" t="str">
            <v>部門1</v>
          </cell>
          <cell r="K1483">
            <v>1001</v>
          </cell>
          <cell r="L1483" t="str">
            <v>部門1-1</v>
          </cell>
          <cell r="M1483">
            <v>100102</v>
          </cell>
          <cell r="N1483" t="str">
            <v>一般職員</v>
          </cell>
          <cell r="O1483">
            <v>500</v>
          </cell>
          <cell r="P1483">
            <v>276000</v>
          </cell>
          <cell r="Q1483">
            <v>276000</v>
          </cell>
          <cell r="R1483">
            <v>0</v>
          </cell>
          <cell r="S1483">
            <v>0</v>
          </cell>
          <cell r="T1483">
            <v>0</v>
          </cell>
          <cell r="U1483">
            <v>0</v>
          </cell>
          <cell r="V1483">
            <v>0</v>
          </cell>
          <cell r="W1483">
            <v>0</v>
          </cell>
          <cell r="X1483">
            <v>0</v>
          </cell>
          <cell r="Y1483">
            <v>0</v>
          </cell>
          <cell r="Z1483">
            <v>276000</v>
          </cell>
          <cell r="AA1483">
            <v>0</v>
          </cell>
          <cell r="AB1483">
            <v>36240</v>
          </cell>
          <cell r="AC1483">
            <v>26000</v>
          </cell>
          <cell r="AD1483">
            <v>0</v>
          </cell>
          <cell r="AE1483">
            <v>0</v>
          </cell>
          <cell r="AF1483">
            <v>17968</v>
          </cell>
          <cell r="AG1483">
            <v>0</v>
          </cell>
          <cell r="AH1483">
            <v>11196</v>
          </cell>
          <cell r="AI1483">
            <v>140391</v>
          </cell>
          <cell r="AJ1483">
            <v>0</v>
          </cell>
          <cell r="AK1483">
            <v>23246</v>
          </cell>
          <cell r="AL1483">
            <v>0</v>
          </cell>
          <cell r="AM1483">
            <v>52593.2</v>
          </cell>
          <cell r="AN1483">
            <v>885</v>
          </cell>
          <cell r="AO1483">
            <v>0</v>
          </cell>
          <cell r="AP1483">
            <v>0</v>
          </cell>
          <cell r="AQ1483">
            <v>507795</v>
          </cell>
          <cell r="AR1483">
            <v>19186</v>
          </cell>
          <cell r="AS1483">
            <v>0</v>
          </cell>
          <cell r="AT1483">
            <v>1009</v>
          </cell>
          <cell r="AU1483">
            <v>838</v>
          </cell>
          <cell r="AV1483">
            <v>2538</v>
          </cell>
          <cell r="AW1483">
            <v>4317.2325000000001</v>
          </cell>
          <cell r="AX1483">
            <v>1035.9018000000001</v>
          </cell>
        </row>
        <row r="1484">
          <cell r="D1484" t="str">
            <v>神田　美帆</v>
          </cell>
          <cell r="E1484">
            <v>1004</v>
          </cell>
          <cell r="F1484" t="str">
            <v>事業統括部</v>
          </cell>
          <cell r="G1484">
            <v>100401</v>
          </cell>
          <cell r="H1484" t="str">
            <v>事業統括Ｇ</v>
          </cell>
          <cell r="I1484">
            <v>1</v>
          </cell>
          <cell r="J1484" t="str">
            <v>部門1</v>
          </cell>
          <cell r="K1484">
            <v>1001</v>
          </cell>
          <cell r="L1484" t="str">
            <v>部門1-1</v>
          </cell>
          <cell r="M1484">
            <v>100102</v>
          </cell>
          <cell r="N1484" t="str">
            <v>一般職員</v>
          </cell>
          <cell r="O1484">
            <v>500</v>
          </cell>
          <cell r="P1484">
            <v>231520</v>
          </cell>
          <cell r="Q1484">
            <v>231520</v>
          </cell>
          <cell r="R1484">
            <v>0</v>
          </cell>
          <cell r="S1484">
            <v>0</v>
          </cell>
          <cell r="T1484">
            <v>0</v>
          </cell>
          <cell r="U1484">
            <v>0</v>
          </cell>
          <cell r="V1484">
            <v>0</v>
          </cell>
          <cell r="W1484">
            <v>0</v>
          </cell>
          <cell r="X1484">
            <v>0</v>
          </cell>
          <cell r="Y1484">
            <v>0</v>
          </cell>
          <cell r="Z1484">
            <v>231520</v>
          </cell>
          <cell r="AA1484">
            <v>0</v>
          </cell>
          <cell r="AB1484">
            <v>27782</v>
          </cell>
          <cell r="AC1484">
            <v>0</v>
          </cell>
          <cell r="AD1484">
            <v>0</v>
          </cell>
          <cell r="AE1484">
            <v>0</v>
          </cell>
          <cell r="AF1484">
            <v>11373</v>
          </cell>
          <cell r="AG1484">
            <v>0</v>
          </cell>
          <cell r="AH1484">
            <v>3961</v>
          </cell>
          <cell r="AI1484">
            <v>13558</v>
          </cell>
          <cell r="AJ1484">
            <v>0</v>
          </cell>
          <cell r="AK1484">
            <v>11820</v>
          </cell>
          <cell r="AL1484">
            <v>1650</v>
          </cell>
          <cell r="AM1484">
            <v>26742</v>
          </cell>
          <cell r="AN1484">
            <v>450</v>
          </cell>
          <cell r="AO1484">
            <v>0</v>
          </cell>
          <cell r="AP1484">
            <v>0</v>
          </cell>
          <cell r="AQ1484">
            <v>288194</v>
          </cell>
          <cell r="AR1484">
            <v>0</v>
          </cell>
          <cell r="AS1484">
            <v>0</v>
          </cell>
          <cell r="AT1484">
            <v>0</v>
          </cell>
          <cell r="AU1484">
            <v>0</v>
          </cell>
          <cell r="AV1484">
            <v>1440</v>
          </cell>
          <cell r="AW1484">
            <v>2450.6190000000001</v>
          </cell>
          <cell r="AX1484">
            <v>587.91570000000002</v>
          </cell>
        </row>
        <row r="1485">
          <cell r="D1485" t="str">
            <v>吉田　ひとみ</v>
          </cell>
          <cell r="E1485">
            <v>1003</v>
          </cell>
          <cell r="F1485" t="str">
            <v>研修業務部</v>
          </cell>
          <cell r="G1485">
            <v>100302</v>
          </cell>
          <cell r="H1485" t="str">
            <v>低炭素化支援Ｇ</v>
          </cell>
          <cell r="I1485">
            <v>1</v>
          </cell>
          <cell r="J1485" t="str">
            <v>部門1</v>
          </cell>
          <cell r="K1485">
            <v>1001</v>
          </cell>
          <cell r="L1485" t="str">
            <v>部門1-1</v>
          </cell>
          <cell r="M1485">
            <v>100102</v>
          </cell>
          <cell r="N1485" t="str">
            <v>一般職員</v>
          </cell>
          <cell r="O1485">
            <v>500</v>
          </cell>
          <cell r="P1485">
            <v>267900</v>
          </cell>
          <cell r="Q1485">
            <v>267900</v>
          </cell>
          <cell r="R1485">
            <v>0</v>
          </cell>
          <cell r="S1485">
            <v>0</v>
          </cell>
          <cell r="T1485">
            <v>0</v>
          </cell>
          <cell r="U1485">
            <v>0</v>
          </cell>
          <cell r="V1485">
            <v>0</v>
          </cell>
          <cell r="W1485">
            <v>0</v>
          </cell>
          <cell r="X1485">
            <v>0</v>
          </cell>
          <cell r="Y1485">
            <v>0</v>
          </cell>
          <cell r="Z1485">
            <v>267900</v>
          </cell>
          <cell r="AA1485">
            <v>0</v>
          </cell>
          <cell r="AB1485">
            <v>32148</v>
          </cell>
          <cell r="AC1485">
            <v>0</v>
          </cell>
          <cell r="AD1485">
            <v>27000</v>
          </cell>
          <cell r="AE1485">
            <v>0</v>
          </cell>
          <cell r="AF1485">
            <v>13311</v>
          </cell>
          <cell r="AG1485">
            <v>0</v>
          </cell>
          <cell r="AH1485">
            <v>6039</v>
          </cell>
          <cell r="AI1485">
            <v>42944</v>
          </cell>
          <cell r="AJ1485">
            <v>0</v>
          </cell>
          <cell r="AK1485">
            <v>18518</v>
          </cell>
          <cell r="AL1485">
            <v>2585</v>
          </cell>
          <cell r="AM1485">
            <v>41896.6</v>
          </cell>
          <cell r="AN1485">
            <v>705</v>
          </cell>
          <cell r="AO1485">
            <v>0</v>
          </cell>
          <cell r="AP1485">
            <v>0</v>
          </cell>
          <cell r="AQ1485">
            <v>389342</v>
          </cell>
          <cell r="AR1485">
            <v>780</v>
          </cell>
          <cell r="AS1485">
            <v>0</v>
          </cell>
          <cell r="AT1485">
            <v>0</v>
          </cell>
          <cell r="AU1485">
            <v>0</v>
          </cell>
          <cell r="AV1485">
            <v>1946</v>
          </cell>
          <cell r="AW1485">
            <v>3310.1170000000002</v>
          </cell>
          <cell r="AX1485">
            <v>794.25760000000002</v>
          </cell>
        </row>
        <row r="1486">
          <cell r="D1486" t="str">
            <v>志村　拓也</v>
          </cell>
          <cell r="E1486">
            <v>1004</v>
          </cell>
          <cell r="F1486" t="str">
            <v>事業統括部</v>
          </cell>
          <cell r="G1486">
            <v>100405</v>
          </cell>
          <cell r="H1486" t="str">
            <v>ジャカルタ事務所</v>
          </cell>
          <cell r="I1486">
            <v>1</v>
          </cell>
          <cell r="J1486" t="str">
            <v>部門1</v>
          </cell>
          <cell r="K1486">
            <v>1001</v>
          </cell>
          <cell r="L1486" t="str">
            <v>部門1-1</v>
          </cell>
          <cell r="M1486">
            <v>100102</v>
          </cell>
          <cell r="N1486" t="str">
            <v>一般職員</v>
          </cell>
          <cell r="O1486">
            <v>400</v>
          </cell>
          <cell r="P1486">
            <v>292080</v>
          </cell>
          <cell r="Q1486">
            <v>292080</v>
          </cell>
          <cell r="R1486">
            <v>0</v>
          </cell>
          <cell r="S1486">
            <v>0</v>
          </cell>
          <cell r="T1486">
            <v>0</v>
          </cell>
          <cell r="U1486">
            <v>0</v>
          </cell>
          <cell r="V1486">
            <v>0</v>
          </cell>
          <cell r="W1486">
            <v>0</v>
          </cell>
          <cell r="X1486">
            <v>0</v>
          </cell>
          <cell r="Y1486">
            <v>0</v>
          </cell>
          <cell r="Z1486">
            <v>292080</v>
          </cell>
          <cell r="AA1486">
            <v>0</v>
          </cell>
          <cell r="AB1486">
            <v>0</v>
          </cell>
          <cell r="AC1486">
            <v>6500</v>
          </cell>
          <cell r="AD1486">
            <v>0</v>
          </cell>
          <cell r="AE1486">
            <v>0</v>
          </cell>
          <cell r="AF1486">
            <v>0</v>
          </cell>
          <cell r="AG1486">
            <v>0</v>
          </cell>
          <cell r="AH1486">
            <v>0</v>
          </cell>
          <cell r="AI1486">
            <v>0</v>
          </cell>
          <cell r="AJ1486">
            <v>0</v>
          </cell>
          <cell r="AK1486">
            <v>27974</v>
          </cell>
          <cell r="AL1486">
            <v>0</v>
          </cell>
          <cell r="AM1486">
            <v>55267.6</v>
          </cell>
          <cell r="AN1486">
            <v>930</v>
          </cell>
          <cell r="AO1486">
            <v>0</v>
          </cell>
          <cell r="AP1486">
            <v>0</v>
          </cell>
          <cell r="AQ1486">
            <v>298580</v>
          </cell>
          <cell r="AR1486">
            <v>0</v>
          </cell>
          <cell r="AS1486">
            <v>0</v>
          </cell>
          <cell r="AT1486">
            <v>0</v>
          </cell>
          <cell r="AU1486">
            <v>0</v>
          </cell>
          <cell r="AV1486">
            <v>1492</v>
          </cell>
          <cell r="AW1486">
            <v>2538.83</v>
          </cell>
          <cell r="AX1486">
            <v>0</v>
          </cell>
        </row>
        <row r="1487">
          <cell r="D1487" t="str">
            <v>山下　哲志</v>
          </cell>
          <cell r="E1487">
            <v>1006</v>
          </cell>
          <cell r="F1487" t="str">
            <v>東京研修センター</v>
          </cell>
          <cell r="G1487">
            <v>100601</v>
          </cell>
          <cell r="H1487" t="str">
            <v>ＴＫＣＧ</v>
          </cell>
          <cell r="I1487">
            <v>1</v>
          </cell>
          <cell r="J1487" t="str">
            <v>部門1</v>
          </cell>
          <cell r="K1487">
            <v>1001</v>
          </cell>
          <cell r="L1487" t="str">
            <v>部門1-1</v>
          </cell>
          <cell r="M1487">
            <v>100102</v>
          </cell>
          <cell r="N1487" t="str">
            <v>一般職員</v>
          </cell>
          <cell r="O1487">
            <v>500</v>
          </cell>
          <cell r="P1487">
            <v>310200</v>
          </cell>
          <cell r="Q1487">
            <v>310200</v>
          </cell>
          <cell r="R1487">
            <v>0</v>
          </cell>
          <cell r="S1487">
            <v>0</v>
          </cell>
          <cell r="T1487">
            <v>0</v>
          </cell>
          <cell r="U1487">
            <v>0</v>
          </cell>
          <cell r="V1487">
            <v>0</v>
          </cell>
          <cell r="W1487">
            <v>0</v>
          </cell>
          <cell r="X1487">
            <v>0</v>
          </cell>
          <cell r="Y1487">
            <v>0</v>
          </cell>
          <cell r="Z1487">
            <v>310200</v>
          </cell>
          <cell r="AA1487">
            <v>0</v>
          </cell>
          <cell r="AB1487">
            <v>38784</v>
          </cell>
          <cell r="AC1487">
            <v>13000</v>
          </cell>
          <cell r="AD1487">
            <v>27000</v>
          </cell>
          <cell r="AE1487">
            <v>0</v>
          </cell>
          <cell r="AF1487">
            <v>6840</v>
          </cell>
          <cell r="AG1487">
            <v>0</v>
          </cell>
          <cell r="AH1487">
            <v>6854</v>
          </cell>
          <cell r="AI1487">
            <v>89193</v>
          </cell>
          <cell r="AJ1487">
            <v>-17303</v>
          </cell>
          <cell r="AK1487">
            <v>17336</v>
          </cell>
          <cell r="AL1487">
            <v>2420</v>
          </cell>
          <cell r="AM1487">
            <v>39222.199999999997</v>
          </cell>
          <cell r="AN1487">
            <v>660</v>
          </cell>
          <cell r="AO1487">
            <v>0</v>
          </cell>
          <cell r="AP1487">
            <v>0</v>
          </cell>
          <cell r="AQ1487">
            <v>474568</v>
          </cell>
          <cell r="AR1487">
            <v>2221</v>
          </cell>
          <cell r="AS1487">
            <v>0</v>
          </cell>
          <cell r="AT1487">
            <v>0</v>
          </cell>
          <cell r="AU1487">
            <v>4035</v>
          </cell>
          <cell r="AV1487">
            <v>2372</v>
          </cell>
          <cell r="AW1487">
            <v>4034.6680000000001</v>
          </cell>
          <cell r="AX1487">
            <v>968.11869999999999</v>
          </cell>
        </row>
        <row r="1488">
          <cell r="D1488" t="str">
            <v>山本　出</v>
          </cell>
          <cell r="E1488">
            <v>1006</v>
          </cell>
          <cell r="F1488" t="str">
            <v>東京研修センター</v>
          </cell>
          <cell r="G1488">
            <v>100601</v>
          </cell>
          <cell r="H1488" t="str">
            <v>ＴＫＣＧ</v>
          </cell>
          <cell r="I1488">
            <v>1</v>
          </cell>
          <cell r="J1488" t="str">
            <v>部門1</v>
          </cell>
          <cell r="K1488">
            <v>1001</v>
          </cell>
          <cell r="L1488" t="str">
            <v>部門1-1</v>
          </cell>
          <cell r="M1488">
            <v>100102</v>
          </cell>
          <cell r="N1488" t="str">
            <v>一般職員</v>
          </cell>
          <cell r="O1488">
            <v>300</v>
          </cell>
          <cell r="P1488">
            <v>385300</v>
          </cell>
          <cell r="Q1488">
            <v>385300</v>
          </cell>
          <cell r="R1488">
            <v>0</v>
          </cell>
          <cell r="S1488">
            <v>0</v>
          </cell>
          <cell r="T1488">
            <v>0</v>
          </cell>
          <cell r="U1488">
            <v>0</v>
          </cell>
          <cell r="V1488">
            <v>0</v>
          </cell>
          <cell r="W1488">
            <v>0</v>
          </cell>
          <cell r="X1488">
            <v>0</v>
          </cell>
          <cell r="Y1488">
            <v>0</v>
          </cell>
          <cell r="Z1488">
            <v>385300</v>
          </cell>
          <cell r="AA1488">
            <v>45000</v>
          </cell>
          <cell r="AB1488">
            <v>54576</v>
          </cell>
          <cell r="AC1488">
            <v>24500</v>
          </cell>
          <cell r="AD1488">
            <v>0</v>
          </cell>
          <cell r="AE1488">
            <v>0</v>
          </cell>
          <cell r="AF1488">
            <v>37091</v>
          </cell>
          <cell r="AG1488">
            <v>0</v>
          </cell>
          <cell r="AH1488">
            <v>6700</v>
          </cell>
          <cell r="AI1488">
            <v>0</v>
          </cell>
          <cell r="AJ1488">
            <v>0</v>
          </cell>
          <cell r="AK1488">
            <v>22064</v>
          </cell>
          <cell r="AL1488">
            <v>3080</v>
          </cell>
          <cell r="AM1488">
            <v>49918.8</v>
          </cell>
          <cell r="AN1488">
            <v>840</v>
          </cell>
          <cell r="AO1488">
            <v>0</v>
          </cell>
          <cell r="AP1488">
            <v>0</v>
          </cell>
          <cell r="AQ1488">
            <v>553167</v>
          </cell>
          <cell r="AR1488">
            <v>0</v>
          </cell>
          <cell r="AS1488">
            <v>0</v>
          </cell>
          <cell r="AT1488">
            <v>0</v>
          </cell>
          <cell r="AU1488">
            <v>0</v>
          </cell>
          <cell r="AV1488">
            <v>2765</v>
          </cell>
          <cell r="AW1488">
            <v>4702.7545</v>
          </cell>
          <cell r="AX1488">
            <v>1128.4606000000001</v>
          </cell>
        </row>
        <row r="1489">
          <cell r="D1489" t="str">
            <v>首藤　尚治</v>
          </cell>
          <cell r="E1489">
            <v>1001</v>
          </cell>
          <cell r="F1489" t="str">
            <v>産業推進部</v>
          </cell>
          <cell r="G1489">
            <v>100101</v>
          </cell>
          <cell r="H1489" t="str">
            <v>産業国際化・インフラＧ</v>
          </cell>
          <cell r="I1489">
            <v>1</v>
          </cell>
          <cell r="J1489" t="str">
            <v>部門1</v>
          </cell>
          <cell r="K1489">
            <v>1001</v>
          </cell>
          <cell r="L1489" t="str">
            <v>部門1-1</v>
          </cell>
          <cell r="M1489">
            <v>100102</v>
          </cell>
          <cell r="N1489" t="str">
            <v>一般職員</v>
          </cell>
          <cell r="O1489">
            <v>300</v>
          </cell>
          <cell r="P1489">
            <v>315700</v>
          </cell>
          <cell r="Q1489">
            <v>315700</v>
          </cell>
          <cell r="R1489">
            <v>0</v>
          </cell>
          <cell r="S1489">
            <v>0</v>
          </cell>
          <cell r="T1489">
            <v>0</v>
          </cell>
          <cell r="U1489">
            <v>0</v>
          </cell>
          <cell r="V1489">
            <v>0</v>
          </cell>
          <cell r="W1489">
            <v>0</v>
          </cell>
          <cell r="X1489">
            <v>0</v>
          </cell>
          <cell r="Y1489">
            <v>0</v>
          </cell>
          <cell r="Z1489">
            <v>315700</v>
          </cell>
          <cell r="AA1489">
            <v>45000</v>
          </cell>
          <cell r="AB1489">
            <v>43284</v>
          </cell>
          <cell r="AC1489">
            <v>0</v>
          </cell>
          <cell r="AD1489">
            <v>0</v>
          </cell>
          <cell r="AE1489">
            <v>0</v>
          </cell>
          <cell r="AF1489">
            <v>14446</v>
          </cell>
          <cell r="AG1489">
            <v>0</v>
          </cell>
          <cell r="AH1489">
            <v>0</v>
          </cell>
          <cell r="AI1489">
            <v>0</v>
          </cell>
          <cell r="AJ1489">
            <v>0</v>
          </cell>
          <cell r="AK1489">
            <v>18518</v>
          </cell>
          <cell r="AL1489">
            <v>2585</v>
          </cell>
          <cell r="AM1489">
            <v>41896.6</v>
          </cell>
          <cell r="AN1489">
            <v>705</v>
          </cell>
          <cell r="AO1489">
            <v>0</v>
          </cell>
          <cell r="AP1489">
            <v>0</v>
          </cell>
          <cell r="AQ1489">
            <v>418430</v>
          </cell>
          <cell r="AR1489">
            <v>0</v>
          </cell>
          <cell r="AS1489">
            <v>0</v>
          </cell>
          <cell r="AT1489">
            <v>0</v>
          </cell>
          <cell r="AU1489">
            <v>0</v>
          </cell>
          <cell r="AV1489">
            <v>2092</v>
          </cell>
          <cell r="AW1489">
            <v>3556.8049999999998</v>
          </cell>
          <cell r="AX1489">
            <v>853.59720000000004</v>
          </cell>
        </row>
        <row r="1490">
          <cell r="D1490" t="str">
            <v>下村　真理</v>
          </cell>
          <cell r="E1490">
            <v>1001</v>
          </cell>
          <cell r="F1490" t="str">
            <v>産業推進部</v>
          </cell>
          <cell r="G1490">
            <v>100101</v>
          </cell>
          <cell r="H1490" t="str">
            <v>産業国際化・インフラＧ</v>
          </cell>
          <cell r="I1490">
            <v>1</v>
          </cell>
          <cell r="J1490" t="str">
            <v>部門1</v>
          </cell>
          <cell r="K1490">
            <v>1001</v>
          </cell>
          <cell r="L1490" t="str">
            <v>部門1-1</v>
          </cell>
          <cell r="M1490">
            <v>100102</v>
          </cell>
          <cell r="N1490" t="str">
            <v>一般職員</v>
          </cell>
          <cell r="O1490">
            <v>500</v>
          </cell>
          <cell r="P1490">
            <v>276000</v>
          </cell>
          <cell r="Q1490">
            <v>276000</v>
          </cell>
          <cell r="R1490">
            <v>0</v>
          </cell>
          <cell r="S1490">
            <v>0</v>
          </cell>
          <cell r="T1490">
            <v>0</v>
          </cell>
          <cell r="U1490">
            <v>0</v>
          </cell>
          <cell r="V1490">
            <v>0</v>
          </cell>
          <cell r="W1490">
            <v>0</v>
          </cell>
          <cell r="X1490">
            <v>0</v>
          </cell>
          <cell r="Y1490">
            <v>0</v>
          </cell>
          <cell r="Z1490">
            <v>276000</v>
          </cell>
          <cell r="AA1490">
            <v>0</v>
          </cell>
          <cell r="AB1490">
            <v>33120</v>
          </cell>
          <cell r="AC1490">
            <v>0</v>
          </cell>
          <cell r="AD1490">
            <v>0</v>
          </cell>
          <cell r="AE1490">
            <v>0</v>
          </cell>
          <cell r="AF1490">
            <v>6500</v>
          </cell>
          <cell r="AG1490">
            <v>0</v>
          </cell>
          <cell r="AH1490">
            <v>14596</v>
          </cell>
          <cell r="AI1490">
            <v>52258</v>
          </cell>
          <cell r="AJ1490">
            <v>0</v>
          </cell>
          <cell r="AK1490">
            <v>14972</v>
          </cell>
          <cell r="AL1490">
            <v>0</v>
          </cell>
          <cell r="AM1490">
            <v>33873.4</v>
          </cell>
          <cell r="AN1490">
            <v>570</v>
          </cell>
          <cell r="AO1490">
            <v>0</v>
          </cell>
          <cell r="AP1490">
            <v>0</v>
          </cell>
          <cell r="AQ1490">
            <v>382474</v>
          </cell>
          <cell r="AR1490">
            <v>0</v>
          </cell>
          <cell r="AS1490">
            <v>0</v>
          </cell>
          <cell r="AT1490">
            <v>445</v>
          </cell>
          <cell r="AU1490">
            <v>0</v>
          </cell>
          <cell r="AV1490">
            <v>1912</v>
          </cell>
          <cell r="AW1490">
            <v>3251.3989999999999</v>
          </cell>
          <cell r="AX1490">
            <v>780.24689999999998</v>
          </cell>
        </row>
        <row r="1491">
          <cell r="D1491" t="str">
            <v>齋藤　香</v>
          </cell>
          <cell r="E1491">
            <v>1002</v>
          </cell>
          <cell r="F1491" t="str">
            <v>政策推進部</v>
          </cell>
          <cell r="G1491">
            <v>100202</v>
          </cell>
          <cell r="H1491" t="str">
            <v>政策受託Ｇ</v>
          </cell>
          <cell r="I1491">
            <v>1</v>
          </cell>
          <cell r="J1491" t="str">
            <v>部門1</v>
          </cell>
          <cell r="K1491">
            <v>1001</v>
          </cell>
          <cell r="L1491" t="str">
            <v>部門1-1</v>
          </cell>
          <cell r="M1491">
            <v>100102</v>
          </cell>
          <cell r="N1491" t="str">
            <v>一般職員</v>
          </cell>
          <cell r="O1491">
            <v>500</v>
          </cell>
          <cell r="P1491">
            <v>270600</v>
          </cell>
          <cell r="Q1491">
            <v>270600</v>
          </cell>
          <cell r="R1491">
            <v>0</v>
          </cell>
          <cell r="S1491">
            <v>0</v>
          </cell>
          <cell r="T1491">
            <v>0</v>
          </cell>
          <cell r="U1491">
            <v>0</v>
          </cell>
          <cell r="V1491">
            <v>0</v>
          </cell>
          <cell r="W1491">
            <v>0</v>
          </cell>
          <cell r="X1491">
            <v>0</v>
          </cell>
          <cell r="Y1491">
            <v>0</v>
          </cell>
          <cell r="Z1491">
            <v>270600</v>
          </cell>
          <cell r="AA1491">
            <v>0</v>
          </cell>
          <cell r="AB1491">
            <v>32472</v>
          </cell>
          <cell r="AC1491">
            <v>0</v>
          </cell>
          <cell r="AD1491">
            <v>27000</v>
          </cell>
          <cell r="AE1491">
            <v>0</v>
          </cell>
          <cell r="AF1491">
            <v>6003</v>
          </cell>
          <cell r="AG1491">
            <v>0</v>
          </cell>
          <cell r="AH1491">
            <v>6089</v>
          </cell>
          <cell r="AI1491">
            <v>207203</v>
          </cell>
          <cell r="AJ1491">
            <v>0</v>
          </cell>
          <cell r="AK1491">
            <v>16154</v>
          </cell>
          <cell r="AL1491">
            <v>0</v>
          </cell>
          <cell r="AM1491">
            <v>36547.800000000003</v>
          </cell>
          <cell r="AN1491">
            <v>615</v>
          </cell>
          <cell r="AO1491">
            <v>0</v>
          </cell>
          <cell r="AP1491">
            <v>0</v>
          </cell>
          <cell r="AQ1491">
            <v>549367</v>
          </cell>
          <cell r="AR1491">
            <v>30063</v>
          </cell>
          <cell r="AS1491">
            <v>0</v>
          </cell>
          <cell r="AT1491">
            <v>2364</v>
          </cell>
          <cell r="AU1491">
            <v>0</v>
          </cell>
          <cell r="AV1491">
            <v>2746</v>
          </cell>
          <cell r="AW1491">
            <v>4670.4544999999998</v>
          </cell>
          <cell r="AX1491">
            <v>1120.7085999999999</v>
          </cell>
        </row>
        <row r="1492">
          <cell r="D1492" t="str">
            <v>宮寺　宏明</v>
          </cell>
          <cell r="E1492">
            <v>1008</v>
          </cell>
          <cell r="F1492" t="str">
            <v>HIDA総合研究所</v>
          </cell>
          <cell r="G1492">
            <v>100801</v>
          </cell>
          <cell r="H1492" t="str">
            <v>調査企画Ｇ</v>
          </cell>
          <cell r="I1492">
            <v>1</v>
          </cell>
          <cell r="J1492" t="str">
            <v>部門1</v>
          </cell>
          <cell r="K1492">
            <v>1001</v>
          </cell>
          <cell r="L1492" t="str">
            <v>部門1-1</v>
          </cell>
          <cell r="M1492">
            <v>100102</v>
          </cell>
          <cell r="N1492" t="str">
            <v>一般職員</v>
          </cell>
          <cell r="O1492">
            <v>500</v>
          </cell>
          <cell r="P1492">
            <v>278700</v>
          </cell>
          <cell r="Q1492">
            <v>278700</v>
          </cell>
          <cell r="R1492">
            <v>0</v>
          </cell>
          <cell r="S1492">
            <v>0</v>
          </cell>
          <cell r="T1492">
            <v>0</v>
          </cell>
          <cell r="U1492">
            <v>0</v>
          </cell>
          <cell r="V1492">
            <v>0</v>
          </cell>
          <cell r="W1492">
            <v>0</v>
          </cell>
          <cell r="X1492">
            <v>0</v>
          </cell>
          <cell r="Y1492">
            <v>0</v>
          </cell>
          <cell r="Z1492">
            <v>278700</v>
          </cell>
          <cell r="AA1492">
            <v>0</v>
          </cell>
          <cell r="AB1492">
            <v>33444</v>
          </cell>
          <cell r="AC1492">
            <v>0</v>
          </cell>
          <cell r="AD1492">
            <v>27000</v>
          </cell>
          <cell r="AE1492">
            <v>0</v>
          </cell>
          <cell r="AF1492">
            <v>0</v>
          </cell>
          <cell r="AG1492">
            <v>0</v>
          </cell>
          <cell r="AH1492">
            <v>6246</v>
          </cell>
          <cell r="AI1492">
            <v>0</v>
          </cell>
          <cell r="AJ1492">
            <v>0</v>
          </cell>
          <cell r="AK1492">
            <v>14972</v>
          </cell>
          <cell r="AL1492">
            <v>0</v>
          </cell>
          <cell r="AM1492">
            <v>33873.4</v>
          </cell>
          <cell r="AN1492">
            <v>570</v>
          </cell>
          <cell r="AO1492">
            <v>0</v>
          </cell>
          <cell r="AP1492">
            <v>0</v>
          </cell>
          <cell r="AQ1492">
            <v>345390</v>
          </cell>
          <cell r="AR1492">
            <v>0</v>
          </cell>
          <cell r="AS1492">
            <v>0</v>
          </cell>
          <cell r="AT1492">
            <v>0</v>
          </cell>
          <cell r="AU1492">
            <v>0</v>
          </cell>
          <cell r="AV1492">
            <v>1726</v>
          </cell>
          <cell r="AW1492">
            <v>2936.7649999999999</v>
          </cell>
          <cell r="AX1492">
            <v>704.59559999999999</v>
          </cell>
        </row>
        <row r="1493">
          <cell r="D1493" t="str">
            <v>太田　絵美</v>
          </cell>
          <cell r="E1493">
            <v>1006</v>
          </cell>
          <cell r="F1493" t="str">
            <v>東京研修センター</v>
          </cell>
          <cell r="G1493">
            <v>100601</v>
          </cell>
          <cell r="H1493" t="str">
            <v>ＴＫＣＧ</v>
          </cell>
          <cell r="I1493">
            <v>1</v>
          </cell>
          <cell r="J1493" t="str">
            <v>部門1</v>
          </cell>
          <cell r="K1493">
            <v>1001</v>
          </cell>
          <cell r="L1493" t="str">
            <v>部門1-1</v>
          </cell>
          <cell r="M1493">
            <v>100102</v>
          </cell>
          <cell r="N1493" t="str">
            <v>一般職員</v>
          </cell>
          <cell r="O1493">
            <v>500</v>
          </cell>
          <cell r="P1493">
            <v>265200</v>
          </cell>
          <cell r="Q1493">
            <v>265200</v>
          </cell>
          <cell r="R1493">
            <v>0</v>
          </cell>
          <cell r="S1493">
            <v>0</v>
          </cell>
          <cell r="T1493">
            <v>0</v>
          </cell>
          <cell r="U1493">
            <v>0</v>
          </cell>
          <cell r="V1493">
            <v>0</v>
          </cell>
          <cell r="W1493">
            <v>0</v>
          </cell>
          <cell r="X1493">
            <v>0</v>
          </cell>
          <cell r="Y1493">
            <v>0</v>
          </cell>
          <cell r="Z1493">
            <v>265200</v>
          </cell>
          <cell r="AA1493">
            <v>0</v>
          </cell>
          <cell r="AB1493">
            <v>31824</v>
          </cell>
          <cell r="AC1493">
            <v>0</v>
          </cell>
          <cell r="AD1493">
            <v>27000</v>
          </cell>
          <cell r="AE1493">
            <v>0</v>
          </cell>
          <cell r="AF1493">
            <v>55000</v>
          </cell>
          <cell r="AG1493">
            <v>0</v>
          </cell>
          <cell r="AH1493">
            <v>4486</v>
          </cell>
          <cell r="AI1493">
            <v>102084</v>
          </cell>
          <cell r="AJ1493">
            <v>0</v>
          </cell>
          <cell r="AK1493">
            <v>16154</v>
          </cell>
          <cell r="AL1493">
            <v>0</v>
          </cell>
          <cell r="AM1493">
            <v>36547.800000000003</v>
          </cell>
          <cell r="AN1493">
            <v>615</v>
          </cell>
          <cell r="AO1493">
            <v>0</v>
          </cell>
          <cell r="AP1493">
            <v>0</v>
          </cell>
          <cell r="AQ1493">
            <v>485594</v>
          </cell>
          <cell r="AR1493">
            <v>12687</v>
          </cell>
          <cell r="AS1493">
            <v>0</v>
          </cell>
          <cell r="AT1493">
            <v>0</v>
          </cell>
          <cell r="AU1493">
            <v>0</v>
          </cell>
          <cell r="AV1493">
            <v>2427</v>
          </cell>
          <cell r="AW1493">
            <v>4128.5190000000002</v>
          </cell>
          <cell r="AX1493">
            <v>990.61170000000004</v>
          </cell>
        </row>
        <row r="1494">
          <cell r="D1494" t="str">
            <v>福田　美穂</v>
          </cell>
          <cell r="E1494">
            <v>1008</v>
          </cell>
          <cell r="F1494" t="str">
            <v>HIDA総合研究所</v>
          </cell>
          <cell r="G1494">
            <v>100802</v>
          </cell>
          <cell r="H1494" t="str">
            <v>海外戦略Ｇ</v>
          </cell>
          <cell r="I1494">
            <v>1</v>
          </cell>
          <cell r="J1494" t="str">
            <v>部門1</v>
          </cell>
          <cell r="K1494">
            <v>1001</v>
          </cell>
          <cell r="L1494" t="str">
            <v>部門1-1</v>
          </cell>
          <cell r="M1494">
            <v>100102</v>
          </cell>
          <cell r="N1494" t="str">
            <v>一般職員</v>
          </cell>
          <cell r="O1494">
            <v>500</v>
          </cell>
          <cell r="P1494">
            <v>270600</v>
          </cell>
          <cell r="Q1494">
            <v>270600</v>
          </cell>
          <cell r="R1494">
            <v>0</v>
          </cell>
          <cell r="S1494">
            <v>0</v>
          </cell>
          <cell r="T1494">
            <v>0</v>
          </cell>
          <cell r="U1494">
            <v>0</v>
          </cell>
          <cell r="V1494">
            <v>0</v>
          </cell>
          <cell r="W1494">
            <v>0</v>
          </cell>
          <cell r="X1494">
            <v>0</v>
          </cell>
          <cell r="Y1494">
            <v>0</v>
          </cell>
          <cell r="Z1494">
            <v>270600</v>
          </cell>
          <cell r="AA1494">
            <v>0</v>
          </cell>
          <cell r="AB1494">
            <v>32472</v>
          </cell>
          <cell r="AC1494">
            <v>0</v>
          </cell>
          <cell r="AD1494">
            <v>0</v>
          </cell>
          <cell r="AE1494">
            <v>0</v>
          </cell>
          <cell r="AF1494">
            <v>4680</v>
          </cell>
          <cell r="AG1494">
            <v>0</v>
          </cell>
          <cell r="AH1494">
            <v>4589</v>
          </cell>
          <cell r="AI1494">
            <v>27799</v>
          </cell>
          <cell r="AJ1494">
            <v>0</v>
          </cell>
          <cell r="AK1494">
            <v>12608</v>
          </cell>
          <cell r="AL1494">
            <v>0</v>
          </cell>
          <cell r="AM1494">
            <v>28525.599999999999</v>
          </cell>
          <cell r="AN1494">
            <v>480</v>
          </cell>
          <cell r="AO1494">
            <v>0</v>
          </cell>
          <cell r="AP1494">
            <v>0</v>
          </cell>
          <cell r="AQ1494">
            <v>340140</v>
          </cell>
          <cell r="AR1494">
            <v>0</v>
          </cell>
          <cell r="AS1494">
            <v>0</v>
          </cell>
          <cell r="AT1494">
            <v>0</v>
          </cell>
          <cell r="AU1494">
            <v>0</v>
          </cell>
          <cell r="AV1494">
            <v>1700</v>
          </cell>
          <cell r="AW1494">
            <v>2891.89</v>
          </cell>
          <cell r="AX1494">
            <v>693.88559999999995</v>
          </cell>
        </row>
        <row r="1495">
          <cell r="D1495" t="str">
            <v>江口　健一郎</v>
          </cell>
          <cell r="E1495">
            <v>1004</v>
          </cell>
          <cell r="F1495" t="str">
            <v>事業統括部</v>
          </cell>
          <cell r="G1495">
            <v>100407</v>
          </cell>
          <cell r="H1495" t="str">
            <v>ヤンゴン事務所</v>
          </cell>
          <cell r="I1495">
            <v>1</v>
          </cell>
          <cell r="J1495" t="str">
            <v>部門1</v>
          </cell>
          <cell r="K1495">
            <v>1001</v>
          </cell>
          <cell r="L1495" t="str">
            <v>部門1-1</v>
          </cell>
          <cell r="M1495">
            <v>100102</v>
          </cell>
          <cell r="N1495" t="str">
            <v>一般職員</v>
          </cell>
          <cell r="O1495">
            <v>400</v>
          </cell>
          <cell r="P1495">
            <v>218640</v>
          </cell>
          <cell r="Q1495">
            <v>218640</v>
          </cell>
          <cell r="R1495">
            <v>0</v>
          </cell>
          <cell r="S1495">
            <v>0</v>
          </cell>
          <cell r="T1495">
            <v>0</v>
          </cell>
          <cell r="U1495">
            <v>0</v>
          </cell>
          <cell r="V1495">
            <v>0</v>
          </cell>
          <cell r="W1495">
            <v>0</v>
          </cell>
          <cell r="X1495">
            <v>0</v>
          </cell>
          <cell r="Y1495">
            <v>0</v>
          </cell>
          <cell r="Z1495">
            <v>218640</v>
          </cell>
          <cell r="AA1495">
            <v>0</v>
          </cell>
          <cell r="AB1495">
            <v>0</v>
          </cell>
          <cell r="AC1495">
            <v>32500</v>
          </cell>
          <cell r="AD1495">
            <v>0</v>
          </cell>
          <cell r="AE1495">
            <v>0</v>
          </cell>
          <cell r="AF1495">
            <v>0</v>
          </cell>
          <cell r="AG1495">
            <v>0</v>
          </cell>
          <cell r="AH1495">
            <v>6500</v>
          </cell>
          <cell r="AI1495">
            <v>0</v>
          </cell>
          <cell r="AJ1495">
            <v>0</v>
          </cell>
          <cell r="AK1495">
            <v>18518</v>
          </cell>
          <cell r="AL1495">
            <v>0</v>
          </cell>
          <cell r="AM1495">
            <v>41896.6</v>
          </cell>
          <cell r="AN1495">
            <v>705</v>
          </cell>
          <cell r="AO1495">
            <v>0</v>
          </cell>
          <cell r="AP1495">
            <v>0</v>
          </cell>
          <cell r="AQ1495">
            <v>257640</v>
          </cell>
          <cell r="AR1495">
            <v>0</v>
          </cell>
          <cell r="AS1495">
            <v>0</v>
          </cell>
          <cell r="AT1495">
            <v>0</v>
          </cell>
          <cell r="AU1495">
            <v>0</v>
          </cell>
          <cell r="AV1495">
            <v>1288</v>
          </cell>
          <cell r="AW1495">
            <v>2190.14</v>
          </cell>
          <cell r="AX1495">
            <v>0</v>
          </cell>
        </row>
        <row r="1496">
          <cell r="D1496" t="str">
            <v>田中　拓</v>
          </cell>
          <cell r="E1496">
            <v>1001</v>
          </cell>
          <cell r="F1496" t="str">
            <v>産業推進部</v>
          </cell>
          <cell r="G1496">
            <v>100102</v>
          </cell>
          <cell r="H1496" t="str">
            <v>ＥＰＡＧ</v>
          </cell>
          <cell r="I1496">
            <v>1</v>
          </cell>
          <cell r="J1496" t="str">
            <v>部門1</v>
          </cell>
          <cell r="K1496">
            <v>1001</v>
          </cell>
          <cell r="L1496" t="str">
            <v>部門1-1</v>
          </cell>
          <cell r="M1496">
            <v>100102</v>
          </cell>
          <cell r="N1496" t="str">
            <v>一般職員</v>
          </cell>
          <cell r="O1496">
            <v>300</v>
          </cell>
          <cell r="P1496">
            <v>365100</v>
          </cell>
          <cell r="Q1496">
            <v>365100</v>
          </cell>
          <cell r="R1496">
            <v>0</v>
          </cell>
          <cell r="S1496">
            <v>0</v>
          </cell>
          <cell r="T1496">
            <v>0</v>
          </cell>
          <cell r="U1496">
            <v>0</v>
          </cell>
          <cell r="V1496">
            <v>0</v>
          </cell>
          <cell r="W1496">
            <v>0</v>
          </cell>
          <cell r="X1496">
            <v>0</v>
          </cell>
          <cell r="Y1496">
            <v>0</v>
          </cell>
          <cell r="Z1496">
            <v>365100</v>
          </cell>
          <cell r="AA1496">
            <v>75000</v>
          </cell>
          <cell r="AB1496">
            <v>55152</v>
          </cell>
          <cell r="AC1496">
            <v>19500</v>
          </cell>
          <cell r="AD1496">
            <v>27000</v>
          </cell>
          <cell r="AE1496">
            <v>0</v>
          </cell>
          <cell r="AF1496">
            <v>18298</v>
          </cell>
          <cell r="AG1496">
            <v>0</v>
          </cell>
          <cell r="AH1496">
            <v>12500</v>
          </cell>
          <cell r="AI1496">
            <v>0</v>
          </cell>
          <cell r="AJ1496">
            <v>0</v>
          </cell>
          <cell r="AK1496">
            <v>22064</v>
          </cell>
          <cell r="AL1496">
            <v>3080</v>
          </cell>
          <cell r="AM1496">
            <v>49918.8</v>
          </cell>
          <cell r="AN1496">
            <v>840</v>
          </cell>
          <cell r="AO1496">
            <v>0</v>
          </cell>
          <cell r="AP1496">
            <v>0</v>
          </cell>
          <cell r="AQ1496">
            <v>572550</v>
          </cell>
          <cell r="AR1496">
            <v>0</v>
          </cell>
          <cell r="AS1496">
            <v>0</v>
          </cell>
          <cell r="AT1496">
            <v>0</v>
          </cell>
          <cell r="AU1496">
            <v>0</v>
          </cell>
          <cell r="AV1496">
            <v>2862</v>
          </cell>
          <cell r="AW1496">
            <v>4867.4250000000002</v>
          </cell>
          <cell r="AX1496">
            <v>1168.002</v>
          </cell>
        </row>
        <row r="1497">
          <cell r="D1497" t="str">
            <v>井上　修平</v>
          </cell>
          <cell r="E1497">
            <v>1003</v>
          </cell>
          <cell r="F1497" t="str">
            <v>研修業務部</v>
          </cell>
          <cell r="G1497">
            <v>100301</v>
          </cell>
          <cell r="H1497" t="str">
            <v>受入業務Ｇ</v>
          </cell>
          <cell r="I1497">
            <v>1</v>
          </cell>
          <cell r="J1497" t="str">
            <v>部門1</v>
          </cell>
          <cell r="K1497">
            <v>1001</v>
          </cell>
          <cell r="L1497" t="str">
            <v>部門1-1</v>
          </cell>
          <cell r="M1497">
            <v>100102</v>
          </cell>
          <cell r="N1497" t="str">
            <v>一般職員</v>
          </cell>
          <cell r="O1497">
            <v>500</v>
          </cell>
          <cell r="P1497">
            <v>299800</v>
          </cell>
          <cell r="Q1497">
            <v>299800</v>
          </cell>
          <cell r="R1497">
            <v>0</v>
          </cell>
          <cell r="S1497">
            <v>0</v>
          </cell>
          <cell r="T1497">
            <v>0</v>
          </cell>
          <cell r="U1497">
            <v>0</v>
          </cell>
          <cell r="V1497">
            <v>0</v>
          </cell>
          <cell r="W1497">
            <v>0</v>
          </cell>
          <cell r="X1497">
            <v>0</v>
          </cell>
          <cell r="Y1497">
            <v>0</v>
          </cell>
          <cell r="Z1497">
            <v>299800</v>
          </cell>
          <cell r="AA1497">
            <v>0</v>
          </cell>
          <cell r="AB1497">
            <v>35976</v>
          </cell>
          <cell r="AC1497">
            <v>0</v>
          </cell>
          <cell r="AD1497">
            <v>0</v>
          </cell>
          <cell r="AE1497">
            <v>0</v>
          </cell>
          <cell r="AF1497">
            <v>33643</v>
          </cell>
          <cell r="AG1497">
            <v>0</v>
          </cell>
          <cell r="AH1497">
            <v>5151</v>
          </cell>
          <cell r="AI1497">
            <v>93321</v>
          </cell>
          <cell r="AJ1497">
            <v>0</v>
          </cell>
          <cell r="AK1497">
            <v>23246</v>
          </cell>
          <cell r="AL1497">
            <v>3245</v>
          </cell>
          <cell r="AM1497">
            <v>52593.2</v>
          </cell>
          <cell r="AN1497">
            <v>885</v>
          </cell>
          <cell r="AO1497">
            <v>0</v>
          </cell>
          <cell r="AP1497">
            <v>0</v>
          </cell>
          <cell r="AQ1497">
            <v>467891</v>
          </cell>
          <cell r="AR1497">
            <v>0</v>
          </cell>
          <cell r="AS1497">
            <v>0</v>
          </cell>
          <cell r="AT1497">
            <v>0</v>
          </cell>
          <cell r="AU1497">
            <v>0</v>
          </cell>
          <cell r="AV1497">
            <v>2339</v>
          </cell>
          <cell r="AW1497">
            <v>3977.5284999999999</v>
          </cell>
          <cell r="AX1497">
            <v>954.49760000000003</v>
          </cell>
        </row>
        <row r="1498">
          <cell r="D1498" t="str">
            <v>木嵜　芙美乃</v>
          </cell>
          <cell r="E1498">
            <v>1001</v>
          </cell>
          <cell r="F1498" t="str">
            <v>産業推進部</v>
          </cell>
          <cell r="G1498">
            <v>100102</v>
          </cell>
          <cell r="H1498" t="str">
            <v>ＥＰＡＧ</v>
          </cell>
          <cell r="I1498">
            <v>1</v>
          </cell>
          <cell r="J1498" t="str">
            <v>部門1</v>
          </cell>
          <cell r="K1498">
            <v>1001</v>
          </cell>
          <cell r="L1498" t="str">
            <v>部門1-1</v>
          </cell>
          <cell r="M1498">
            <v>100102</v>
          </cell>
          <cell r="N1498" t="str">
            <v>一般職員</v>
          </cell>
          <cell r="O1498">
            <v>500</v>
          </cell>
          <cell r="P1498">
            <v>276000</v>
          </cell>
          <cell r="Q1498">
            <v>276000</v>
          </cell>
          <cell r="R1498">
            <v>0</v>
          </cell>
          <cell r="S1498">
            <v>0</v>
          </cell>
          <cell r="T1498">
            <v>0</v>
          </cell>
          <cell r="U1498">
            <v>0</v>
          </cell>
          <cell r="V1498">
            <v>0</v>
          </cell>
          <cell r="W1498">
            <v>0</v>
          </cell>
          <cell r="X1498">
            <v>0</v>
          </cell>
          <cell r="Y1498">
            <v>0</v>
          </cell>
          <cell r="Z1498">
            <v>276000</v>
          </cell>
          <cell r="AA1498">
            <v>0</v>
          </cell>
          <cell r="AB1498">
            <v>33120</v>
          </cell>
          <cell r="AC1498">
            <v>0</v>
          </cell>
          <cell r="AD1498">
            <v>13500</v>
          </cell>
          <cell r="AE1498">
            <v>29000</v>
          </cell>
          <cell r="AF1498">
            <v>0</v>
          </cell>
          <cell r="AG1498">
            <v>0</v>
          </cell>
          <cell r="AH1498">
            <v>18946</v>
          </cell>
          <cell r="AI1498">
            <v>0</v>
          </cell>
          <cell r="AJ1498">
            <v>0</v>
          </cell>
          <cell r="AK1498">
            <v>14972</v>
          </cell>
          <cell r="AL1498">
            <v>0</v>
          </cell>
          <cell r="AM1498">
            <v>33873.4</v>
          </cell>
          <cell r="AN1498">
            <v>570</v>
          </cell>
          <cell r="AO1498">
            <v>0</v>
          </cell>
          <cell r="AP1498">
            <v>0</v>
          </cell>
          <cell r="AQ1498">
            <v>370566</v>
          </cell>
          <cell r="AR1498">
            <v>0</v>
          </cell>
          <cell r="AS1498">
            <v>0</v>
          </cell>
          <cell r="AT1498">
            <v>0</v>
          </cell>
          <cell r="AU1498">
            <v>0</v>
          </cell>
          <cell r="AV1498">
            <v>1852</v>
          </cell>
          <cell r="AW1498">
            <v>3150.6410000000001</v>
          </cell>
          <cell r="AX1498">
            <v>755.95460000000003</v>
          </cell>
        </row>
        <row r="1499">
          <cell r="D1499" t="str">
            <v>吉田　維子</v>
          </cell>
          <cell r="E1499">
            <v>1008</v>
          </cell>
          <cell r="F1499" t="str">
            <v>HIDA総合研究所</v>
          </cell>
          <cell r="G1499">
            <v>100803</v>
          </cell>
          <cell r="H1499" t="str">
            <v>日本語教育センター</v>
          </cell>
          <cell r="I1499">
            <v>1</v>
          </cell>
          <cell r="J1499" t="str">
            <v>部門1</v>
          </cell>
          <cell r="K1499">
            <v>1001</v>
          </cell>
          <cell r="L1499" t="str">
            <v>部門1-1</v>
          </cell>
          <cell r="M1499">
            <v>100102</v>
          </cell>
          <cell r="N1499" t="str">
            <v>一般職員</v>
          </cell>
          <cell r="O1499">
            <v>500</v>
          </cell>
          <cell r="P1499">
            <v>286800</v>
          </cell>
          <cell r="Q1499">
            <v>286800</v>
          </cell>
          <cell r="R1499">
            <v>0</v>
          </cell>
          <cell r="S1499">
            <v>0</v>
          </cell>
          <cell r="T1499">
            <v>0</v>
          </cell>
          <cell r="U1499">
            <v>0</v>
          </cell>
          <cell r="V1499">
            <v>0</v>
          </cell>
          <cell r="W1499">
            <v>0</v>
          </cell>
          <cell r="X1499">
            <v>0</v>
          </cell>
          <cell r="Y1499">
            <v>0</v>
          </cell>
          <cell r="Z1499">
            <v>286800</v>
          </cell>
          <cell r="AA1499">
            <v>0</v>
          </cell>
          <cell r="AB1499">
            <v>34416</v>
          </cell>
          <cell r="AC1499">
            <v>0</v>
          </cell>
          <cell r="AD1499">
            <v>0</v>
          </cell>
          <cell r="AE1499">
            <v>0</v>
          </cell>
          <cell r="AF1499">
            <v>15113</v>
          </cell>
          <cell r="AG1499">
            <v>0</v>
          </cell>
          <cell r="AH1499">
            <v>4901</v>
          </cell>
          <cell r="AI1499">
            <v>64430</v>
          </cell>
          <cell r="AJ1499">
            <v>0</v>
          </cell>
          <cell r="AK1499">
            <v>18518</v>
          </cell>
          <cell r="AL1499">
            <v>2585</v>
          </cell>
          <cell r="AM1499">
            <v>41896.6</v>
          </cell>
          <cell r="AN1499">
            <v>705</v>
          </cell>
          <cell r="AO1499">
            <v>0</v>
          </cell>
          <cell r="AP1499">
            <v>0</v>
          </cell>
          <cell r="AQ1499">
            <v>405660</v>
          </cell>
          <cell r="AR1499">
            <v>0</v>
          </cell>
          <cell r="AS1499">
            <v>0</v>
          </cell>
          <cell r="AT1499">
            <v>0</v>
          </cell>
          <cell r="AU1499">
            <v>5595</v>
          </cell>
          <cell r="AV1499">
            <v>2028</v>
          </cell>
          <cell r="AW1499">
            <v>3448.41</v>
          </cell>
          <cell r="AX1499">
            <v>827.54639999999995</v>
          </cell>
        </row>
        <row r="1500">
          <cell r="D1500" t="str">
            <v>荒川　勝彦</v>
          </cell>
          <cell r="E1500">
            <v>1005</v>
          </cell>
          <cell r="F1500" t="str">
            <v>総務企画部</v>
          </cell>
          <cell r="G1500">
            <v>100503</v>
          </cell>
          <cell r="H1500" t="str">
            <v>人事Ｇ</v>
          </cell>
          <cell r="I1500">
            <v>1</v>
          </cell>
          <cell r="J1500" t="str">
            <v>部門1</v>
          </cell>
          <cell r="K1500">
            <v>1001</v>
          </cell>
          <cell r="L1500" t="str">
            <v>部門1-1</v>
          </cell>
          <cell r="M1500">
            <v>100102</v>
          </cell>
          <cell r="N1500" t="str">
            <v>一般職員</v>
          </cell>
          <cell r="O1500">
            <v>500</v>
          </cell>
          <cell r="P1500">
            <v>248700</v>
          </cell>
          <cell r="Q1500">
            <v>248700</v>
          </cell>
          <cell r="R1500">
            <v>0</v>
          </cell>
          <cell r="S1500">
            <v>0</v>
          </cell>
          <cell r="T1500">
            <v>0</v>
          </cell>
          <cell r="U1500">
            <v>0</v>
          </cell>
          <cell r="V1500">
            <v>0</v>
          </cell>
          <cell r="W1500">
            <v>0</v>
          </cell>
          <cell r="X1500">
            <v>0</v>
          </cell>
          <cell r="Y1500">
            <v>0</v>
          </cell>
          <cell r="Z1500">
            <v>248700</v>
          </cell>
          <cell r="AA1500">
            <v>0</v>
          </cell>
          <cell r="AB1500">
            <v>0</v>
          </cell>
          <cell r="AC1500">
            <v>0</v>
          </cell>
          <cell r="AD1500">
            <v>0</v>
          </cell>
          <cell r="AE1500">
            <v>0</v>
          </cell>
          <cell r="AF1500">
            <v>0</v>
          </cell>
          <cell r="AG1500">
            <v>0</v>
          </cell>
          <cell r="AH1500">
            <v>0</v>
          </cell>
          <cell r="AI1500">
            <v>0</v>
          </cell>
          <cell r="AJ1500">
            <v>0</v>
          </cell>
          <cell r="AK1500">
            <v>16154</v>
          </cell>
          <cell r="AL1500">
            <v>0</v>
          </cell>
          <cell r="AM1500">
            <v>36547.800000000003</v>
          </cell>
          <cell r="AN1500">
            <v>615</v>
          </cell>
          <cell r="AO1500">
            <v>0</v>
          </cell>
          <cell r="AP1500">
            <v>0</v>
          </cell>
          <cell r="AQ1500">
            <v>248700</v>
          </cell>
          <cell r="AR1500">
            <v>0</v>
          </cell>
          <cell r="AS1500">
            <v>0</v>
          </cell>
          <cell r="AT1500">
            <v>0</v>
          </cell>
          <cell r="AU1500">
            <v>0</v>
          </cell>
          <cell r="AV1500">
            <v>1243</v>
          </cell>
          <cell r="AW1500">
            <v>2114.4499999999998</v>
          </cell>
          <cell r="AX1500">
            <v>507.34800000000001</v>
          </cell>
        </row>
        <row r="1501">
          <cell r="D1501" t="str">
            <v>井手　遊</v>
          </cell>
          <cell r="E1501">
            <v>1004</v>
          </cell>
          <cell r="F1501" t="str">
            <v>事業統括部</v>
          </cell>
          <cell r="G1501">
            <v>100404</v>
          </cell>
          <cell r="H1501" t="str">
            <v>バンコク事務所</v>
          </cell>
          <cell r="I1501">
            <v>1</v>
          </cell>
          <cell r="J1501" t="str">
            <v>部門1</v>
          </cell>
          <cell r="K1501">
            <v>1001</v>
          </cell>
          <cell r="L1501" t="str">
            <v>部門1-1</v>
          </cell>
          <cell r="M1501">
            <v>100102</v>
          </cell>
          <cell r="N1501" t="str">
            <v>一般職員</v>
          </cell>
          <cell r="O1501">
            <v>400</v>
          </cell>
          <cell r="P1501">
            <v>216480</v>
          </cell>
          <cell r="Q1501">
            <v>216480</v>
          </cell>
          <cell r="R1501">
            <v>0</v>
          </cell>
          <cell r="S1501">
            <v>0</v>
          </cell>
          <cell r="T1501">
            <v>0</v>
          </cell>
          <cell r="U1501">
            <v>0</v>
          </cell>
          <cell r="V1501">
            <v>0</v>
          </cell>
          <cell r="W1501">
            <v>0</v>
          </cell>
          <cell r="X1501">
            <v>0</v>
          </cell>
          <cell r="Y1501">
            <v>0</v>
          </cell>
          <cell r="Z1501">
            <v>216480</v>
          </cell>
          <cell r="AA1501">
            <v>0</v>
          </cell>
          <cell r="AB1501">
            <v>0</v>
          </cell>
          <cell r="AC1501">
            <v>0</v>
          </cell>
          <cell r="AD1501">
            <v>0</v>
          </cell>
          <cell r="AE1501">
            <v>0</v>
          </cell>
          <cell r="AF1501">
            <v>0</v>
          </cell>
          <cell r="AG1501">
            <v>0</v>
          </cell>
          <cell r="AH1501">
            <v>0</v>
          </cell>
          <cell r="AI1501">
            <v>0</v>
          </cell>
          <cell r="AJ1501">
            <v>0</v>
          </cell>
          <cell r="AK1501">
            <v>19700</v>
          </cell>
          <cell r="AL1501">
            <v>0</v>
          </cell>
          <cell r="AM1501">
            <v>44570</v>
          </cell>
          <cell r="AN1501">
            <v>750</v>
          </cell>
          <cell r="AO1501">
            <v>0</v>
          </cell>
          <cell r="AP1501">
            <v>0</v>
          </cell>
          <cell r="AQ1501">
            <v>216480</v>
          </cell>
          <cell r="AR1501">
            <v>0</v>
          </cell>
          <cell r="AS1501">
            <v>0</v>
          </cell>
          <cell r="AT1501">
            <v>0</v>
          </cell>
          <cell r="AU1501">
            <v>0</v>
          </cell>
          <cell r="AV1501">
            <v>1082</v>
          </cell>
          <cell r="AW1501">
            <v>1840.48</v>
          </cell>
          <cell r="AX1501">
            <v>0</v>
          </cell>
        </row>
        <row r="1502">
          <cell r="D1502" t="str">
            <v>小金丸　幸</v>
          </cell>
          <cell r="E1502">
            <v>1005</v>
          </cell>
          <cell r="F1502" t="str">
            <v>総務企画部</v>
          </cell>
          <cell r="G1502">
            <v>100501</v>
          </cell>
          <cell r="H1502" t="str">
            <v>経営戦略Ｇ</v>
          </cell>
          <cell r="I1502">
            <v>1</v>
          </cell>
          <cell r="J1502" t="str">
            <v>部門1</v>
          </cell>
          <cell r="K1502">
            <v>1001</v>
          </cell>
          <cell r="L1502" t="str">
            <v>部門1-1</v>
          </cell>
          <cell r="M1502">
            <v>100102</v>
          </cell>
          <cell r="N1502" t="str">
            <v>一般職員</v>
          </cell>
          <cell r="O1502">
            <v>500</v>
          </cell>
          <cell r="P1502">
            <v>257100</v>
          </cell>
          <cell r="Q1502">
            <v>257100</v>
          </cell>
          <cell r="R1502">
            <v>0</v>
          </cell>
          <cell r="S1502">
            <v>0</v>
          </cell>
          <cell r="T1502">
            <v>0</v>
          </cell>
          <cell r="U1502">
            <v>0</v>
          </cell>
          <cell r="V1502">
            <v>0</v>
          </cell>
          <cell r="W1502">
            <v>0</v>
          </cell>
          <cell r="X1502">
            <v>0</v>
          </cell>
          <cell r="Y1502">
            <v>0</v>
          </cell>
          <cell r="Z1502">
            <v>257100</v>
          </cell>
          <cell r="AA1502">
            <v>0</v>
          </cell>
          <cell r="AB1502">
            <v>30852</v>
          </cell>
          <cell r="AC1502">
            <v>0</v>
          </cell>
          <cell r="AD1502">
            <v>27000</v>
          </cell>
          <cell r="AE1502">
            <v>0</v>
          </cell>
          <cell r="AF1502">
            <v>0</v>
          </cell>
          <cell r="AG1502">
            <v>0</v>
          </cell>
          <cell r="AH1502">
            <v>5829</v>
          </cell>
          <cell r="AI1502">
            <v>11472</v>
          </cell>
          <cell r="AJ1502">
            <v>0</v>
          </cell>
          <cell r="AK1502">
            <v>13396</v>
          </cell>
          <cell r="AL1502">
            <v>0</v>
          </cell>
          <cell r="AM1502">
            <v>30308.2</v>
          </cell>
          <cell r="AN1502">
            <v>510</v>
          </cell>
          <cell r="AO1502">
            <v>0</v>
          </cell>
          <cell r="AP1502">
            <v>0</v>
          </cell>
          <cell r="AQ1502">
            <v>332253</v>
          </cell>
          <cell r="AR1502">
            <v>0</v>
          </cell>
          <cell r="AS1502">
            <v>0</v>
          </cell>
          <cell r="AT1502">
            <v>0</v>
          </cell>
          <cell r="AU1502">
            <v>0</v>
          </cell>
          <cell r="AV1502">
            <v>1661</v>
          </cell>
          <cell r="AW1502">
            <v>2824.4155000000001</v>
          </cell>
          <cell r="AX1502">
            <v>677.79610000000002</v>
          </cell>
        </row>
        <row r="1503">
          <cell r="D1503" t="str">
            <v>三浦　綾子</v>
          </cell>
          <cell r="E1503">
            <v>1005</v>
          </cell>
          <cell r="F1503" t="str">
            <v>総務企画部</v>
          </cell>
          <cell r="G1503">
            <v>100503</v>
          </cell>
          <cell r="H1503" t="str">
            <v>人事Ｇ</v>
          </cell>
          <cell r="I1503">
            <v>1</v>
          </cell>
          <cell r="J1503" t="str">
            <v>部門1</v>
          </cell>
          <cell r="K1503">
            <v>1001</v>
          </cell>
          <cell r="L1503" t="str">
            <v>部門1-1</v>
          </cell>
          <cell r="M1503">
            <v>100102</v>
          </cell>
          <cell r="N1503" t="str">
            <v>一般職員</v>
          </cell>
          <cell r="O1503">
            <v>500</v>
          </cell>
          <cell r="P1503">
            <v>248700</v>
          </cell>
          <cell r="Q1503">
            <v>248700</v>
          </cell>
          <cell r="R1503">
            <v>0</v>
          </cell>
          <cell r="S1503">
            <v>0</v>
          </cell>
          <cell r="T1503">
            <v>0</v>
          </cell>
          <cell r="U1503">
            <v>0</v>
          </cell>
          <cell r="V1503">
            <v>0</v>
          </cell>
          <cell r="W1503">
            <v>0</v>
          </cell>
          <cell r="X1503">
            <v>0</v>
          </cell>
          <cell r="Y1503">
            <v>0</v>
          </cell>
          <cell r="Z1503">
            <v>248700</v>
          </cell>
          <cell r="AA1503">
            <v>0</v>
          </cell>
          <cell r="AB1503">
            <v>29844</v>
          </cell>
          <cell r="AC1503">
            <v>0</v>
          </cell>
          <cell r="AD1503">
            <v>27000</v>
          </cell>
          <cell r="AE1503">
            <v>0</v>
          </cell>
          <cell r="AF1503">
            <v>9233</v>
          </cell>
          <cell r="AG1503">
            <v>0</v>
          </cell>
          <cell r="AH1503">
            <v>11672</v>
          </cell>
          <cell r="AI1503">
            <v>26995</v>
          </cell>
          <cell r="AJ1503">
            <v>0</v>
          </cell>
          <cell r="AK1503">
            <v>14184</v>
          </cell>
          <cell r="AL1503">
            <v>0</v>
          </cell>
          <cell r="AM1503">
            <v>32090.799999999999</v>
          </cell>
          <cell r="AN1503">
            <v>540</v>
          </cell>
          <cell r="AO1503">
            <v>0</v>
          </cell>
          <cell r="AP1503">
            <v>0</v>
          </cell>
          <cell r="AQ1503">
            <v>353444</v>
          </cell>
          <cell r="AR1503">
            <v>0</v>
          </cell>
          <cell r="AS1503">
            <v>0</v>
          </cell>
          <cell r="AT1503">
            <v>0</v>
          </cell>
          <cell r="AU1503">
            <v>0</v>
          </cell>
          <cell r="AV1503">
            <v>1767</v>
          </cell>
          <cell r="AW1503">
            <v>3004.4940000000001</v>
          </cell>
          <cell r="AX1503">
            <v>721.02570000000003</v>
          </cell>
        </row>
        <row r="1504">
          <cell r="D1504" t="str">
            <v>長谷　麻里子</v>
          </cell>
          <cell r="E1504">
            <v>1003</v>
          </cell>
          <cell r="F1504" t="str">
            <v>研修業務部</v>
          </cell>
          <cell r="G1504">
            <v>100302</v>
          </cell>
          <cell r="H1504" t="str">
            <v>低炭素化支援Ｇ</v>
          </cell>
          <cell r="I1504">
            <v>1</v>
          </cell>
          <cell r="J1504" t="str">
            <v>部門1</v>
          </cell>
          <cell r="K1504">
            <v>1001</v>
          </cell>
          <cell r="L1504" t="str">
            <v>部門1-1</v>
          </cell>
          <cell r="M1504">
            <v>100102</v>
          </cell>
          <cell r="N1504" t="str">
            <v>一般職員</v>
          </cell>
          <cell r="O1504">
            <v>500</v>
          </cell>
          <cell r="P1504">
            <v>248700</v>
          </cell>
          <cell r="Q1504">
            <v>248700</v>
          </cell>
          <cell r="R1504">
            <v>0</v>
          </cell>
          <cell r="S1504">
            <v>0</v>
          </cell>
          <cell r="T1504">
            <v>0</v>
          </cell>
          <cell r="U1504">
            <v>0</v>
          </cell>
          <cell r="V1504">
            <v>0</v>
          </cell>
          <cell r="W1504">
            <v>0</v>
          </cell>
          <cell r="X1504">
            <v>0</v>
          </cell>
          <cell r="Y1504">
            <v>0</v>
          </cell>
          <cell r="Z1504">
            <v>248700</v>
          </cell>
          <cell r="AA1504">
            <v>0</v>
          </cell>
          <cell r="AB1504">
            <v>29844</v>
          </cell>
          <cell r="AC1504">
            <v>0</v>
          </cell>
          <cell r="AD1504">
            <v>27000</v>
          </cell>
          <cell r="AE1504">
            <v>0</v>
          </cell>
          <cell r="AF1504">
            <v>6733</v>
          </cell>
          <cell r="AG1504">
            <v>0</v>
          </cell>
          <cell r="AH1504">
            <v>5672</v>
          </cell>
          <cell r="AI1504">
            <v>21602</v>
          </cell>
          <cell r="AJ1504">
            <v>0</v>
          </cell>
          <cell r="AK1504">
            <v>16154</v>
          </cell>
          <cell r="AL1504">
            <v>0</v>
          </cell>
          <cell r="AM1504">
            <v>36547.800000000003</v>
          </cell>
          <cell r="AN1504">
            <v>615</v>
          </cell>
          <cell r="AO1504">
            <v>0</v>
          </cell>
          <cell r="AP1504">
            <v>0</v>
          </cell>
          <cell r="AQ1504">
            <v>339551</v>
          </cell>
          <cell r="AR1504">
            <v>0</v>
          </cell>
          <cell r="AS1504">
            <v>0</v>
          </cell>
          <cell r="AT1504">
            <v>0</v>
          </cell>
          <cell r="AU1504">
            <v>0</v>
          </cell>
          <cell r="AV1504">
            <v>1697</v>
          </cell>
          <cell r="AW1504">
            <v>2886.9385000000002</v>
          </cell>
          <cell r="AX1504">
            <v>692.68399999999997</v>
          </cell>
        </row>
        <row r="1505">
          <cell r="D1505" t="str">
            <v>竹内　祐輔</v>
          </cell>
          <cell r="E1505">
            <v>1007</v>
          </cell>
          <cell r="F1505" t="str">
            <v>関西研修センター</v>
          </cell>
          <cell r="G1505">
            <v>100701</v>
          </cell>
          <cell r="H1505" t="str">
            <v>ＫＫＣＧ</v>
          </cell>
          <cell r="I1505">
            <v>1</v>
          </cell>
          <cell r="J1505" t="str">
            <v>部門1</v>
          </cell>
          <cell r="K1505">
            <v>1001</v>
          </cell>
          <cell r="L1505" t="str">
            <v>部門1-1</v>
          </cell>
          <cell r="M1505">
            <v>100102</v>
          </cell>
          <cell r="N1505" t="str">
            <v>一般職員</v>
          </cell>
          <cell r="O1505">
            <v>300</v>
          </cell>
          <cell r="P1505">
            <v>315700</v>
          </cell>
          <cell r="Q1505">
            <v>315700</v>
          </cell>
          <cell r="R1505">
            <v>0</v>
          </cell>
          <cell r="S1505">
            <v>0</v>
          </cell>
          <cell r="T1505">
            <v>0</v>
          </cell>
          <cell r="U1505">
            <v>0</v>
          </cell>
          <cell r="V1505">
            <v>0</v>
          </cell>
          <cell r="W1505">
            <v>0</v>
          </cell>
          <cell r="X1505">
            <v>0</v>
          </cell>
          <cell r="Y1505">
            <v>0</v>
          </cell>
          <cell r="Z1505">
            <v>315700</v>
          </cell>
          <cell r="AA1505">
            <v>45000</v>
          </cell>
          <cell r="AB1505">
            <v>44844</v>
          </cell>
          <cell r="AC1505">
            <v>13000</v>
          </cell>
          <cell r="AD1505">
            <v>0</v>
          </cell>
          <cell r="AE1505">
            <v>0</v>
          </cell>
          <cell r="AF1505">
            <v>17375</v>
          </cell>
          <cell r="AG1505">
            <v>0</v>
          </cell>
          <cell r="AH1505">
            <v>0</v>
          </cell>
          <cell r="AI1505">
            <v>0</v>
          </cell>
          <cell r="AJ1505">
            <v>0</v>
          </cell>
          <cell r="AK1505">
            <v>16154</v>
          </cell>
          <cell r="AL1505">
            <v>2255</v>
          </cell>
          <cell r="AM1505">
            <v>36547.800000000003</v>
          </cell>
          <cell r="AN1505">
            <v>615</v>
          </cell>
          <cell r="AO1505">
            <v>0</v>
          </cell>
          <cell r="AP1505">
            <v>0</v>
          </cell>
          <cell r="AQ1505">
            <v>435919</v>
          </cell>
          <cell r="AR1505">
            <v>0</v>
          </cell>
          <cell r="AS1505">
            <v>0</v>
          </cell>
          <cell r="AT1505">
            <v>0</v>
          </cell>
          <cell r="AU1505">
            <v>0</v>
          </cell>
          <cell r="AV1505">
            <v>2179</v>
          </cell>
          <cell r="AW1505">
            <v>3705.9065000000001</v>
          </cell>
          <cell r="AX1505">
            <v>889.27470000000005</v>
          </cell>
        </row>
        <row r="1506">
          <cell r="D1506" t="str">
            <v>上井　智香子</v>
          </cell>
          <cell r="E1506">
            <v>1005</v>
          </cell>
          <cell r="F1506" t="str">
            <v>総務企画部</v>
          </cell>
          <cell r="G1506">
            <v>100502</v>
          </cell>
          <cell r="H1506" t="str">
            <v>総務Ｇ</v>
          </cell>
          <cell r="I1506">
            <v>1</v>
          </cell>
          <cell r="J1506" t="str">
            <v>部門1</v>
          </cell>
          <cell r="K1506">
            <v>1001</v>
          </cell>
          <cell r="L1506" t="str">
            <v>部門1-1</v>
          </cell>
          <cell r="M1506">
            <v>100102</v>
          </cell>
          <cell r="N1506" t="str">
            <v>一般職員</v>
          </cell>
          <cell r="O1506">
            <v>500</v>
          </cell>
          <cell r="P1506">
            <v>340700</v>
          </cell>
          <cell r="Q1506">
            <v>340700</v>
          </cell>
          <cell r="R1506">
            <v>0</v>
          </cell>
          <cell r="S1506">
            <v>0</v>
          </cell>
          <cell r="T1506">
            <v>0</v>
          </cell>
          <cell r="U1506">
            <v>0</v>
          </cell>
          <cell r="V1506">
            <v>0</v>
          </cell>
          <cell r="W1506">
            <v>0</v>
          </cell>
          <cell r="X1506">
            <v>0</v>
          </cell>
          <cell r="Y1506">
            <v>0</v>
          </cell>
          <cell r="Z1506">
            <v>340700</v>
          </cell>
          <cell r="AA1506">
            <v>0</v>
          </cell>
          <cell r="AB1506">
            <v>41664</v>
          </cell>
          <cell r="AC1506">
            <v>6500</v>
          </cell>
          <cell r="AD1506">
            <v>27000</v>
          </cell>
          <cell r="AE1506">
            <v>0</v>
          </cell>
          <cell r="AF1506">
            <v>13835</v>
          </cell>
          <cell r="AG1506">
            <v>0</v>
          </cell>
          <cell r="AH1506">
            <v>14893</v>
          </cell>
          <cell r="AI1506">
            <v>0</v>
          </cell>
          <cell r="AJ1506">
            <v>0</v>
          </cell>
          <cell r="AK1506">
            <v>17336</v>
          </cell>
          <cell r="AL1506">
            <v>2420</v>
          </cell>
          <cell r="AM1506">
            <v>39222.199999999997</v>
          </cell>
          <cell r="AN1506">
            <v>660</v>
          </cell>
          <cell r="AO1506">
            <v>0</v>
          </cell>
          <cell r="AP1506">
            <v>0</v>
          </cell>
          <cell r="AQ1506">
            <v>444592</v>
          </cell>
          <cell r="AR1506">
            <v>0</v>
          </cell>
          <cell r="AS1506">
            <v>0</v>
          </cell>
          <cell r="AT1506">
            <v>0</v>
          </cell>
          <cell r="AU1506">
            <v>0</v>
          </cell>
          <cell r="AV1506">
            <v>2222</v>
          </cell>
          <cell r="AW1506">
            <v>3779.9920000000002</v>
          </cell>
          <cell r="AX1506">
            <v>906.96759999999995</v>
          </cell>
        </row>
        <row r="1507">
          <cell r="D1507" t="str">
            <v>熊谷　昌樹</v>
          </cell>
          <cell r="E1507">
            <v>1004</v>
          </cell>
          <cell r="F1507" t="str">
            <v>事業統括部</v>
          </cell>
          <cell r="G1507">
            <v>100403</v>
          </cell>
          <cell r="H1507" t="str">
            <v>管理システムＧ</v>
          </cell>
          <cell r="I1507">
            <v>1</v>
          </cell>
          <cell r="J1507" t="str">
            <v>部門1</v>
          </cell>
          <cell r="K1507">
            <v>1001</v>
          </cell>
          <cell r="L1507" t="str">
            <v>部門1-1</v>
          </cell>
          <cell r="M1507">
            <v>100102</v>
          </cell>
          <cell r="N1507" t="str">
            <v>一般職員</v>
          </cell>
          <cell r="O1507">
            <v>500</v>
          </cell>
          <cell r="P1507">
            <v>278700</v>
          </cell>
          <cell r="Q1507">
            <v>278700</v>
          </cell>
          <cell r="R1507">
            <v>0</v>
          </cell>
          <cell r="S1507">
            <v>0</v>
          </cell>
          <cell r="T1507">
            <v>0</v>
          </cell>
          <cell r="U1507">
            <v>0</v>
          </cell>
          <cell r="V1507">
            <v>0</v>
          </cell>
          <cell r="W1507">
            <v>0</v>
          </cell>
          <cell r="X1507">
            <v>0</v>
          </cell>
          <cell r="Y1507">
            <v>0</v>
          </cell>
          <cell r="Z1507">
            <v>278700</v>
          </cell>
          <cell r="AA1507">
            <v>0</v>
          </cell>
          <cell r="AB1507">
            <v>36564</v>
          </cell>
          <cell r="AC1507">
            <v>26000</v>
          </cell>
          <cell r="AD1507">
            <v>0</v>
          </cell>
          <cell r="AE1507">
            <v>0</v>
          </cell>
          <cell r="AF1507">
            <v>31258</v>
          </cell>
          <cell r="AG1507">
            <v>0</v>
          </cell>
          <cell r="AH1507">
            <v>21146</v>
          </cell>
          <cell r="AI1507">
            <v>114901</v>
          </cell>
          <cell r="AJ1507">
            <v>0</v>
          </cell>
          <cell r="AK1507">
            <v>22064</v>
          </cell>
          <cell r="AL1507">
            <v>0</v>
          </cell>
          <cell r="AM1507">
            <v>49918.8</v>
          </cell>
          <cell r="AN1507">
            <v>840</v>
          </cell>
          <cell r="AO1507">
            <v>0</v>
          </cell>
          <cell r="AP1507">
            <v>0</v>
          </cell>
          <cell r="AQ1507">
            <v>508569</v>
          </cell>
          <cell r="AR1507">
            <v>11750</v>
          </cell>
          <cell r="AS1507">
            <v>0</v>
          </cell>
          <cell r="AT1507">
            <v>0</v>
          </cell>
          <cell r="AU1507">
            <v>0</v>
          </cell>
          <cell r="AV1507">
            <v>2542</v>
          </cell>
          <cell r="AW1507">
            <v>4323.6814999999997</v>
          </cell>
          <cell r="AX1507">
            <v>1037.4807000000001</v>
          </cell>
        </row>
        <row r="1508">
          <cell r="D1508" t="str">
            <v>吉竹　和宏</v>
          </cell>
          <cell r="E1508">
            <v>1002</v>
          </cell>
          <cell r="F1508" t="str">
            <v>派遣業務部</v>
          </cell>
          <cell r="G1508">
            <v>100201</v>
          </cell>
          <cell r="H1508" t="str">
            <v>派遣業務Ｇ</v>
          </cell>
          <cell r="I1508">
            <v>1</v>
          </cell>
          <cell r="J1508" t="str">
            <v>部門1</v>
          </cell>
          <cell r="K1508">
            <v>1001</v>
          </cell>
          <cell r="L1508" t="str">
            <v>部門1-1</v>
          </cell>
          <cell r="M1508">
            <v>100102</v>
          </cell>
          <cell r="N1508" t="str">
            <v>一般職員</v>
          </cell>
          <cell r="O1508">
            <v>500</v>
          </cell>
          <cell r="P1508">
            <v>289400</v>
          </cell>
          <cell r="Q1508">
            <v>289400</v>
          </cell>
          <cell r="R1508">
            <v>0</v>
          </cell>
          <cell r="S1508">
            <v>0</v>
          </cell>
          <cell r="T1508">
            <v>0</v>
          </cell>
          <cell r="U1508">
            <v>0</v>
          </cell>
          <cell r="V1508">
            <v>0</v>
          </cell>
          <cell r="W1508">
            <v>0</v>
          </cell>
          <cell r="X1508">
            <v>0</v>
          </cell>
          <cell r="Y1508">
            <v>0</v>
          </cell>
          <cell r="Z1508">
            <v>289400</v>
          </cell>
          <cell r="AA1508">
            <v>0</v>
          </cell>
          <cell r="AB1508">
            <v>37848</v>
          </cell>
          <cell r="AC1508">
            <v>26000</v>
          </cell>
          <cell r="AD1508">
            <v>27000</v>
          </cell>
          <cell r="AE1508">
            <v>0</v>
          </cell>
          <cell r="AF1508">
            <v>13368</v>
          </cell>
          <cell r="AG1508">
            <v>0</v>
          </cell>
          <cell r="AH1508">
            <v>4951</v>
          </cell>
          <cell r="AI1508">
            <v>10365</v>
          </cell>
          <cell r="AJ1508">
            <v>0</v>
          </cell>
          <cell r="AK1508">
            <v>17336</v>
          </cell>
          <cell r="AL1508">
            <v>2420</v>
          </cell>
          <cell r="AM1508">
            <v>39222.199999999997</v>
          </cell>
          <cell r="AN1508">
            <v>660</v>
          </cell>
          <cell r="AO1508">
            <v>0</v>
          </cell>
          <cell r="AP1508">
            <v>0</v>
          </cell>
          <cell r="AQ1508">
            <v>408932</v>
          </cell>
          <cell r="AR1508">
            <v>0</v>
          </cell>
          <cell r="AS1508">
            <v>0</v>
          </cell>
          <cell r="AT1508">
            <v>0</v>
          </cell>
          <cell r="AU1508">
            <v>0</v>
          </cell>
          <cell r="AV1508">
            <v>2044</v>
          </cell>
          <cell r="AW1508">
            <v>3476.5819999999999</v>
          </cell>
          <cell r="AX1508">
            <v>834.22119999999995</v>
          </cell>
        </row>
        <row r="1509">
          <cell r="D1509" t="str">
            <v>岡野　裕香</v>
          </cell>
          <cell r="E1509">
            <v>1001</v>
          </cell>
          <cell r="F1509" t="str">
            <v>産業推進部</v>
          </cell>
          <cell r="G1509">
            <v>100101</v>
          </cell>
          <cell r="H1509" t="str">
            <v>産業国際化・インフラＧ</v>
          </cell>
          <cell r="I1509">
            <v>1</v>
          </cell>
          <cell r="J1509" t="str">
            <v>部門1</v>
          </cell>
          <cell r="K1509">
            <v>1001</v>
          </cell>
          <cell r="L1509" t="str">
            <v>部門1-1</v>
          </cell>
          <cell r="M1509">
            <v>100102</v>
          </cell>
          <cell r="N1509" t="str">
            <v>一般職員</v>
          </cell>
          <cell r="O1509">
            <v>500</v>
          </cell>
          <cell r="P1509">
            <v>251500</v>
          </cell>
          <cell r="Q1509">
            <v>251500</v>
          </cell>
          <cell r="R1509">
            <v>0</v>
          </cell>
          <cell r="S1509">
            <v>0</v>
          </cell>
          <cell r="T1509">
            <v>0</v>
          </cell>
          <cell r="U1509">
            <v>0</v>
          </cell>
          <cell r="V1509">
            <v>0</v>
          </cell>
          <cell r="W1509">
            <v>0</v>
          </cell>
          <cell r="X1509">
            <v>0</v>
          </cell>
          <cell r="Y1509">
            <v>0</v>
          </cell>
          <cell r="Z1509">
            <v>251500</v>
          </cell>
          <cell r="AA1509">
            <v>0</v>
          </cell>
          <cell r="AB1509">
            <v>30180</v>
          </cell>
          <cell r="AC1509">
            <v>0</v>
          </cell>
          <cell r="AD1509">
            <v>0</v>
          </cell>
          <cell r="AE1509">
            <v>0</v>
          </cell>
          <cell r="AF1509">
            <v>26613</v>
          </cell>
          <cell r="AG1509">
            <v>0</v>
          </cell>
          <cell r="AH1509">
            <v>4225</v>
          </cell>
          <cell r="AI1509">
            <v>26118</v>
          </cell>
          <cell r="AJ1509">
            <v>-14025</v>
          </cell>
          <cell r="AK1509">
            <v>14972</v>
          </cell>
          <cell r="AL1509">
            <v>0</v>
          </cell>
          <cell r="AM1509">
            <v>33873.4</v>
          </cell>
          <cell r="AN1509">
            <v>570</v>
          </cell>
          <cell r="AO1509">
            <v>0</v>
          </cell>
          <cell r="AP1509">
            <v>0</v>
          </cell>
          <cell r="AQ1509">
            <v>324611</v>
          </cell>
          <cell r="AR1509">
            <v>0</v>
          </cell>
          <cell r="AS1509">
            <v>0</v>
          </cell>
          <cell r="AT1509">
            <v>0</v>
          </cell>
          <cell r="AU1509">
            <v>0</v>
          </cell>
          <cell r="AV1509">
            <v>1623</v>
          </cell>
          <cell r="AW1509">
            <v>2759.2485000000001</v>
          </cell>
          <cell r="AX1509">
            <v>662.20640000000003</v>
          </cell>
        </row>
        <row r="1510">
          <cell r="D1510" t="str">
            <v>土居　育枝</v>
          </cell>
          <cell r="E1510">
            <v>1005</v>
          </cell>
          <cell r="F1510" t="str">
            <v>総務企画部</v>
          </cell>
          <cell r="G1510">
            <v>100504</v>
          </cell>
          <cell r="H1510" t="str">
            <v>会計Ｇ</v>
          </cell>
          <cell r="I1510">
            <v>1</v>
          </cell>
          <cell r="J1510" t="str">
            <v>部門1</v>
          </cell>
          <cell r="K1510">
            <v>1001</v>
          </cell>
          <cell r="L1510" t="str">
            <v>部門1-1</v>
          </cell>
          <cell r="M1510">
            <v>100102</v>
          </cell>
          <cell r="N1510" t="str">
            <v>一般職員</v>
          </cell>
          <cell r="O1510">
            <v>500</v>
          </cell>
          <cell r="P1510">
            <v>340700</v>
          </cell>
          <cell r="Q1510">
            <v>340700</v>
          </cell>
          <cell r="R1510">
            <v>0</v>
          </cell>
          <cell r="S1510">
            <v>0</v>
          </cell>
          <cell r="T1510">
            <v>0</v>
          </cell>
          <cell r="U1510">
            <v>0</v>
          </cell>
          <cell r="V1510">
            <v>0</v>
          </cell>
          <cell r="W1510">
            <v>0</v>
          </cell>
          <cell r="X1510">
            <v>0</v>
          </cell>
          <cell r="Y1510">
            <v>0</v>
          </cell>
          <cell r="Z1510">
            <v>340700</v>
          </cell>
          <cell r="AA1510">
            <v>0</v>
          </cell>
          <cell r="AB1510">
            <v>40884</v>
          </cell>
          <cell r="AC1510">
            <v>0</v>
          </cell>
          <cell r="AD1510">
            <v>0</v>
          </cell>
          <cell r="AE1510">
            <v>0</v>
          </cell>
          <cell r="AF1510">
            <v>9081</v>
          </cell>
          <cell r="AG1510">
            <v>0</v>
          </cell>
          <cell r="AH1510">
            <v>5893</v>
          </cell>
          <cell r="AI1510">
            <v>188475</v>
          </cell>
          <cell r="AJ1510">
            <v>0</v>
          </cell>
          <cell r="AK1510">
            <v>20882</v>
          </cell>
          <cell r="AL1510">
            <v>2915</v>
          </cell>
          <cell r="AM1510">
            <v>47244.4</v>
          </cell>
          <cell r="AN1510">
            <v>795</v>
          </cell>
          <cell r="AO1510">
            <v>0</v>
          </cell>
          <cell r="AP1510">
            <v>0</v>
          </cell>
          <cell r="AQ1510">
            <v>585033</v>
          </cell>
          <cell r="AR1510">
            <v>27377</v>
          </cell>
          <cell r="AS1510">
            <v>0</v>
          </cell>
          <cell r="AT1510">
            <v>1899</v>
          </cell>
          <cell r="AU1510">
            <v>0</v>
          </cell>
          <cell r="AV1510">
            <v>2925</v>
          </cell>
          <cell r="AW1510">
            <v>4972.9454999999998</v>
          </cell>
          <cell r="AX1510">
            <v>1193.4673</v>
          </cell>
        </row>
        <row r="1511">
          <cell r="D1511" t="str">
            <v>藁谷　靖昭</v>
          </cell>
          <cell r="E1511">
            <v>1003</v>
          </cell>
          <cell r="F1511" t="str">
            <v>研修業務部</v>
          </cell>
          <cell r="G1511">
            <v>100302</v>
          </cell>
          <cell r="H1511" t="str">
            <v>低炭素化支援Ｇ</v>
          </cell>
          <cell r="I1511">
            <v>1</v>
          </cell>
          <cell r="J1511" t="str">
            <v>部門1</v>
          </cell>
          <cell r="K1511">
            <v>1001</v>
          </cell>
          <cell r="L1511" t="str">
            <v>部門1-1</v>
          </cell>
          <cell r="M1511">
            <v>100102</v>
          </cell>
          <cell r="N1511" t="str">
            <v>一般職員</v>
          </cell>
          <cell r="O1511">
            <v>500</v>
          </cell>
          <cell r="P1511">
            <v>286800</v>
          </cell>
          <cell r="Q1511">
            <v>286800</v>
          </cell>
          <cell r="R1511">
            <v>0</v>
          </cell>
          <cell r="S1511">
            <v>0</v>
          </cell>
          <cell r="T1511">
            <v>0</v>
          </cell>
          <cell r="U1511">
            <v>0</v>
          </cell>
          <cell r="V1511">
            <v>0</v>
          </cell>
          <cell r="W1511">
            <v>0</v>
          </cell>
          <cell r="X1511">
            <v>0</v>
          </cell>
          <cell r="Y1511">
            <v>0</v>
          </cell>
          <cell r="Z1511">
            <v>286800</v>
          </cell>
          <cell r="AA1511">
            <v>0</v>
          </cell>
          <cell r="AB1511">
            <v>37536</v>
          </cell>
          <cell r="AC1511">
            <v>26000</v>
          </cell>
          <cell r="AD1511">
            <v>0</v>
          </cell>
          <cell r="AE1511">
            <v>0</v>
          </cell>
          <cell r="AF1511">
            <v>21225</v>
          </cell>
          <cell r="AG1511">
            <v>0</v>
          </cell>
          <cell r="AH1511">
            <v>21301</v>
          </cell>
          <cell r="AI1511">
            <v>82820</v>
          </cell>
          <cell r="AJ1511">
            <v>0</v>
          </cell>
          <cell r="AK1511">
            <v>16154</v>
          </cell>
          <cell r="AL1511">
            <v>2255</v>
          </cell>
          <cell r="AM1511">
            <v>36547.800000000003</v>
          </cell>
          <cell r="AN1511">
            <v>615</v>
          </cell>
          <cell r="AO1511">
            <v>0</v>
          </cell>
          <cell r="AP1511">
            <v>0</v>
          </cell>
          <cell r="AQ1511">
            <v>475682</v>
          </cell>
          <cell r="AR1511">
            <v>5001</v>
          </cell>
          <cell r="AS1511">
            <v>0</v>
          </cell>
          <cell r="AT1511">
            <v>0</v>
          </cell>
          <cell r="AU1511">
            <v>0</v>
          </cell>
          <cell r="AV1511">
            <v>2378</v>
          </cell>
          <cell r="AW1511">
            <v>4043.7069999999999</v>
          </cell>
          <cell r="AX1511">
            <v>970.39120000000003</v>
          </cell>
        </row>
        <row r="1512">
          <cell r="D1512" t="str">
            <v>竹内　明日香</v>
          </cell>
          <cell r="E1512">
            <v>1006</v>
          </cell>
          <cell r="F1512" t="str">
            <v>東京研修センター</v>
          </cell>
          <cell r="G1512">
            <v>100601</v>
          </cell>
          <cell r="H1512" t="str">
            <v>ＴＫＣＧ</v>
          </cell>
          <cell r="I1512">
            <v>1</v>
          </cell>
          <cell r="J1512" t="str">
            <v>部門1</v>
          </cell>
          <cell r="K1512">
            <v>1001</v>
          </cell>
          <cell r="L1512" t="str">
            <v>部門1-1</v>
          </cell>
          <cell r="M1512">
            <v>100102</v>
          </cell>
          <cell r="N1512" t="str">
            <v>一般職員</v>
          </cell>
          <cell r="O1512">
            <v>500</v>
          </cell>
          <cell r="P1512">
            <v>248700</v>
          </cell>
          <cell r="Q1512">
            <v>248700</v>
          </cell>
          <cell r="R1512">
            <v>0</v>
          </cell>
          <cell r="S1512">
            <v>0</v>
          </cell>
          <cell r="T1512">
            <v>0</v>
          </cell>
          <cell r="U1512">
            <v>0</v>
          </cell>
          <cell r="V1512">
            <v>0</v>
          </cell>
          <cell r="W1512">
            <v>0</v>
          </cell>
          <cell r="X1512">
            <v>0</v>
          </cell>
          <cell r="Y1512">
            <v>0</v>
          </cell>
          <cell r="Z1512">
            <v>248700</v>
          </cell>
          <cell r="AA1512">
            <v>0</v>
          </cell>
          <cell r="AB1512">
            <v>29844</v>
          </cell>
          <cell r="AC1512">
            <v>0</v>
          </cell>
          <cell r="AD1512">
            <v>27000</v>
          </cell>
          <cell r="AE1512">
            <v>0</v>
          </cell>
          <cell r="AF1512">
            <v>8560</v>
          </cell>
          <cell r="AG1512">
            <v>0</v>
          </cell>
          <cell r="AH1512">
            <v>5672</v>
          </cell>
          <cell r="AI1512">
            <v>42681</v>
          </cell>
          <cell r="AJ1512">
            <v>0</v>
          </cell>
          <cell r="AK1512">
            <v>14972</v>
          </cell>
          <cell r="AL1512">
            <v>0</v>
          </cell>
          <cell r="AM1512">
            <v>33873.4</v>
          </cell>
          <cell r="AN1512">
            <v>570</v>
          </cell>
          <cell r="AO1512">
            <v>0</v>
          </cell>
          <cell r="AP1512">
            <v>0</v>
          </cell>
          <cell r="AQ1512">
            <v>362457</v>
          </cell>
          <cell r="AR1512">
            <v>0</v>
          </cell>
          <cell r="AS1512">
            <v>0</v>
          </cell>
          <cell r="AT1512">
            <v>0</v>
          </cell>
          <cell r="AU1512">
            <v>0</v>
          </cell>
          <cell r="AV1512">
            <v>1812</v>
          </cell>
          <cell r="AW1512">
            <v>3081.1695</v>
          </cell>
          <cell r="AX1512">
            <v>739.41219999999998</v>
          </cell>
        </row>
        <row r="1513">
          <cell r="D1513" t="str">
            <v>小美野　顕宏</v>
          </cell>
          <cell r="E1513">
            <v>1003</v>
          </cell>
          <cell r="F1513" t="str">
            <v>研修業務部</v>
          </cell>
          <cell r="G1513">
            <v>100301</v>
          </cell>
          <cell r="H1513" t="str">
            <v>受入業務Ｇ</v>
          </cell>
          <cell r="I1513">
            <v>1</v>
          </cell>
          <cell r="J1513" t="str">
            <v>部門1</v>
          </cell>
          <cell r="K1513">
            <v>1001</v>
          </cell>
          <cell r="L1513" t="str">
            <v>部門1-1</v>
          </cell>
          <cell r="M1513">
            <v>100102</v>
          </cell>
          <cell r="N1513" t="str">
            <v>一般職員</v>
          </cell>
          <cell r="O1513">
            <v>300</v>
          </cell>
          <cell r="P1513">
            <v>366600</v>
          </cell>
          <cell r="Q1513">
            <v>366600</v>
          </cell>
          <cell r="R1513">
            <v>0</v>
          </cell>
          <cell r="S1513">
            <v>0</v>
          </cell>
          <cell r="T1513">
            <v>0</v>
          </cell>
          <cell r="U1513">
            <v>0</v>
          </cell>
          <cell r="V1513">
            <v>0</v>
          </cell>
          <cell r="W1513">
            <v>0</v>
          </cell>
          <cell r="X1513">
            <v>0</v>
          </cell>
          <cell r="Y1513">
            <v>0</v>
          </cell>
          <cell r="Z1513">
            <v>366600</v>
          </cell>
          <cell r="AA1513">
            <v>75000</v>
          </cell>
          <cell r="AB1513">
            <v>52992</v>
          </cell>
          <cell r="AC1513">
            <v>0</v>
          </cell>
          <cell r="AD1513">
            <v>27000</v>
          </cell>
          <cell r="AE1513">
            <v>0</v>
          </cell>
          <cell r="AF1513">
            <v>11998</v>
          </cell>
          <cell r="AG1513">
            <v>0</v>
          </cell>
          <cell r="AH1513">
            <v>0</v>
          </cell>
          <cell r="AI1513">
            <v>0</v>
          </cell>
          <cell r="AJ1513">
            <v>0</v>
          </cell>
          <cell r="AK1513">
            <v>20882</v>
          </cell>
          <cell r="AL1513">
            <v>2915</v>
          </cell>
          <cell r="AM1513">
            <v>47244.4</v>
          </cell>
          <cell r="AN1513">
            <v>795</v>
          </cell>
          <cell r="AO1513">
            <v>0</v>
          </cell>
          <cell r="AP1513">
            <v>0</v>
          </cell>
          <cell r="AQ1513">
            <v>533590</v>
          </cell>
          <cell r="AR1513">
            <v>0</v>
          </cell>
          <cell r="AS1513">
            <v>0</v>
          </cell>
          <cell r="AT1513">
            <v>0</v>
          </cell>
          <cell r="AU1513">
            <v>0</v>
          </cell>
          <cell r="AV1513">
            <v>2667</v>
          </cell>
          <cell r="AW1513">
            <v>4536.4650000000001</v>
          </cell>
          <cell r="AX1513">
            <v>1088.5236</v>
          </cell>
        </row>
        <row r="1514">
          <cell r="D1514" t="str">
            <v>戸梶　輝子</v>
          </cell>
          <cell r="E1514">
            <v>1007</v>
          </cell>
          <cell r="F1514" t="str">
            <v>関西研修センター</v>
          </cell>
          <cell r="G1514">
            <v>100701</v>
          </cell>
          <cell r="H1514" t="str">
            <v>ＫＫＣＧ</v>
          </cell>
          <cell r="I1514">
            <v>1</v>
          </cell>
          <cell r="J1514" t="str">
            <v>部門1</v>
          </cell>
          <cell r="K1514">
            <v>1001</v>
          </cell>
          <cell r="L1514" t="str">
            <v>部門1-1</v>
          </cell>
          <cell r="M1514">
            <v>100102</v>
          </cell>
          <cell r="N1514" t="str">
            <v>一般職員</v>
          </cell>
          <cell r="O1514">
            <v>500</v>
          </cell>
          <cell r="P1514">
            <v>286800</v>
          </cell>
          <cell r="Q1514">
            <v>286800</v>
          </cell>
          <cell r="R1514">
            <v>0</v>
          </cell>
          <cell r="S1514">
            <v>0</v>
          </cell>
          <cell r="T1514">
            <v>0</v>
          </cell>
          <cell r="U1514">
            <v>0</v>
          </cell>
          <cell r="V1514">
            <v>0</v>
          </cell>
          <cell r="W1514">
            <v>0</v>
          </cell>
          <cell r="X1514">
            <v>0</v>
          </cell>
          <cell r="Y1514">
            <v>0</v>
          </cell>
          <cell r="Z1514">
            <v>286800</v>
          </cell>
          <cell r="AA1514">
            <v>0</v>
          </cell>
          <cell r="AB1514">
            <v>34416</v>
          </cell>
          <cell r="AC1514">
            <v>0</v>
          </cell>
          <cell r="AD1514">
            <v>0</v>
          </cell>
          <cell r="AE1514">
            <v>0</v>
          </cell>
          <cell r="AF1514">
            <v>13898</v>
          </cell>
          <cell r="AG1514">
            <v>0</v>
          </cell>
          <cell r="AH1514">
            <v>4901</v>
          </cell>
          <cell r="AI1514">
            <v>5213</v>
          </cell>
          <cell r="AJ1514">
            <v>0</v>
          </cell>
          <cell r="AK1514">
            <v>13396</v>
          </cell>
          <cell r="AL1514">
            <v>0</v>
          </cell>
          <cell r="AM1514">
            <v>30308.2</v>
          </cell>
          <cell r="AN1514">
            <v>510</v>
          </cell>
          <cell r="AO1514">
            <v>0</v>
          </cell>
          <cell r="AP1514">
            <v>0</v>
          </cell>
          <cell r="AQ1514">
            <v>345228</v>
          </cell>
          <cell r="AR1514">
            <v>0</v>
          </cell>
          <cell r="AS1514">
            <v>0</v>
          </cell>
          <cell r="AT1514">
            <v>0</v>
          </cell>
          <cell r="AU1514">
            <v>2760</v>
          </cell>
          <cell r="AV1514">
            <v>1726</v>
          </cell>
          <cell r="AW1514">
            <v>2934.578</v>
          </cell>
          <cell r="AX1514">
            <v>704.26509999999996</v>
          </cell>
        </row>
        <row r="1515">
          <cell r="D1515" t="str">
            <v>樋口　美紀</v>
          </cell>
          <cell r="E1515">
            <v>1008</v>
          </cell>
          <cell r="F1515" t="str">
            <v>HIDA総合研究所</v>
          </cell>
          <cell r="G1515">
            <v>100801</v>
          </cell>
          <cell r="H1515" t="str">
            <v>調査企画Ｇ</v>
          </cell>
          <cell r="I1515">
            <v>1</v>
          </cell>
          <cell r="J1515" t="str">
            <v>部門1</v>
          </cell>
          <cell r="K1515">
            <v>1001</v>
          </cell>
          <cell r="L1515" t="str">
            <v>部門1-1</v>
          </cell>
          <cell r="M1515">
            <v>100102</v>
          </cell>
          <cell r="N1515" t="str">
            <v>一般職員</v>
          </cell>
          <cell r="O1515">
            <v>500</v>
          </cell>
          <cell r="P1515">
            <v>281400</v>
          </cell>
          <cell r="Q1515">
            <v>281400</v>
          </cell>
          <cell r="R1515">
            <v>0</v>
          </cell>
          <cell r="S1515">
            <v>0</v>
          </cell>
          <cell r="T1515">
            <v>0</v>
          </cell>
          <cell r="U1515">
            <v>0</v>
          </cell>
          <cell r="V1515">
            <v>0</v>
          </cell>
          <cell r="W1515">
            <v>0</v>
          </cell>
          <cell r="X1515">
            <v>0</v>
          </cell>
          <cell r="Y1515">
            <v>0</v>
          </cell>
          <cell r="Z1515">
            <v>281400</v>
          </cell>
          <cell r="AA1515">
            <v>0</v>
          </cell>
          <cell r="AB1515">
            <v>33768</v>
          </cell>
          <cell r="AC1515">
            <v>0</v>
          </cell>
          <cell r="AD1515">
            <v>0</v>
          </cell>
          <cell r="AE1515">
            <v>0</v>
          </cell>
          <cell r="AF1515">
            <v>10085</v>
          </cell>
          <cell r="AG1515">
            <v>0</v>
          </cell>
          <cell r="AH1515">
            <v>4800</v>
          </cell>
          <cell r="AI1515">
            <v>77927</v>
          </cell>
          <cell r="AJ1515">
            <v>0</v>
          </cell>
          <cell r="AK1515">
            <v>17336</v>
          </cell>
          <cell r="AL1515">
            <v>0</v>
          </cell>
          <cell r="AM1515">
            <v>39222.199999999997</v>
          </cell>
          <cell r="AN1515">
            <v>660</v>
          </cell>
          <cell r="AO1515">
            <v>0</v>
          </cell>
          <cell r="AP1515">
            <v>0</v>
          </cell>
          <cell r="AQ1515">
            <v>407980</v>
          </cell>
          <cell r="AR1515">
            <v>0</v>
          </cell>
          <cell r="AS1515">
            <v>0</v>
          </cell>
          <cell r="AT1515">
            <v>453</v>
          </cell>
          <cell r="AU1515">
            <v>0</v>
          </cell>
          <cell r="AV1515">
            <v>2039</v>
          </cell>
          <cell r="AW1515">
            <v>3468.73</v>
          </cell>
          <cell r="AX1515">
            <v>832.27919999999995</v>
          </cell>
        </row>
        <row r="1516">
          <cell r="D1516" t="str">
            <v>瀧本　三枝喜</v>
          </cell>
          <cell r="E1516">
            <v>1004</v>
          </cell>
          <cell r="F1516" t="str">
            <v>事業統括部</v>
          </cell>
          <cell r="G1516">
            <v>100403</v>
          </cell>
          <cell r="H1516" t="str">
            <v>管理システムＧ</v>
          </cell>
          <cell r="I1516">
            <v>1</v>
          </cell>
          <cell r="J1516" t="str">
            <v>部門1</v>
          </cell>
          <cell r="K1516">
            <v>1001</v>
          </cell>
          <cell r="L1516" t="str">
            <v>部門1-1</v>
          </cell>
          <cell r="M1516">
            <v>100102</v>
          </cell>
          <cell r="N1516" t="str">
            <v>一般職員</v>
          </cell>
          <cell r="O1516">
            <v>500</v>
          </cell>
          <cell r="P1516">
            <v>346300</v>
          </cell>
          <cell r="Q1516">
            <v>346300</v>
          </cell>
          <cell r="R1516">
            <v>0</v>
          </cell>
          <cell r="S1516">
            <v>0</v>
          </cell>
          <cell r="T1516">
            <v>0</v>
          </cell>
          <cell r="U1516">
            <v>0</v>
          </cell>
          <cell r="V1516">
            <v>0</v>
          </cell>
          <cell r="W1516">
            <v>0</v>
          </cell>
          <cell r="X1516">
            <v>0</v>
          </cell>
          <cell r="Y1516">
            <v>0</v>
          </cell>
          <cell r="Z1516">
            <v>346300</v>
          </cell>
          <cell r="AA1516">
            <v>0</v>
          </cell>
          <cell r="AB1516">
            <v>42876</v>
          </cell>
          <cell r="AC1516">
            <v>11000</v>
          </cell>
          <cell r="AD1516">
            <v>0</v>
          </cell>
          <cell r="AE1516">
            <v>0</v>
          </cell>
          <cell r="AF1516">
            <v>7713</v>
          </cell>
          <cell r="AG1516">
            <v>0</v>
          </cell>
          <cell r="AH1516">
            <v>15147</v>
          </cell>
          <cell r="AI1516">
            <v>118713</v>
          </cell>
          <cell r="AJ1516">
            <v>0</v>
          </cell>
          <cell r="AK1516">
            <v>23246</v>
          </cell>
          <cell r="AL1516">
            <v>3245</v>
          </cell>
          <cell r="AM1516">
            <v>52593.2</v>
          </cell>
          <cell r="AN1516">
            <v>885</v>
          </cell>
          <cell r="AO1516">
            <v>0</v>
          </cell>
          <cell r="AP1516">
            <v>0</v>
          </cell>
          <cell r="AQ1516">
            <v>541749</v>
          </cell>
          <cell r="AR1516">
            <v>13653</v>
          </cell>
          <cell r="AS1516">
            <v>0</v>
          </cell>
          <cell r="AT1516">
            <v>0</v>
          </cell>
          <cell r="AU1516">
            <v>0</v>
          </cell>
          <cell r="AV1516">
            <v>2708</v>
          </cell>
          <cell r="AW1516">
            <v>4605.6115</v>
          </cell>
          <cell r="AX1516">
            <v>1105.1678999999999</v>
          </cell>
        </row>
        <row r="1517">
          <cell r="D1517" t="str">
            <v>徳山　朋美</v>
          </cell>
          <cell r="E1517">
            <v>1003</v>
          </cell>
          <cell r="F1517" t="str">
            <v>研修業務部</v>
          </cell>
          <cell r="G1517">
            <v>100302</v>
          </cell>
          <cell r="H1517" t="str">
            <v>低炭素化支援Ｇ</v>
          </cell>
          <cell r="I1517">
            <v>1</v>
          </cell>
          <cell r="J1517" t="str">
            <v>部門1</v>
          </cell>
          <cell r="K1517">
            <v>1001</v>
          </cell>
          <cell r="L1517" t="str">
            <v>部門1-1</v>
          </cell>
          <cell r="M1517">
            <v>100102</v>
          </cell>
          <cell r="N1517" t="str">
            <v>一般職員</v>
          </cell>
          <cell r="O1517">
            <v>500</v>
          </cell>
          <cell r="P1517">
            <v>248700</v>
          </cell>
          <cell r="Q1517">
            <v>248700</v>
          </cell>
          <cell r="R1517">
            <v>0</v>
          </cell>
          <cell r="S1517">
            <v>0</v>
          </cell>
          <cell r="T1517">
            <v>0</v>
          </cell>
          <cell r="U1517">
            <v>0</v>
          </cell>
          <cell r="V1517">
            <v>0</v>
          </cell>
          <cell r="W1517">
            <v>0</v>
          </cell>
          <cell r="X1517">
            <v>0</v>
          </cell>
          <cell r="Y1517">
            <v>0</v>
          </cell>
          <cell r="Z1517">
            <v>248700</v>
          </cell>
          <cell r="AA1517">
            <v>0</v>
          </cell>
          <cell r="AB1517">
            <v>29844</v>
          </cell>
          <cell r="AC1517">
            <v>0</v>
          </cell>
          <cell r="AD1517">
            <v>27000</v>
          </cell>
          <cell r="AE1517">
            <v>0</v>
          </cell>
          <cell r="AF1517">
            <v>13311</v>
          </cell>
          <cell r="AG1517">
            <v>0</v>
          </cell>
          <cell r="AH1517">
            <v>5672</v>
          </cell>
          <cell r="AI1517">
            <v>74828</v>
          </cell>
          <cell r="AJ1517">
            <v>0</v>
          </cell>
          <cell r="AK1517">
            <v>16154</v>
          </cell>
          <cell r="AL1517">
            <v>0</v>
          </cell>
          <cell r="AM1517">
            <v>36547.800000000003</v>
          </cell>
          <cell r="AN1517">
            <v>615</v>
          </cell>
          <cell r="AO1517">
            <v>0</v>
          </cell>
          <cell r="AP1517">
            <v>0</v>
          </cell>
          <cell r="AQ1517">
            <v>399355</v>
          </cell>
          <cell r="AR1517">
            <v>4859</v>
          </cell>
          <cell r="AS1517">
            <v>0</v>
          </cell>
          <cell r="AT1517">
            <v>416</v>
          </cell>
          <cell r="AU1517">
            <v>0</v>
          </cell>
          <cell r="AV1517">
            <v>1996</v>
          </cell>
          <cell r="AW1517">
            <v>3395.2925</v>
          </cell>
          <cell r="AX1517">
            <v>814.68420000000003</v>
          </cell>
        </row>
        <row r="1518">
          <cell r="D1518" t="str">
            <v>杉山　充</v>
          </cell>
          <cell r="E1518">
            <v>1008</v>
          </cell>
          <cell r="F1518" t="str">
            <v>HIDA総合研究所</v>
          </cell>
          <cell r="G1518">
            <v>100803</v>
          </cell>
          <cell r="H1518" t="str">
            <v>日本語教育センター</v>
          </cell>
          <cell r="I1518">
            <v>1</v>
          </cell>
          <cell r="J1518" t="str">
            <v>部門1</v>
          </cell>
          <cell r="K1518">
            <v>1001</v>
          </cell>
          <cell r="L1518" t="str">
            <v>部門1-1</v>
          </cell>
          <cell r="M1518">
            <v>100102</v>
          </cell>
          <cell r="N1518" t="str">
            <v>一般職員</v>
          </cell>
          <cell r="O1518">
            <v>500</v>
          </cell>
          <cell r="P1518">
            <v>254300</v>
          </cell>
          <cell r="Q1518">
            <v>254300</v>
          </cell>
          <cell r="R1518">
            <v>0</v>
          </cell>
          <cell r="S1518">
            <v>0</v>
          </cell>
          <cell r="T1518">
            <v>0</v>
          </cell>
          <cell r="U1518">
            <v>0</v>
          </cell>
          <cell r="V1518">
            <v>0</v>
          </cell>
          <cell r="W1518">
            <v>0</v>
          </cell>
          <cell r="X1518">
            <v>0</v>
          </cell>
          <cell r="Y1518">
            <v>0</v>
          </cell>
          <cell r="Z1518">
            <v>254300</v>
          </cell>
          <cell r="AA1518">
            <v>0</v>
          </cell>
          <cell r="AB1518">
            <v>32076</v>
          </cell>
          <cell r="AC1518">
            <v>13000</v>
          </cell>
          <cell r="AD1518">
            <v>27000</v>
          </cell>
          <cell r="AE1518">
            <v>0</v>
          </cell>
          <cell r="AF1518">
            <v>19313</v>
          </cell>
          <cell r="AG1518">
            <v>0</v>
          </cell>
          <cell r="AH1518">
            <v>4276</v>
          </cell>
          <cell r="AI1518">
            <v>22030</v>
          </cell>
          <cell r="AJ1518">
            <v>0</v>
          </cell>
          <cell r="AK1518">
            <v>14184</v>
          </cell>
          <cell r="AL1518">
            <v>0</v>
          </cell>
          <cell r="AM1518">
            <v>32090.799999999999</v>
          </cell>
          <cell r="AN1518">
            <v>540</v>
          </cell>
          <cell r="AO1518">
            <v>0</v>
          </cell>
          <cell r="AP1518">
            <v>0</v>
          </cell>
          <cell r="AQ1518">
            <v>371995</v>
          </cell>
          <cell r="AR1518">
            <v>0</v>
          </cell>
          <cell r="AS1518">
            <v>0</v>
          </cell>
          <cell r="AT1518">
            <v>0</v>
          </cell>
          <cell r="AU1518">
            <v>0</v>
          </cell>
          <cell r="AV1518">
            <v>1859</v>
          </cell>
          <cell r="AW1518">
            <v>3162.9324999999999</v>
          </cell>
          <cell r="AX1518">
            <v>758.86980000000005</v>
          </cell>
        </row>
        <row r="1519">
          <cell r="D1519" t="str">
            <v>田中　勇人</v>
          </cell>
          <cell r="E1519">
            <v>1002</v>
          </cell>
          <cell r="F1519" t="str">
            <v>政策推進部</v>
          </cell>
          <cell r="G1519">
            <v>100202</v>
          </cell>
          <cell r="H1519" t="str">
            <v>政策受託Ｇ</v>
          </cell>
          <cell r="I1519">
            <v>1</v>
          </cell>
          <cell r="J1519" t="str">
            <v>部門1</v>
          </cell>
          <cell r="K1519">
            <v>1001</v>
          </cell>
          <cell r="L1519" t="str">
            <v>部門1-1</v>
          </cell>
          <cell r="M1519">
            <v>100102</v>
          </cell>
          <cell r="N1519" t="str">
            <v>一般職員</v>
          </cell>
          <cell r="O1519">
            <v>300</v>
          </cell>
          <cell r="P1519">
            <v>315700</v>
          </cell>
          <cell r="Q1519">
            <v>315700</v>
          </cell>
          <cell r="R1519">
            <v>0</v>
          </cell>
          <cell r="S1519">
            <v>0</v>
          </cell>
          <cell r="T1519">
            <v>0</v>
          </cell>
          <cell r="U1519">
            <v>0</v>
          </cell>
          <cell r="V1519">
            <v>0</v>
          </cell>
          <cell r="W1519">
            <v>0</v>
          </cell>
          <cell r="X1519">
            <v>0</v>
          </cell>
          <cell r="Y1519">
            <v>0</v>
          </cell>
          <cell r="Z1519">
            <v>315700</v>
          </cell>
          <cell r="AA1519">
            <v>45000</v>
          </cell>
          <cell r="AB1519">
            <v>46404</v>
          </cell>
          <cell r="AC1519">
            <v>26000</v>
          </cell>
          <cell r="AD1519">
            <v>40500</v>
          </cell>
          <cell r="AE1519">
            <v>41000</v>
          </cell>
          <cell r="AF1519">
            <v>4680</v>
          </cell>
          <cell r="AG1519">
            <v>0</v>
          </cell>
          <cell r="AH1519">
            <v>17250</v>
          </cell>
          <cell r="AI1519">
            <v>0</v>
          </cell>
          <cell r="AJ1519">
            <v>0</v>
          </cell>
          <cell r="AK1519">
            <v>20882</v>
          </cell>
          <cell r="AL1519">
            <v>2915</v>
          </cell>
          <cell r="AM1519">
            <v>47244.4</v>
          </cell>
          <cell r="AN1519">
            <v>795</v>
          </cell>
          <cell r="AO1519">
            <v>0</v>
          </cell>
          <cell r="AP1519">
            <v>0</v>
          </cell>
          <cell r="AQ1519">
            <v>536534</v>
          </cell>
          <cell r="AR1519">
            <v>0</v>
          </cell>
          <cell r="AS1519">
            <v>0</v>
          </cell>
          <cell r="AT1519">
            <v>0</v>
          </cell>
          <cell r="AU1519">
            <v>0</v>
          </cell>
          <cell r="AV1519">
            <v>2682</v>
          </cell>
          <cell r="AW1519">
            <v>4561.2089999999998</v>
          </cell>
          <cell r="AX1519">
            <v>1094.5292999999999</v>
          </cell>
        </row>
        <row r="1520">
          <cell r="D1520" t="str">
            <v>岩屋　恭子</v>
          </cell>
          <cell r="E1520">
            <v>1005</v>
          </cell>
          <cell r="F1520" t="str">
            <v>総務企画部</v>
          </cell>
          <cell r="G1520">
            <v>100503</v>
          </cell>
          <cell r="H1520" t="str">
            <v>人事Ｇ</v>
          </cell>
          <cell r="I1520">
            <v>1</v>
          </cell>
          <cell r="J1520" t="str">
            <v>部門1</v>
          </cell>
          <cell r="K1520">
            <v>1001</v>
          </cell>
          <cell r="L1520" t="str">
            <v>部門1-1</v>
          </cell>
          <cell r="M1520">
            <v>100102</v>
          </cell>
          <cell r="N1520" t="str">
            <v>一般職員</v>
          </cell>
          <cell r="O1520">
            <v>500</v>
          </cell>
          <cell r="P1520">
            <v>234700</v>
          </cell>
          <cell r="Q1520">
            <v>234700</v>
          </cell>
          <cell r="R1520">
            <v>0</v>
          </cell>
          <cell r="S1520">
            <v>0</v>
          </cell>
          <cell r="T1520">
            <v>0</v>
          </cell>
          <cell r="U1520">
            <v>0</v>
          </cell>
          <cell r="V1520">
            <v>0</v>
          </cell>
          <cell r="W1520">
            <v>0</v>
          </cell>
          <cell r="X1520">
            <v>0</v>
          </cell>
          <cell r="Y1520">
            <v>0</v>
          </cell>
          <cell r="Z1520">
            <v>234700</v>
          </cell>
          <cell r="AA1520">
            <v>0</v>
          </cell>
          <cell r="AB1520">
            <v>28164</v>
          </cell>
          <cell r="AC1520">
            <v>0</v>
          </cell>
          <cell r="AD1520">
            <v>27000</v>
          </cell>
          <cell r="AE1520">
            <v>0</v>
          </cell>
          <cell r="AF1520">
            <v>6958</v>
          </cell>
          <cell r="AG1520">
            <v>0</v>
          </cell>
          <cell r="AH1520">
            <v>3924</v>
          </cell>
          <cell r="AI1520">
            <v>32195</v>
          </cell>
          <cell r="AJ1520">
            <v>-13088</v>
          </cell>
          <cell r="AK1520">
            <v>14972</v>
          </cell>
          <cell r="AL1520">
            <v>0</v>
          </cell>
          <cell r="AM1520">
            <v>33873.4</v>
          </cell>
          <cell r="AN1520">
            <v>570</v>
          </cell>
          <cell r="AO1520">
            <v>0</v>
          </cell>
          <cell r="AP1520">
            <v>0</v>
          </cell>
          <cell r="AQ1520">
            <v>319853</v>
          </cell>
          <cell r="AR1520">
            <v>0</v>
          </cell>
          <cell r="AS1520">
            <v>0</v>
          </cell>
          <cell r="AT1520">
            <v>0</v>
          </cell>
          <cell r="AU1520">
            <v>0</v>
          </cell>
          <cell r="AV1520">
            <v>1599</v>
          </cell>
          <cell r="AW1520">
            <v>2719.0155</v>
          </cell>
          <cell r="AX1520">
            <v>652.50009999999997</v>
          </cell>
        </row>
        <row r="1521">
          <cell r="D1521" t="str">
            <v>宮田　花子</v>
          </cell>
          <cell r="E1521">
            <v>1004</v>
          </cell>
          <cell r="F1521" t="str">
            <v>事業統括部</v>
          </cell>
          <cell r="G1521">
            <v>100402</v>
          </cell>
          <cell r="H1521" t="str">
            <v>事業統括Ｇ地方創生支援ユニット</v>
          </cell>
          <cell r="I1521">
            <v>1</v>
          </cell>
          <cell r="J1521" t="str">
            <v>部門1</v>
          </cell>
          <cell r="K1521">
            <v>1001</v>
          </cell>
          <cell r="L1521" t="str">
            <v>部門1-1</v>
          </cell>
          <cell r="M1521">
            <v>100102</v>
          </cell>
          <cell r="N1521" t="str">
            <v>一般職員</v>
          </cell>
          <cell r="O1521">
            <v>500</v>
          </cell>
          <cell r="P1521">
            <v>251500</v>
          </cell>
          <cell r="Q1521">
            <v>251500</v>
          </cell>
          <cell r="R1521">
            <v>0</v>
          </cell>
          <cell r="S1521">
            <v>0</v>
          </cell>
          <cell r="T1521">
            <v>0</v>
          </cell>
          <cell r="U1521">
            <v>0</v>
          </cell>
          <cell r="V1521">
            <v>0</v>
          </cell>
          <cell r="W1521">
            <v>0</v>
          </cell>
          <cell r="X1521">
            <v>0</v>
          </cell>
          <cell r="Y1521">
            <v>0</v>
          </cell>
          <cell r="Z1521">
            <v>251500</v>
          </cell>
          <cell r="AA1521">
            <v>0</v>
          </cell>
          <cell r="AB1521">
            <v>30180</v>
          </cell>
          <cell r="AC1521">
            <v>0</v>
          </cell>
          <cell r="AD1521">
            <v>27000</v>
          </cell>
          <cell r="AE1521">
            <v>0</v>
          </cell>
          <cell r="AF1521">
            <v>6283</v>
          </cell>
          <cell r="AG1521">
            <v>0</v>
          </cell>
          <cell r="AH1521">
            <v>5725</v>
          </cell>
          <cell r="AI1521">
            <v>168844</v>
          </cell>
          <cell r="AJ1521">
            <v>0</v>
          </cell>
          <cell r="AK1521">
            <v>18518</v>
          </cell>
          <cell r="AL1521">
            <v>0</v>
          </cell>
          <cell r="AM1521">
            <v>41896.6</v>
          </cell>
          <cell r="AN1521">
            <v>705</v>
          </cell>
          <cell r="AO1521">
            <v>0</v>
          </cell>
          <cell r="AP1521">
            <v>0</v>
          </cell>
          <cell r="AQ1521">
            <v>489532</v>
          </cell>
          <cell r="AR1521">
            <v>23010</v>
          </cell>
          <cell r="AS1521">
            <v>0</v>
          </cell>
          <cell r="AT1521">
            <v>5078</v>
          </cell>
          <cell r="AU1521">
            <v>3155</v>
          </cell>
          <cell r="AV1521">
            <v>2447</v>
          </cell>
          <cell r="AW1521">
            <v>4161.6819999999998</v>
          </cell>
          <cell r="AX1521">
            <v>998.64520000000005</v>
          </cell>
        </row>
        <row r="1522">
          <cell r="D1522" t="str">
            <v>小田川　裕香子</v>
          </cell>
          <cell r="E1522">
            <v>1005</v>
          </cell>
          <cell r="F1522" t="str">
            <v>総務企画部</v>
          </cell>
          <cell r="G1522">
            <v>100503</v>
          </cell>
          <cell r="H1522" t="str">
            <v>人事Ｇ</v>
          </cell>
          <cell r="I1522">
            <v>1</v>
          </cell>
          <cell r="J1522" t="str">
            <v>部門1</v>
          </cell>
          <cell r="K1522">
            <v>1001</v>
          </cell>
          <cell r="L1522" t="str">
            <v>部門1-1</v>
          </cell>
          <cell r="M1522">
            <v>100102</v>
          </cell>
          <cell r="N1522" t="str">
            <v>一般職員</v>
          </cell>
          <cell r="O1522">
            <v>500</v>
          </cell>
          <cell r="P1522">
            <v>226300</v>
          </cell>
          <cell r="Q1522">
            <v>226300</v>
          </cell>
          <cell r="R1522">
            <v>0</v>
          </cell>
          <cell r="S1522">
            <v>0</v>
          </cell>
          <cell r="T1522">
            <v>0</v>
          </cell>
          <cell r="U1522">
            <v>0</v>
          </cell>
          <cell r="V1522">
            <v>0</v>
          </cell>
          <cell r="W1522">
            <v>0</v>
          </cell>
          <cell r="X1522">
            <v>0</v>
          </cell>
          <cell r="Y1522">
            <v>0</v>
          </cell>
          <cell r="Z1522">
            <v>226300</v>
          </cell>
          <cell r="AA1522">
            <v>0</v>
          </cell>
          <cell r="AB1522">
            <v>27156</v>
          </cell>
          <cell r="AC1522">
            <v>0</v>
          </cell>
          <cell r="AD1522">
            <v>0</v>
          </cell>
          <cell r="AE1522">
            <v>0</v>
          </cell>
          <cell r="AF1522">
            <v>10006</v>
          </cell>
          <cell r="AG1522">
            <v>0</v>
          </cell>
          <cell r="AH1522">
            <v>3830</v>
          </cell>
          <cell r="AI1522">
            <v>66160</v>
          </cell>
          <cell r="AJ1522">
            <v>0</v>
          </cell>
          <cell r="AK1522">
            <v>13396</v>
          </cell>
          <cell r="AL1522">
            <v>0</v>
          </cell>
          <cell r="AM1522">
            <v>30308.2</v>
          </cell>
          <cell r="AN1522">
            <v>510</v>
          </cell>
          <cell r="AO1522">
            <v>0</v>
          </cell>
          <cell r="AP1522">
            <v>0</v>
          </cell>
          <cell r="AQ1522">
            <v>333452</v>
          </cell>
          <cell r="AR1522">
            <v>6638</v>
          </cell>
          <cell r="AS1522">
            <v>0</v>
          </cell>
          <cell r="AT1522">
            <v>0</v>
          </cell>
          <cell r="AU1522">
            <v>0</v>
          </cell>
          <cell r="AV1522">
            <v>1667</v>
          </cell>
          <cell r="AW1522">
            <v>2834.6019999999999</v>
          </cell>
          <cell r="AX1522">
            <v>680.24199999999996</v>
          </cell>
        </row>
        <row r="1523">
          <cell r="D1523" t="str">
            <v>藤木　昌彦</v>
          </cell>
          <cell r="E1523">
            <v>1001</v>
          </cell>
          <cell r="F1523" t="str">
            <v>役員他</v>
          </cell>
          <cell r="G1523">
            <v>100102</v>
          </cell>
          <cell r="H1523" t="str">
            <v>出納長</v>
          </cell>
          <cell r="I1523">
            <v>1</v>
          </cell>
          <cell r="J1523" t="str">
            <v>部門1</v>
          </cell>
          <cell r="K1523">
            <v>1001</v>
          </cell>
          <cell r="L1523" t="str">
            <v>部門1-1</v>
          </cell>
          <cell r="M1523">
            <v>100102</v>
          </cell>
          <cell r="N1523" t="str">
            <v>一般職員</v>
          </cell>
          <cell r="O1523">
            <v>200</v>
          </cell>
          <cell r="P1523">
            <v>600000</v>
          </cell>
          <cell r="Q1523">
            <v>600000</v>
          </cell>
          <cell r="R1523">
            <v>0</v>
          </cell>
          <cell r="S1523">
            <v>0</v>
          </cell>
          <cell r="T1523">
            <v>0</v>
          </cell>
          <cell r="U1523">
            <v>0</v>
          </cell>
          <cell r="V1523">
            <v>0</v>
          </cell>
          <cell r="W1523">
            <v>0</v>
          </cell>
          <cell r="X1523">
            <v>0</v>
          </cell>
          <cell r="Y1523">
            <v>0</v>
          </cell>
          <cell r="Z1523">
            <v>600000</v>
          </cell>
          <cell r="AA1523">
            <v>0</v>
          </cell>
          <cell r="AB1523">
            <v>0</v>
          </cell>
          <cell r="AC1523">
            <v>0</v>
          </cell>
          <cell r="AD1523">
            <v>0</v>
          </cell>
          <cell r="AE1523">
            <v>0</v>
          </cell>
          <cell r="AF1523">
            <v>10265</v>
          </cell>
          <cell r="AG1523">
            <v>0</v>
          </cell>
          <cell r="AH1523">
            <v>0</v>
          </cell>
          <cell r="AI1523">
            <v>0</v>
          </cell>
          <cell r="AJ1523">
            <v>0</v>
          </cell>
          <cell r="AK1523">
            <v>24428</v>
          </cell>
          <cell r="AL1523">
            <v>3410</v>
          </cell>
          <cell r="AM1523">
            <v>55267.6</v>
          </cell>
          <cell r="AN1523">
            <v>930</v>
          </cell>
          <cell r="AO1523">
            <v>0</v>
          </cell>
          <cell r="AP1523">
            <v>0</v>
          </cell>
          <cell r="AQ1523">
            <v>610265</v>
          </cell>
          <cell r="AR1523">
            <v>0</v>
          </cell>
          <cell r="AS1523">
            <v>0</v>
          </cell>
          <cell r="AT1523">
            <v>0</v>
          </cell>
          <cell r="AU1523">
            <v>0</v>
          </cell>
          <cell r="AV1523">
            <v>3051</v>
          </cell>
          <cell r="AW1523">
            <v>5187.5775000000003</v>
          </cell>
          <cell r="AX1523">
            <v>1244.9405999999999</v>
          </cell>
        </row>
        <row r="1524">
          <cell r="D1524" t="str">
            <v>湊　雅美</v>
          </cell>
          <cell r="E1524">
            <v>1002</v>
          </cell>
          <cell r="F1524" t="str">
            <v>派遣業務部</v>
          </cell>
          <cell r="G1524">
            <v>100201</v>
          </cell>
          <cell r="H1524" t="str">
            <v>派遣業務Ｇ</v>
          </cell>
          <cell r="I1524">
            <v>1</v>
          </cell>
          <cell r="J1524" t="str">
            <v>部門1</v>
          </cell>
          <cell r="K1524">
            <v>1001</v>
          </cell>
          <cell r="L1524" t="str">
            <v>部門1-1</v>
          </cell>
          <cell r="M1524">
            <v>100102</v>
          </cell>
          <cell r="N1524" t="str">
            <v>一般職員</v>
          </cell>
          <cell r="O1524">
            <v>300</v>
          </cell>
          <cell r="P1524">
            <v>459300</v>
          </cell>
          <cell r="Q1524">
            <v>459300</v>
          </cell>
          <cell r="R1524">
            <v>0</v>
          </cell>
          <cell r="S1524">
            <v>0</v>
          </cell>
          <cell r="T1524">
            <v>0</v>
          </cell>
          <cell r="U1524">
            <v>0</v>
          </cell>
          <cell r="V1524">
            <v>0</v>
          </cell>
          <cell r="W1524">
            <v>0</v>
          </cell>
          <cell r="X1524">
            <v>0</v>
          </cell>
          <cell r="Y1524">
            <v>0</v>
          </cell>
          <cell r="Z1524">
            <v>459300</v>
          </cell>
          <cell r="AA1524">
            <v>75000</v>
          </cell>
          <cell r="AB1524">
            <v>64116</v>
          </cell>
          <cell r="AC1524">
            <v>0</v>
          </cell>
          <cell r="AD1524">
            <v>0</v>
          </cell>
          <cell r="AE1524">
            <v>0</v>
          </cell>
          <cell r="AF1524">
            <v>12908</v>
          </cell>
          <cell r="AG1524">
            <v>0</v>
          </cell>
          <cell r="AH1524">
            <v>10006</v>
          </cell>
          <cell r="AI1524">
            <v>0</v>
          </cell>
          <cell r="AJ1524">
            <v>0</v>
          </cell>
          <cell r="AK1524">
            <v>24428</v>
          </cell>
          <cell r="AL1524">
            <v>3410</v>
          </cell>
          <cell r="AM1524">
            <v>55267.6</v>
          </cell>
          <cell r="AN1524">
            <v>930</v>
          </cell>
          <cell r="AO1524">
            <v>0</v>
          </cell>
          <cell r="AP1524">
            <v>0</v>
          </cell>
          <cell r="AQ1524">
            <v>621330</v>
          </cell>
          <cell r="AR1524">
            <v>0</v>
          </cell>
          <cell r="AS1524">
            <v>0</v>
          </cell>
          <cell r="AT1524">
            <v>0</v>
          </cell>
          <cell r="AU1524">
            <v>0</v>
          </cell>
          <cell r="AV1524">
            <v>3106</v>
          </cell>
          <cell r="AW1524">
            <v>5281.9549999999999</v>
          </cell>
          <cell r="AX1524">
            <v>1267.5132000000001</v>
          </cell>
        </row>
        <row r="1525">
          <cell r="D1525" t="str">
            <v>野上　弘毅</v>
          </cell>
          <cell r="E1525">
            <v>1002</v>
          </cell>
          <cell r="F1525" t="str">
            <v>政策推進部</v>
          </cell>
          <cell r="G1525">
            <v>100202</v>
          </cell>
          <cell r="H1525" t="str">
            <v>政策受託Ｇ</v>
          </cell>
          <cell r="I1525">
            <v>1</v>
          </cell>
          <cell r="J1525" t="str">
            <v>部門1</v>
          </cell>
          <cell r="K1525">
            <v>1001</v>
          </cell>
          <cell r="L1525" t="str">
            <v>部門1-1</v>
          </cell>
          <cell r="M1525">
            <v>100102</v>
          </cell>
          <cell r="N1525" t="str">
            <v>一般職員</v>
          </cell>
          <cell r="O1525">
            <v>300</v>
          </cell>
          <cell r="P1525">
            <v>378900</v>
          </cell>
          <cell r="Q1525">
            <v>378900</v>
          </cell>
          <cell r="R1525">
            <v>0</v>
          </cell>
          <cell r="S1525">
            <v>0</v>
          </cell>
          <cell r="T1525">
            <v>0</v>
          </cell>
          <cell r="U1525">
            <v>0</v>
          </cell>
          <cell r="V1525">
            <v>0</v>
          </cell>
          <cell r="W1525">
            <v>0</v>
          </cell>
          <cell r="X1525">
            <v>0</v>
          </cell>
          <cell r="Y1525">
            <v>0</v>
          </cell>
          <cell r="Z1525">
            <v>378900</v>
          </cell>
          <cell r="AA1525">
            <v>75000</v>
          </cell>
          <cell r="AB1525">
            <v>54468</v>
          </cell>
          <cell r="AC1525">
            <v>0</v>
          </cell>
          <cell r="AD1525">
            <v>0</v>
          </cell>
          <cell r="AE1525">
            <v>0</v>
          </cell>
          <cell r="AF1525">
            <v>13618</v>
          </cell>
          <cell r="AG1525">
            <v>0</v>
          </cell>
          <cell r="AH1525">
            <v>1580</v>
          </cell>
          <cell r="AI1525">
            <v>0</v>
          </cell>
          <cell r="AJ1525">
            <v>0</v>
          </cell>
          <cell r="AK1525">
            <v>20882</v>
          </cell>
          <cell r="AL1525">
            <v>2915</v>
          </cell>
          <cell r="AM1525">
            <v>47244.4</v>
          </cell>
          <cell r="AN1525">
            <v>795</v>
          </cell>
          <cell r="AO1525">
            <v>0</v>
          </cell>
          <cell r="AP1525">
            <v>0</v>
          </cell>
          <cell r="AQ1525">
            <v>523566</v>
          </cell>
          <cell r="AR1525">
            <v>0</v>
          </cell>
          <cell r="AS1525">
            <v>0</v>
          </cell>
          <cell r="AT1525">
            <v>0</v>
          </cell>
          <cell r="AU1525">
            <v>0</v>
          </cell>
          <cell r="AV1525">
            <v>2617</v>
          </cell>
          <cell r="AW1525">
            <v>4451.1409999999996</v>
          </cell>
          <cell r="AX1525">
            <v>1068.0745999999999</v>
          </cell>
        </row>
        <row r="1526">
          <cell r="D1526" t="str">
            <v>中村　比呂志</v>
          </cell>
          <cell r="E1526">
            <v>1002</v>
          </cell>
          <cell r="F1526" t="str">
            <v>政策推進部</v>
          </cell>
          <cell r="G1526">
            <v>100202</v>
          </cell>
          <cell r="H1526" t="str">
            <v>政策受託Ｇ</v>
          </cell>
          <cell r="I1526">
            <v>1</v>
          </cell>
          <cell r="J1526" t="str">
            <v>部門1</v>
          </cell>
          <cell r="K1526">
            <v>1001</v>
          </cell>
          <cell r="L1526" t="str">
            <v>部門1-1</v>
          </cell>
          <cell r="M1526">
            <v>100102</v>
          </cell>
          <cell r="N1526" t="str">
            <v>一般職員</v>
          </cell>
          <cell r="O1526">
            <v>700</v>
          </cell>
          <cell r="P1526">
            <v>0</v>
          </cell>
          <cell r="Q1526">
            <v>160000</v>
          </cell>
          <cell r="R1526">
            <v>0</v>
          </cell>
          <cell r="S1526">
            <v>0</v>
          </cell>
          <cell r="T1526">
            <v>0</v>
          </cell>
          <cell r="U1526">
            <v>0</v>
          </cell>
          <cell r="V1526">
            <v>0</v>
          </cell>
          <cell r="W1526">
            <v>0</v>
          </cell>
          <cell r="X1526">
            <v>0</v>
          </cell>
          <cell r="Y1526">
            <v>0</v>
          </cell>
          <cell r="Z1526">
            <v>160000</v>
          </cell>
          <cell r="AA1526">
            <v>0</v>
          </cell>
          <cell r="AB1526">
            <v>0</v>
          </cell>
          <cell r="AC1526">
            <v>0</v>
          </cell>
          <cell r="AD1526">
            <v>0</v>
          </cell>
          <cell r="AE1526">
            <v>0</v>
          </cell>
          <cell r="AF1526">
            <v>17370</v>
          </cell>
          <cell r="AG1526">
            <v>0</v>
          </cell>
          <cell r="AH1526">
            <v>0</v>
          </cell>
          <cell r="AI1526">
            <v>0</v>
          </cell>
          <cell r="AJ1526">
            <v>0</v>
          </cell>
          <cell r="AK1526">
            <v>7092</v>
          </cell>
          <cell r="AL1526">
            <v>990</v>
          </cell>
          <cell r="AM1526">
            <v>16045.4</v>
          </cell>
          <cell r="AN1526">
            <v>270</v>
          </cell>
          <cell r="AO1526">
            <v>0</v>
          </cell>
          <cell r="AP1526">
            <v>0</v>
          </cell>
          <cell r="AQ1526">
            <v>177370</v>
          </cell>
          <cell r="AR1526">
            <v>0</v>
          </cell>
          <cell r="AS1526">
            <v>0</v>
          </cell>
          <cell r="AT1526">
            <v>0</v>
          </cell>
          <cell r="AU1526">
            <v>0</v>
          </cell>
          <cell r="AV1526">
            <v>886</v>
          </cell>
          <cell r="AW1526">
            <v>1508.4949999999999</v>
          </cell>
          <cell r="AX1526">
            <v>361.83479999999997</v>
          </cell>
        </row>
        <row r="1527">
          <cell r="D1527" t="str">
            <v>内藤　亘</v>
          </cell>
          <cell r="E1527">
            <v>1005</v>
          </cell>
          <cell r="F1527" t="str">
            <v>総務企画部</v>
          </cell>
          <cell r="G1527">
            <v>100504</v>
          </cell>
          <cell r="H1527" t="str">
            <v>会計Ｇ</v>
          </cell>
          <cell r="I1527">
            <v>1</v>
          </cell>
          <cell r="J1527" t="str">
            <v>部門1</v>
          </cell>
          <cell r="K1527">
            <v>1001</v>
          </cell>
          <cell r="L1527" t="str">
            <v>部門1-1</v>
          </cell>
          <cell r="M1527">
            <v>100102</v>
          </cell>
          <cell r="N1527" t="str">
            <v>一般職員</v>
          </cell>
          <cell r="O1527">
            <v>500</v>
          </cell>
          <cell r="P1527">
            <v>273300</v>
          </cell>
          <cell r="Q1527">
            <v>273300</v>
          </cell>
          <cell r="R1527">
            <v>0</v>
          </cell>
          <cell r="S1527">
            <v>0</v>
          </cell>
          <cell r="T1527">
            <v>0</v>
          </cell>
          <cell r="U1527">
            <v>0</v>
          </cell>
          <cell r="V1527">
            <v>0</v>
          </cell>
          <cell r="W1527">
            <v>0</v>
          </cell>
          <cell r="X1527">
            <v>0</v>
          </cell>
          <cell r="Y1527">
            <v>0</v>
          </cell>
          <cell r="Z1527">
            <v>273300</v>
          </cell>
          <cell r="AA1527">
            <v>0</v>
          </cell>
          <cell r="AB1527">
            <v>32796</v>
          </cell>
          <cell r="AC1527">
            <v>0</v>
          </cell>
          <cell r="AD1527">
            <v>0</v>
          </cell>
          <cell r="AE1527">
            <v>0</v>
          </cell>
          <cell r="AF1527">
            <v>18260</v>
          </cell>
          <cell r="AG1527">
            <v>0</v>
          </cell>
          <cell r="AH1527">
            <v>2136</v>
          </cell>
          <cell r="AI1527">
            <v>59673</v>
          </cell>
          <cell r="AJ1527">
            <v>0</v>
          </cell>
          <cell r="AK1527">
            <v>14184</v>
          </cell>
          <cell r="AL1527">
            <v>1980</v>
          </cell>
          <cell r="AM1527">
            <v>32090.799999999999</v>
          </cell>
          <cell r="AN1527">
            <v>540</v>
          </cell>
          <cell r="AO1527">
            <v>0</v>
          </cell>
          <cell r="AP1527">
            <v>0</v>
          </cell>
          <cell r="AQ1527">
            <v>386165</v>
          </cell>
          <cell r="AR1527">
            <v>0</v>
          </cell>
          <cell r="AS1527">
            <v>0</v>
          </cell>
          <cell r="AT1527">
            <v>0</v>
          </cell>
          <cell r="AU1527">
            <v>0</v>
          </cell>
          <cell r="AV1527">
            <v>1930</v>
          </cell>
          <cell r="AW1527">
            <v>3283.2275</v>
          </cell>
          <cell r="AX1527">
            <v>787.77660000000003</v>
          </cell>
        </row>
        <row r="1528">
          <cell r="D1528" t="str">
            <v>須藤　弥生</v>
          </cell>
          <cell r="E1528">
            <v>1002</v>
          </cell>
          <cell r="F1528" t="str">
            <v>派遣業務部</v>
          </cell>
          <cell r="G1528">
            <v>100202</v>
          </cell>
          <cell r="H1528" t="str">
            <v>庶務経理Ｇ</v>
          </cell>
          <cell r="I1528">
            <v>1</v>
          </cell>
          <cell r="J1528" t="str">
            <v>部門1</v>
          </cell>
          <cell r="K1528">
            <v>1001</v>
          </cell>
          <cell r="L1528" t="str">
            <v>部門1-1</v>
          </cell>
          <cell r="M1528">
            <v>100102</v>
          </cell>
          <cell r="N1528" t="str">
            <v>一般職員</v>
          </cell>
          <cell r="O1528">
            <v>500</v>
          </cell>
          <cell r="P1528">
            <v>432600</v>
          </cell>
          <cell r="Q1528">
            <v>432600</v>
          </cell>
          <cell r="R1528">
            <v>0</v>
          </cell>
          <cell r="S1528">
            <v>0</v>
          </cell>
          <cell r="T1528">
            <v>0</v>
          </cell>
          <cell r="U1528">
            <v>0</v>
          </cell>
          <cell r="V1528">
            <v>0</v>
          </cell>
          <cell r="W1528">
            <v>0</v>
          </cell>
          <cell r="X1528">
            <v>0</v>
          </cell>
          <cell r="Y1528">
            <v>0</v>
          </cell>
          <cell r="Z1528">
            <v>432600</v>
          </cell>
          <cell r="AA1528">
            <v>0</v>
          </cell>
          <cell r="AB1528">
            <v>51912</v>
          </cell>
          <cell r="AC1528">
            <v>0</v>
          </cell>
          <cell r="AD1528">
            <v>0</v>
          </cell>
          <cell r="AE1528">
            <v>0</v>
          </cell>
          <cell r="AF1528">
            <v>13906</v>
          </cell>
          <cell r="AG1528">
            <v>0</v>
          </cell>
          <cell r="AH1528">
            <v>26663</v>
          </cell>
          <cell r="AI1528">
            <v>66404</v>
          </cell>
          <cell r="AJ1528">
            <v>0</v>
          </cell>
          <cell r="AK1528">
            <v>29550</v>
          </cell>
          <cell r="AL1528">
            <v>4125</v>
          </cell>
          <cell r="AM1528">
            <v>55267.6</v>
          </cell>
          <cell r="AN1528">
            <v>930</v>
          </cell>
          <cell r="AO1528">
            <v>0</v>
          </cell>
          <cell r="AP1528">
            <v>0</v>
          </cell>
          <cell r="AQ1528">
            <v>591485</v>
          </cell>
          <cell r="AR1528">
            <v>670</v>
          </cell>
          <cell r="AS1528">
            <v>0</v>
          </cell>
          <cell r="AT1528">
            <v>0</v>
          </cell>
          <cell r="AU1528">
            <v>0</v>
          </cell>
          <cell r="AV1528">
            <v>2957</v>
          </cell>
          <cell r="AW1528">
            <v>5028.0474999999997</v>
          </cell>
          <cell r="AX1528">
            <v>1206.6294</v>
          </cell>
        </row>
        <row r="1529">
          <cell r="D1529" t="str">
            <v>金澤　美佳</v>
          </cell>
          <cell r="E1529">
            <v>1002</v>
          </cell>
          <cell r="F1529" t="str">
            <v>政策推進部</v>
          </cell>
          <cell r="G1529">
            <v>100201</v>
          </cell>
          <cell r="H1529" t="str">
            <v>国際人材Ｇ</v>
          </cell>
          <cell r="I1529">
            <v>1</v>
          </cell>
          <cell r="J1529" t="str">
            <v>部門1</v>
          </cell>
          <cell r="K1529">
            <v>1001</v>
          </cell>
          <cell r="L1529" t="str">
            <v>部門1-1</v>
          </cell>
          <cell r="M1529">
            <v>100102</v>
          </cell>
          <cell r="N1529" t="str">
            <v>一般職員</v>
          </cell>
          <cell r="O1529">
            <v>500</v>
          </cell>
          <cell r="P1529">
            <v>281400</v>
          </cell>
          <cell r="Q1529">
            <v>281400</v>
          </cell>
          <cell r="R1529">
            <v>0</v>
          </cell>
          <cell r="S1529">
            <v>0</v>
          </cell>
          <cell r="T1529">
            <v>0</v>
          </cell>
          <cell r="U1529">
            <v>0</v>
          </cell>
          <cell r="V1529">
            <v>0</v>
          </cell>
          <cell r="W1529">
            <v>0</v>
          </cell>
          <cell r="X1529">
            <v>0</v>
          </cell>
          <cell r="Y1529">
            <v>0</v>
          </cell>
          <cell r="Z1529">
            <v>281400</v>
          </cell>
          <cell r="AA1529">
            <v>0</v>
          </cell>
          <cell r="AB1529">
            <v>33768</v>
          </cell>
          <cell r="AC1529">
            <v>0</v>
          </cell>
          <cell r="AD1529">
            <v>27000</v>
          </cell>
          <cell r="AE1529">
            <v>0</v>
          </cell>
          <cell r="AF1529">
            <v>15676</v>
          </cell>
          <cell r="AG1529">
            <v>0</v>
          </cell>
          <cell r="AH1529">
            <v>4239</v>
          </cell>
          <cell r="AI1529">
            <v>15341</v>
          </cell>
          <cell r="AJ1529">
            <v>0</v>
          </cell>
          <cell r="AK1529">
            <v>16154</v>
          </cell>
          <cell r="AL1529">
            <v>2255</v>
          </cell>
          <cell r="AM1529">
            <v>36547.800000000003</v>
          </cell>
          <cell r="AN1529">
            <v>615</v>
          </cell>
          <cell r="AO1529">
            <v>0</v>
          </cell>
          <cell r="AP1529">
            <v>0</v>
          </cell>
          <cell r="AQ1529">
            <v>377424</v>
          </cell>
          <cell r="AR1529">
            <v>0</v>
          </cell>
          <cell r="AS1529">
            <v>0</v>
          </cell>
          <cell r="AT1529">
            <v>0</v>
          </cell>
          <cell r="AU1529">
            <v>0</v>
          </cell>
          <cell r="AV1529">
            <v>1887</v>
          </cell>
          <cell r="AW1529">
            <v>3208.2240000000002</v>
          </cell>
          <cell r="AX1529">
            <v>769.94489999999996</v>
          </cell>
        </row>
        <row r="1530">
          <cell r="D1530" t="str">
            <v>笠井　雅紀</v>
          </cell>
          <cell r="E1530">
            <v>1006</v>
          </cell>
          <cell r="F1530" t="str">
            <v>東京研修センター</v>
          </cell>
          <cell r="G1530">
            <v>100601</v>
          </cell>
          <cell r="H1530" t="str">
            <v>ＴＫＣＧ</v>
          </cell>
          <cell r="I1530">
            <v>1</v>
          </cell>
          <cell r="J1530" t="str">
            <v>部門1</v>
          </cell>
          <cell r="K1530">
            <v>1001</v>
          </cell>
          <cell r="L1530" t="str">
            <v>部門1-1</v>
          </cell>
          <cell r="M1530">
            <v>100102</v>
          </cell>
          <cell r="N1530" t="str">
            <v>一般職員</v>
          </cell>
          <cell r="O1530">
            <v>500</v>
          </cell>
          <cell r="P1530">
            <v>276000</v>
          </cell>
          <cell r="Q1530">
            <v>276000</v>
          </cell>
          <cell r="R1530">
            <v>0</v>
          </cell>
          <cell r="S1530">
            <v>0</v>
          </cell>
          <cell r="T1530">
            <v>0</v>
          </cell>
          <cell r="U1530">
            <v>0</v>
          </cell>
          <cell r="V1530">
            <v>0</v>
          </cell>
          <cell r="W1530">
            <v>0</v>
          </cell>
          <cell r="X1530">
            <v>0</v>
          </cell>
          <cell r="Y1530">
            <v>0</v>
          </cell>
          <cell r="Z1530">
            <v>276000</v>
          </cell>
          <cell r="AA1530">
            <v>0</v>
          </cell>
          <cell r="AB1530">
            <v>36240</v>
          </cell>
          <cell r="AC1530">
            <v>26000</v>
          </cell>
          <cell r="AD1530">
            <v>0</v>
          </cell>
          <cell r="AE1530">
            <v>0</v>
          </cell>
          <cell r="AF1530">
            <v>16633</v>
          </cell>
          <cell r="AG1530">
            <v>0</v>
          </cell>
          <cell r="AH1530">
            <v>969</v>
          </cell>
          <cell r="AI1530">
            <v>27736</v>
          </cell>
          <cell r="AJ1530">
            <v>0</v>
          </cell>
          <cell r="AK1530">
            <v>16154</v>
          </cell>
          <cell r="AL1530">
            <v>0</v>
          </cell>
          <cell r="AM1530">
            <v>36547.800000000003</v>
          </cell>
          <cell r="AN1530">
            <v>615</v>
          </cell>
          <cell r="AO1530">
            <v>0</v>
          </cell>
          <cell r="AP1530">
            <v>0</v>
          </cell>
          <cell r="AQ1530">
            <v>383578</v>
          </cell>
          <cell r="AR1530">
            <v>0</v>
          </cell>
          <cell r="AS1530">
            <v>0</v>
          </cell>
          <cell r="AT1530">
            <v>0</v>
          </cell>
          <cell r="AU1530">
            <v>0</v>
          </cell>
          <cell r="AV1530">
            <v>1917</v>
          </cell>
          <cell r="AW1530">
            <v>3261.3029999999999</v>
          </cell>
          <cell r="AX1530">
            <v>782.4991</v>
          </cell>
        </row>
        <row r="1531">
          <cell r="D1531" t="str">
            <v>矢島　肇</v>
          </cell>
          <cell r="E1531">
            <v>1002</v>
          </cell>
          <cell r="F1531" t="str">
            <v>派遣業務部</v>
          </cell>
          <cell r="G1531">
            <v>100201</v>
          </cell>
          <cell r="H1531" t="str">
            <v>派遣業務Ｇ</v>
          </cell>
          <cell r="I1531">
            <v>1</v>
          </cell>
          <cell r="J1531" t="str">
            <v>部門1</v>
          </cell>
          <cell r="K1531">
            <v>1001</v>
          </cell>
          <cell r="L1531" t="str">
            <v>部門1-1</v>
          </cell>
          <cell r="M1531">
            <v>100102</v>
          </cell>
          <cell r="N1531" t="str">
            <v>一般職員</v>
          </cell>
          <cell r="O1531">
            <v>500</v>
          </cell>
          <cell r="P1531">
            <v>400000</v>
          </cell>
          <cell r="Q1531">
            <v>400000</v>
          </cell>
          <cell r="R1531">
            <v>0</v>
          </cell>
          <cell r="S1531">
            <v>0</v>
          </cell>
          <cell r="T1531">
            <v>0</v>
          </cell>
          <cell r="U1531">
            <v>0</v>
          </cell>
          <cell r="V1531">
            <v>0</v>
          </cell>
          <cell r="W1531">
            <v>0</v>
          </cell>
          <cell r="X1531">
            <v>0</v>
          </cell>
          <cell r="Y1531">
            <v>0</v>
          </cell>
          <cell r="Z1531">
            <v>400000</v>
          </cell>
          <cell r="AA1531">
            <v>0</v>
          </cell>
          <cell r="AB1531">
            <v>0</v>
          </cell>
          <cell r="AC1531">
            <v>0</v>
          </cell>
          <cell r="AD1531">
            <v>0</v>
          </cell>
          <cell r="AE1531">
            <v>0</v>
          </cell>
          <cell r="AF1531">
            <v>25400</v>
          </cell>
          <cell r="AG1531">
            <v>0</v>
          </cell>
          <cell r="AH1531">
            <v>0</v>
          </cell>
          <cell r="AI1531">
            <v>22222</v>
          </cell>
          <cell r="AJ1531">
            <v>0</v>
          </cell>
          <cell r="AK1531">
            <v>17336</v>
          </cell>
          <cell r="AL1531">
            <v>2420</v>
          </cell>
          <cell r="AM1531">
            <v>39222.199999999997</v>
          </cell>
          <cell r="AN1531">
            <v>660</v>
          </cell>
          <cell r="AO1531">
            <v>0</v>
          </cell>
          <cell r="AP1531">
            <v>0</v>
          </cell>
          <cell r="AQ1531">
            <v>447622</v>
          </cell>
          <cell r="AR1531">
            <v>0</v>
          </cell>
          <cell r="AS1531">
            <v>0</v>
          </cell>
          <cell r="AT1531">
            <v>0</v>
          </cell>
          <cell r="AU1531">
            <v>0</v>
          </cell>
          <cell r="AV1531">
            <v>2238</v>
          </cell>
          <cell r="AW1531">
            <v>3804.8969999999999</v>
          </cell>
          <cell r="AX1531">
            <v>913.14880000000005</v>
          </cell>
        </row>
        <row r="1532">
          <cell r="D1532" t="str">
            <v>池田　慎吾</v>
          </cell>
          <cell r="E1532">
            <v>1002</v>
          </cell>
          <cell r="F1532" t="str">
            <v>政策推進部</v>
          </cell>
          <cell r="G1532">
            <v>100201</v>
          </cell>
          <cell r="H1532" t="str">
            <v>国際人材Ｇ</v>
          </cell>
          <cell r="I1532">
            <v>1</v>
          </cell>
          <cell r="J1532" t="str">
            <v>部門1</v>
          </cell>
          <cell r="K1532">
            <v>1001</v>
          </cell>
          <cell r="L1532" t="str">
            <v>部門1-1</v>
          </cell>
          <cell r="M1532">
            <v>100102</v>
          </cell>
          <cell r="N1532" t="str">
            <v>一般職員</v>
          </cell>
          <cell r="O1532">
            <v>300</v>
          </cell>
          <cell r="P1532">
            <v>362400</v>
          </cell>
          <cell r="Q1532">
            <v>362400</v>
          </cell>
          <cell r="R1532">
            <v>0</v>
          </cell>
          <cell r="S1532">
            <v>0</v>
          </cell>
          <cell r="T1532">
            <v>0</v>
          </cell>
          <cell r="U1532">
            <v>0</v>
          </cell>
          <cell r="V1532">
            <v>0</v>
          </cell>
          <cell r="W1532">
            <v>0</v>
          </cell>
          <cell r="X1532">
            <v>0</v>
          </cell>
          <cell r="Y1532">
            <v>0</v>
          </cell>
          <cell r="Z1532">
            <v>362400</v>
          </cell>
          <cell r="AA1532">
            <v>45000</v>
          </cell>
          <cell r="AB1532">
            <v>52008</v>
          </cell>
          <cell r="AC1532">
            <v>26000</v>
          </cell>
          <cell r="AD1532">
            <v>0</v>
          </cell>
          <cell r="AE1532">
            <v>0</v>
          </cell>
          <cell r="AF1532">
            <v>13673</v>
          </cell>
          <cell r="AG1532">
            <v>0</v>
          </cell>
          <cell r="AH1532">
            <v>22937</v>
          </cell>
          <cell r="AI1532">
            <v>0</v>
          </cell>
          <cell r="AJ1532">
            <v>0</v>
          </cell>
          <cell r="AK1532">
            <v>20882</v>
          </cell>
          <cell r="AL1532">
            <v>2915</v>
          </cell>
          <cell r="AM1532">
            <v>47244.4</v>
          </cell>
          <cell r="AN1532">
            <v>795</v>
          </cell>
          <cell r="AO1532">
            <v>0</v>
          </cell>
          <cell r="AP1532">
            <v>0</v>
          </cell>
          <cell r="AQ1532">
            <v>522018</v>
          </cell>
          <cell r="AR1532">
            <v>0</v>
          </cell>
          <cell r="AS1532">
            <v>0</v>
          </cell>
          <cell r="AT1532">
            <v>0</v>
          </cell>
          <cell r="AU1532">
            <v>0</v>
          </cell>
          <cell r="AV1532">
            <v>2610</v>
          </cell>
          <cell r="AW1532">
            <v>4437.2430000000004</v>
          </cell>
          <cell r="AX1532">
            <v>1064.9167</v>
          </cell>
        </row>
        <row r="1533">
          <cell r="D1533" t="str">
            <v>西牧　義人</v>
          </cell>
          <cell r="E1533">
            <v>1002</v>
          </cell>
          <cell r="F1533" t="str">
            <v>派遣業務部</v>
          </cell>
          <cell r="G1533">
            <v>100201</v>
          </cell>
          <cell r="H1533" t="str">
            <v>派遣業務Ｇ</v>
          </cell>
          <cell r="I1533">
            <v>1</v>
          </cell>
          <cell r="J1533" t="str">
            <v>部門1</v>
          </cell>
          <cell r="K1533">
            <v>1001</v>
          </cell>
          <cell r="L1533" t="str">
            <v>部門1-1</v>
          </cell>
          <cell r="M1533">
            <v>100102</v>
          </cell>
          <cell r="N1533" t="str">
            <v>一般職員</v>
          </cell>
          <cell r="O1533">
            <v>500</v>
          </cell>
          <cell r="P1533">
            <v>299800</v>
          </cell>
          <cell r="Q1533">
            <v>299800</v>
          </cell>
          <cell r="R1533">
            <v>0</v>
          </cell>
          <cell r="S1533">
            <v>0</v>
          </cell>
          <cell r="T1533">
            <v>0</v>
          </cell>
          <cell r="U1533">
            <v>0</v>
          </cell>
          <cell r="V1533">
            <v>0</v>
          </cell>
          <cell r="W1533">
            <v>0</v>
          </cell>
          <cell r="X1533">
            <v>0</v>
          </cell>
          <cell r="Y1533">
            <v>0</v>
          </cell>
          <cell r="Z1533">
            <v>299800</v>
          </cell>
          <cell r="AA1533">
            <v>0</v>
          </cell>
          <cell r="AB1533">
            <v>39096</v>
          </cell>
          <cell r="AC1533">
            <v>26000</v>
          </cell>
          <cell r="AD1533">
            <v>0</v>
          </cell>
          <cell r="AE1533">
            <v>0</v>
          </cell>
          <cell r="AF1533">
            <v>15076</v>
          </cell>
          <cell r="AG1533">
            <v>0</v>
          </cell>
          <cell r="AH1533">
            <v>144</v>
          </cell>
          <cell r="AI1533">
            <v>110321</v>
          </cell>
          <cell r="AJ1533">
            <v>0</v>
          </cell>
          <cell r="AK1533">
            <v>19700</v>
          </cell>
          <cell r="AL1533">
            <v>2750</v>
          </cell>
          <cell r="AM1533">
            <v>44570</v>
          </cell>
          <cell r="AN1533">
            <v>750</v>
          </cell>
          <cell r="AO1533">
            <v>0</v>
          </cell>
          <cell r="AP1533">
            <v>0</v>
          </cell>
          <cell r="AQ1533">
            <v>490437</v>
          </cell>
          <cell r="AR1533">
            <v>13322</v>
          </cell>
          <cell r="AS1533">
            <v>0</v>
          </cell>
          <cell r="AT1533">
            <v>0</v>
          </cell>
          <cell r="AU1533">
            <v>0</v>
          </cell>
          <cell r="AV1533">
            <v>2452</v>
          </cell>
          <cell r="AW1533">
            <v>4168.8995000000004</v>
          </cell>
          <cell r="AX1533">
            <v>1000.4914</v>
          </cell>
        </row>
        <row r="1534">
          <cell r="D1534" t="str">
            <v>武田　貞生</v>
          </cell>
          <cell r="E1534">
            <v>1001</v>
          </cell>
          <cell r="F1534" t="str">
            <v>役員他</v>
          </cell>
          <cell r="G1534">
            <v>100101</v>
          </cell>
          <cell r="H1534" t="str">
            <v>役員</v>
          </cell>
          <cell r="I1534">
            <v>1</v>
          </cell>
          <cell r="J1534" t="str">
            <v>部門1</v>
          </cell>
          <cell r="K1534">
            <v>1001</v>
          </cell>
          <cell r="L1534" t="str">
            <v>部門1-1</v>
          </cell>
          <cell r="M1534">
            <v>100101</v>
          </cell>
          <cell r="N1534" t="str">
            <v>役員</v>
          </cell>
          <cell r="O1534">
            <v>100</v>
          </cell>
          <cell r="P1534">
            <v>0</v>
          </cell>
          <cell r="Q1534">
            <v>820000</v>
          </cell>
          <cell r="R1534">
            <v>0</v>
          </cell>
          <cell r="S1534">
            <v>0</v>
          </cell>
          <cell r="T1534">
            <v>0</v>
          </cell>
          <cell r="U1534">
            <v>0</v>
          </cell>
          <cell r="V1534">
            <v>0</v>
          </cell>
          <cell r="W1534">
            <v>0</v>
          </cell>
          <cell r="X1534">
            <v>0</v>
          </cell>
          <cell r="Y1534">
            <v>0</v>
          </cell>
          <cell r="Z1534">
            <v>820000</v>
          </cell>
          <cell r="AA1534">
            <v>0</v>
          </cell>
          <cell r="AB1534">
            <v>0</v>
          </cell>
          <cell r="AC1534">
            <v>0</v>
          </cell>
          <cell r="AD1534">
            <v>0</v>
          </cell>
          <cell r="AE1534">
            <v>0</v>
          </cell>
          <cell r="AF1534">
            <v>17640</v>
          </cell>
          <cell r="AG1534">
            <v>0</v>
          </cell>
          <cell r="AH1534">
            <v>0</v>
          </cell>
          <cell r="AI1534">
            <v>0</v>
          </cell>
          <cell r="AJ1534">
            <v>0</v>
          </cell>
          <cell r="AK1534">
            <v>38612</v>
          </cell>
          <cell r="AL1534">
            <v>5390</v>
          </cell>
          <cell r="AM1534">
            <v>55267.6</v>
          </cell>
          <cell r="AN1534">
            <v>930</v>
          </cell>
          <cell r="AO1534">
            <v>0</v>
          </cell>
          <cell r="AP1534">
            <v>0</v>
          </cell>
          <cell r="AQ1534">
            <v>985240</v>
          </cell>
          <cell r="AR1534">
            <v>0</v>
          </cell>
          <cell r="AS1534">
            <v>0</v>
          </cell>
          <cell r="AT1534">
            <v>0</v>
          </cell>
          <cell r="AU1534">
            <v>0</v>
          </cell>
          <cell r="AV1534">
            <v>0</v>
          </cell>
          <cell r="AW1534">
            <v>0</v>
          </cell>
          <cell r="AX1534">
            <v>0</v>
          </cell>
        </row>
        <row r="1535">
          <cell r="D1535" t="str">
            <v>有賀　佑樹</v>
          </cell>
          <cell r="E1535">
            <v>1001</v>
          </cell>
          <cell r="F1535" t="str">
            <v>産業推進部</v>
          </cell>
          <cell r="G1535">
            <v>100102</v>
          </cell>
          <cell r="H1535" t="str">
            <v>ＥＰＡＧ</v>
          </cell>
          <cell r="I1535">
            <v>1</v>
          </cell>
          <cell r="J1535" t="str">
            <v>部門1</v>
          </cell>
          <cell r="K1535">
            <v>1001</v>
          </cell>
          <cell r="L1535" t="str">
            <v>部門1-1</v>
          </cell>
          <cell r="M1535">
            <v>100102</v>
          </cell>
          <cell r="N1535" t="str">
            <v>一般職員</v>
          </cell>
          <cell r="O1535">
            <v>500</v>
          </cell>
          <cell r="P1535">
            <v>224700</v>
          </cell>
          <cell r="Q1535">
            <v>224700</v>
          </cell>
          <cell r="R1535">
            <v>0</v>
          </cell>
          <cell r="S1535">
            <v>0</v>
          </cell>
          <cell r="T1535">
            <v>0</v>
          </cell>
          <cell r="U1535">
            <v>0</v>
          </cell>
          <cell r="V1535">
            <v>0</v>
          </cell>
          <cell r="W1535">
            <v>0</v>
          </cell>
          <cell r="X1535">
            <v>0</v>
          </cell>
          <cell r="Y1535">
            <v>0</v>
          </cell>
          <cell r="Z1535">
            <v>224700</v>
          </cell>
          <cell r="AA1535">
            <v>0</v>
          </cell>
          <cell r="AB1535">
            <v>26964</v>
          </cell>
          <cell r="AC1535">
            <v>0</v>
          </cell>
          <cell r="AD1535">
            <v>27000</v>
          </cell>
          <cell r="AE1535">
            <v>0</v>
          </cell>
          <cell r="AF1535">
            <v>20813</v>
          </cell>
          <cell r="AG1535">
            <v>0</v>
          </cell>
          <cell r="AH1535">
            <v>0</v>
          </cell>
          <cell r="AI1535">
            <v>97588</v>
          </cell>
          <cell r="AJ1535">
            <v>0</v>
          </cell>
          <cell r="AK1535">
            <v>14972</v>
          </cell>
          <cell r="AL1535">
            <v>0</v>
          </cell>
          <cell r="AM1535">
            <v>33873.4</v>
          </cell>
          <cell r="AN1535">
            <v>570</v>
          </cell>
          <cell r="AO1535">
            <v>0</v>
          </cell>
          <cell r="AP1535">
            <v>0</v>
          </cell>
          <cell r="AQ1535">
            <v>397065</v>
          </cell>
          <cell r="AR1535">
            <v>12958</v>
          </cell>
          <cell r="AS1535">
            <v>0</v>
          </cell>
          <cell r="AT1535">
            <v>77</v>
          </cell>
          <cell r="AU1535">
            <v>0</v>
          </cell>
          <cell r="AV1535">
            <v>1985</v>
          </cell>
          <cell r="AW1535">
            <v>3375.3775000000001</v>
          </cell>
          <cell r="AX1535">
            <v>810.01260000000002</v>
          </cell>
        </row>
        <row r="1536">
          <cell r="D1536" t="str">
            <v>岡　麻美</v>
          </cell>
          <cell r="E1536">
            <v>1006</v>
          </cell>
          <cell r="F1536" t="str">
            <v>東京研修センター</v>
          </cell>
          <cell r="G1536">
            <v>100601</v>
          </cell>
          <cell r="H1536" t="str">
            <v>ＴＫＣＧ</v>
          </cell>
          <cell r="I1536">
            <v>1</v>
          </cell>
          <cell r="J1536" t="str">
            <v>部門1</v>
          </cell>
          <cell r="K1536">
            <v>1001</v>
          </cell>
          <cell r="L1536" t="str">
            <v>部門1-1</v>
          </cell>
          <cell r="M1536">
            <v>100102</v>
          </cell>
          <cell r="N1536" t="str">
            <v>一般職員</v>
          </cell>
          <cell r="O1536">
            <v>500</v>
          </cell>
          <cell r="P1536">
            <v>199900</v>
          </cell>
          <cell r="Q1536">
            <v>199900</v>
          </cell>
          <cell r="R1536">
            <v>0</v>
          </cell>
          <cell r="S1536">
            <v>0</v>
          </cell>
          <cell r="T1536">
            <v>0</v>
          </cell>
          <cell r="U1536">
            <v>0</v>
          </cell>
          <cell r="V1536">
            <v>0</v>
          </cell>
          <cell r="W1536">
            <v>0</v>
          </cell>
          <cell r="X1536">
            <v>0</v>
          </cell>
          <cell r="Y1536">
            <v>0</v>
          </cell>
          <cell r="Z1536">
            <v>199900</v>
          </cell>
          <cell r="AA1536">
            <v>0</v>
          </cell>
          <cell r="AB1536">
            <v>23988</v>
          </cell>
          <cell r="AC1536">
            <v>0</v>
          </cell>
          <cell r="AD1536">
            <v>27000</v>
          </cell>
          <cell r="AE1536">
            <v>0</v>
          </cell>
          <cell r="AF1536">
            <v>5625</v>
          </cell>
          <cell r="AG1536">
            <v>0</v>
          </cell>
          <cell r="AH1536">
            <v>0</v>
          </cell>
          <cell r="AI1536">
            <v>144500</v>
          </cell>
          <cell r="AJ1536">
            <v>0</v>
          </cell>
          <cell r="AK1536">
            <v>12608</v>
          </cell>
          <cell r="AL1536">
            <v>0</v>
          </cell>
          <cell r="AM1536">
            <v>28525.599999999999</v>
          </cell>
          <cell r="AN1536">
            <v>480</v>
          </cell>
          <cell r="AO1536">
            <v>0</v>
          </cell>
          <cell r="AP1536">
            <v>0</v>
          </cell>
          <cell r="AQ1536">
            <v>401013</v>
          </cell>
          <cell r="AR1536">
            <v>20696</v>
          </cell>
          <cell r="AS1536">
            <v>0</v>
          </cell>
          <cell r="AT1536">
            <v>862</v>
          </cell>
          <cell r="AU1536">
            <v>0</v>
          </cell>
          <cell r="AV1536">
            <v>2005</v>
          </cell>
          <cell r="AW1536">
            <v>3408.6754999999998</v>
          </cell>
          <cell r="AX1536">
            <v>818.06650000000002</v>
          </cell>
        </row>
        <row r="1537">
          <cell r="D1537" t="str">
            <v>鎌田　貴大</v>
          </cell>
          <cell r="E1537">
            <v>1007</v>
          </cell>
          <cell r="F1537" t="str">
            <v>関西研修センター</v>
          </cell>
          <cell r="G1537">
            <v>100701</v>
          </cell>
          <cell r="H1537" t="str">
            <v>ＫＫＣＧ</v>
          </cell>
          <cell r="I1537">
            <v>1</v>
          </cell>
          <cell r="J1537" t="str">
            <v>部門1</v>
          </cell>
          <cell r="K1537">
            <v>1001</v>
          </cell>
          <cell r="L1537" t="str">
            <v>部門1-1</v>
          </cell>
          <cell r="M1537">
            <v>100102</v>
          </cell>
          <cell r="N1537" t="str">
            <v>一般職員</v>
          </cell>
          <cell r="O1537">
            <v>500</v>
          </cell>
          <cell r="P1537">
            <v>199900</v>
          </cell>
          <cell r="Q1537">
            <v>199900</v>
          </cell>
          <cell r="R1537">
            <v>0</v>
          </cell>
          <cell r="S1537">
            <v>0</v>
          </cell>
          <cell r="T1537">
            <v>0</v>
          </cell>
          <cell r="U1537">
            <v>0</v>
          </cell>
          <cell r="V1537">
            <v>0</v>
          </cell>
          <cell r="W1537">
            <v>0</v>
          </cell>
          <cell r="X1537">
            <v>0</v>
          </cell>
          <cell r="Y1537">
            <v>0</v>
          </cell>
          <cell r="Z1537">
            <v>199900</v>
          </cell>
          <cell r="AA1537">
            <v>0</v>
          </cell>
          <cell r="AB1537">
            <v>23988</v>
          </cell>
          <cell r="AC1537">
            <v>0</v>
          </cell>
          <cell r="AD1537">
            <v>27000</v>
          </cell>
          <cell r="AE1537">
            <v>0</v>
          </cell>
          <cell r="AF1537">
            <v>0</v>
          </cell>
          <cell r="AG1537">
            <v>0</v>
          </cell>
          <cell r="AH1537">
            <v>0</v>
          </cell>
          <cell r="AI1537">
            <v>81952</v>
          </cell>
          <cell r="AJ1537">
            <v>-11145</v>
          </cell>
          <cell r="AK1537">
            <v>12608</v>
          </cell>
          <cell r="AL1537">
            <v>0</v>
          </cell>
          <cell r="AM1537">
            <v>28525.599999999999</v>
          </cell>
          <cell r="AN1537">
            <v>480</v>
          </cell>
          <cell r="AO1537">
            <v>0</v>
          </cell>
          <cell r="AP1537">
            <v>0</v>
          </cell>
          <cell r="AQ1537">
            <v>321695</v>
          </cell>
          <cell r="AR1537">
            <v>8345</v>
          </cell>
          <cell r="AS1537">
            <v>0</v>
          </cell>
          <cell r="AT1537">
            <v>0</v>
          </cell>
          <cell r="AU1537">
            <v>0</v>
          </cell>
          <cell r="AV1537">
            <v>1608</v>
          </cell>
          <cell r="AW1537">
            <v>2734.8825000000002</v>
          </cell>
          <cell r="AX1537">
            <v>656.25779999999997</v>
          </cell>
        </row>
        <row r="1538">
          <cell r="D1538" t="str">
            <v>本間　友佳</v>
          </cell>
          <cell r="E1538">
            <v>1006</v>
          </cell>
          <cell r="F1538" t="str">
            <v>東京研修センター</v>
          </cell>
          <cell r="G1538">
            <v>100601</v>
          </cell>
          <cell r="H1538" t="str">
            <v>ＴＫＣＧ</v>
          </cell>
          <cell r="I1538">
            <v>1</v>
          </cell>
          <cell r="J1538" t="str">
            <v>部門1</v>
          </cell>
          <cell r="K1538">
            <v>1001</v>
          </cell>
          <cell r="L1538" t="str">
            <v>部門1-1</v>
          </cell>
          <cell r="M1538">
            <v>100102</v>
          </cell>
          <cell r="N1538" t="str">
            <v>一般職員</v>
          </cell>
          <cell r="O1538">
            <v>500</v>
          </cell>
          <cell r="P1538">
            <v>215200</v>
          </cell>
          <cell r="Q1538">
            <v>215200</v>
          </cell>
          <cell r="R1538">
            <v>0</v>
          </cell>
          <cell r="S1538">
            <v>0</v>
          </cell>
          <cell r="T1538">
            <v>0</v>
          </cell>
          <cell r="U1538">
            <v>0</v>
          </cell>
          <cell r="V1538">
            <v>0</v>
          </cell>
          <cell r="W1538">
            <v>0</v>
          </cell>
          <cell r="X1538">
            <v>0</v>
          </cell>
          <cell r="Y1538">
            <v>0</v>
          </cell>
          <cell r="Z1538">
            <v>215200</v>
          </cell>
          <cell r="AA1538">
            <v>0</v>
          </cell>
          <cell r="AB1538">
            <v>25824</v>
          </cell>
          <cell r="AC1538">
            <v>0</v>
          </cell>
          <cell r="AD1538">
            <v>27000</v>
          </cell>
          <cell r="AE1538">
            <v>0</v>
          </cell>
          <cell r="AF1538">
            <v>3876</v>
          </cell>
          <cell r="AG1538">
            <v>0</v>
          </cell>
          <cell r="AH1538">
            <v>0</v>
          </cell>
          <cell r="AI1538">
            <v>111413</v>
          </cell>
          <cell r="AJ1538">
            <v>0</v>
          </cell>
          <cell r="AK1538">
            <v>14184</v>
          </cell>
          <cell r="AL1538">
            <v>0</v>
          </cell>
          <cell r="AM1538">
            <v>32090.799999999999</v>
          </cell>
          <cell r="AN1538">
            <v>540</v>
          </cell>
          <cell r="AO1538">
            <v>0</v>
          </cell>
          <cell r="AP1538">
            <v>0</v>
          </cell>
          <cell r="AQ1538">
            <v>383313</v>
          </cell>
          <cell r="AR1538">
            <v>15853</v>
          </cell>
          <cell r="AS1538">
            <v>0</v>
          </cell>
          <cell r="AT1538">
            <v>787</v>
          </cell>
          <cell r="AU1538">
            <v>0</v>
          </cell>
          <cell r="AV1538">
            <v>1916</v>
          </cell>
          <cell r="AW1538">
            <v>3258.7255</v>
          </cell>
          <cell r="AX1538">
            <v>781.95849999999996</v>
          </cell>
        </row>
        <row r="1539">
          <cell r="D1539" t="str">
            <v>杉田　哲也</v>
          </cell>
          <cell r="E1539">
            <v>1001</v>
          </cell>
          <cell r="F1539" t="str">
            <v>産業推進部</v>
          </cell>
          <cell r="G1539">
            <v>100101</v>
          </cell>
          <cell r="H1539" t="str">
            <v>産業国際化・インフラＧ</v>
          </cell>
          <cell r="I1539">
            <v>1</v>
          </cell>
          <cell r="J1539" t="str">
            <v>部門1</v>
          </cell>
          <cell r="K1539">
            <v>1001</v>
          </cell>
          <cell r="L1539" t="str">
            <v>部門1-1</v>
          </cell>
          <cell r="M1539">
            <v>100102</v>
          </cell>
          <cell r="N1539" t="str">
            <v>一般職員</v>
          </cell>
          <cell r="O1539">
            <v>300</v>
          </cell>
          <cell r="P1539">
            <v>371700</v>
          </cell>
          <cell r="Q1539">
            <v>371700</v>
          </cell>
          <cell r="R1539">
            <v>0</v>
          </cell>
          <cell r="S1539">
            <v>0</v>
          </cell>
          <cell r="T1539">
            <v>0</v>
          </cell>
          <cell r="U1539">
            <v>0</v>
          </cell>
          <cell r="V1539">
            <v>0</v>
          </cell>
          <cell r="W1539">
            <v>0</v>
          </cell>
          <cell r="X1539">
            <v>0</v>
          </cell>
          <cell r="Y1539">
            <v>0</v>
          </cell>
          <cell r="Z1539">
            <v>371700</v>
          </cell>
          <cell r="AA1539">
            <v>75000</v>
          </cell>
          <cell r="AB1539">
            <v>57324</v>
          </cell>
          <cell r="AC1539">
            <v>31000</v>
          </cell>
          <cell r="AD1539">
            <v>27000</v>
          </cell>
          <cell r="AE1539">
            <v>0</v>
          </cell>
          <cell r="AF1539">
            <v>12065</v>
          </cell>
          <cell r="AG1539">
            <v>0</v>
          </cell>
          <cell r="AH1539">
            <v>0</v>
          </cell>
          <cell r="AI1539">
            <v>0</v>
          </cell>
          <cell r="AJ1539">
            <v>0</v>
          </cell>
          <cell r="AK1539">
            <v>26792</v>
          </cell>
          <cell r="AL1539">
            <v>3740</v>
          </cell>
          <cell r="AM1539">
            <v>55267.6</v>
          </cell>
          <cell r="AN1539">
            <v>930</v>
          </cell>
          <cell r="AO1539">
            <v>0</v>
          </cell>
          <cell r="AP1539">
            <v>0</v>
          </cell>
          <cell r="AQ1539">
            <v>574089</v>
          </cell>
          <cell r="AR1539">
            <v>0</v>
          </cell>
          <cell r="AS1539">
            <v>0</v>
          </cell>
          <cell r="AT1539">
            <v>0</v>
          </cell>
          <cell r="AU1539">
            <v>0</v>
          </cell>
          <cell r="AV1539">
            <v>2870</v>
          </cell>
          <cell r="AW1539">
            <v>4880.2015000000001</v>
          </cell>
          <cell r="AX1539">
            <v>1171.1415</v>
          </cell>
        </row>
        <row r="1540">
          <cell r="D1540" t="str">
            <v>古田　淳</v>
          </cell>
          <cell r="E1540">
            <v>1002</v>
          </cell>
          <cell r="F1540" t="str">
            <v>政策推進部</v>
          </cell>
          <cell r="G1540">
            <v>100202</v>
          </cell>
          <cell r="H1540" t="str">
            <v>政策受託Ｇ</v>
          </cell>
          <cell r="I1540">
            <v>1</v>
          </cell>
          <cell r="J1540" t="str">
            <v>部門1</v>
          </cell>
          <cell r="K1540">
            <v>1001</v>
          </cell>
          <cell r="L1540" t="str">
            <v>部門1-1</v>
          </cell>
          <cell r="M1540">
            <v>100102</v>
          </cell>
          <cell r="N1540" t="str">
            <v>一般職員</v>
          </cell>
          <cell r="O1540">
            <v>500</v>
          </cell>
          <cell r="P1540">
            <v>315600</v>
          </cell>
          <cell r="Q1540">
            <v>315600</v>
          </cell>
          <cell r="R1540">
            <v>0</v>
          </cell>
          <cell r="S1540">
            <v>0</v>
          </cell>
          <cell r="T1540">
            <v>0</v>
          </cell>
          <cell r="U1540">
            <v>0</v>
          </cell>
          <cell r="V1540">
            <v>0</v>
          </cell>
          <cell r="W1540">
            <v>0</v>
          </cell>
          <cell r="X1540">
            <v>0</v>
          </cell>
          <cell r="Y1540">
            <v>0</v>
          </cell>
          <cell r="Z1540">
            <v>315600</v>
          </cell>
          <cell r="AA1540">
            <v>0</v>
          </cell>
          <cell r="AB1540">
            <v>37872</v>
          </cell>
          <cell r="AC1540">
            <v>0</v>
          </cell>
          <cell r="AD1540">
            <v>0</v>
          </cell>
          <cell r="AE1540">
            <v>0</v>
          </cell>
          <cell r="AF1540">
            <v>10265</v>
          </cell>
          <cell r="AG1540">
            <v>0</v>
          </cell>
          <cell r="AH1540">
            <v>0</v>
          </cell>
          <cell r="AI1540">
            <v>188895</v>
          </cell>
          <cell r="AJ1540">
            <v>0</v>
          </cell>
          <cell r="AK1540">
            <v>14184</v>
          </cell>
          <cell r="AL1540">
            <v>1980</v>
          </cell>
          <cell r="AM1540">
            <v>32090.799999999999</v>
          </cell>
          <cell r="AN1540">
            <v>540</v>
          </cell>
          <cell r="AO1540">
            <v>0</v>
          </cell>
          <cell r="AP1540">
            <v>0</v>
          </cell>
          <cell r="AQ1540">
            <v>552632</v>
          </cell>
          <cell r="AR1540">
            <v>21103</v>
          </cell>
          <cell r="AS1540">
            <v>0</v>
          </cell>
          <cell r="AT1540">
            <v>2211</v>
          </cell>
          <cell r="AU1540">
            <v>0</v>
          </cell>
          <cell r="AV1540">
            <v>2763</v>
          </cell>
          <cell r="AW1540">
            <v>4697.5320000000002</v>
          </cell>
          <cell r="AX1540">
            <v>1127.3692000000001</v>
          </cell>
        </row>
        <row r="1541">
          <cell r="D1541" t="str">
            <v>稲葉　滋子</v>
          </cell>
          <cell r="E1541">
            <v>1008</v>
          </cell>
          <cell r="F1541" t="str">
            <v>HIDA総合研究所</v>
          </cell>
          <cell r="G1541">
            <v>100801</v>
          </cell>
          <cell r="H1541" t="str">
            <v>調査企画Ｇ</v>
          </cell>
          <cell r="I1541">
            <v>1</v>
          </cell>
          <cell r="J1541" t="str">
            <v>部門1</v>
          </cell>
          <cell r="K1541">
            <v>1001</v>
          </cell>
          <cell r="L1541" t="str">
            <v>部門1-1</v>
          </cell>
          <cell r="M1541">
            <v>100102</v>
          </cell>
          <cell r="N1541" t="str">
            <v>一般職員</v>
          </cell>
          <cell r="O1541">
            <v>500</v>
          </cell>
          <cell r="P1541">
            <v>287700</v>
          </cell>
          <cell r="Q1541">
            <v>287700</v>
          </cell>
          <cell r="R1541">
            <v>0</v>
          </cell>
          <cell r="S1541">
            <v>0</v>
          </cell>
          <cell r="T1541">
            <v>0</v>
          </cell>
          <cell r="U1541">
            <v>0</v>
          </cell>
          <cell r="V1541">
            <v>0</v>
          </cell>
          <cell r="W1541">
            <v>0</v>
          </cell>
          <cell r="X1541">
            <v>0</v>
          </cell>
          <cell r="Y1541">
            <v>0</v>
          </cell>
          <cell r="Z1541">
            <v>287700</v>
          </cell>
          <cell r="AA1541">
            <v>0</v>
          </cell>
          <cell r="AB1541">
            <v>34524</v>
          </cell>
          <cell r="AC1541">
            <v>0</v>
          </cell>
          <cell r="AD1541">
            <v>0</v>
          </cell>
          <cell r="AE1541">
            <v>0</v>
          </cell>
          <cell r="AF1541">
            <v>12790</v>
          </cell>
          <cell r="AG1541">
            <v>0</v>
          </cell>
          <cell r="AH1541">
            <v>0</v>
          </cell>
          <cell r="AI1541">
            <v>1818</v>
          </cell>
          <cell r="AJ1541">
            <v>0</v>
          </cell>
          <cell r="AK1541">
            <v>13396</v>
          </cell>
          <cell r="AL1541">
            <v>0</v>
          </cell>
          <cell r="AM1541">
            <v>30308.2</v>
          </cell>
          <cell r="AN1541">
            <v>510</v>
          </cell>
          <cell r="AO1541">
            <v>0</v>
          </cell>
          <cell r="AP1541">
            <v>0</v>
          </cell>
          <cell r="AQ1541">
            <v>336832</v>
          </cell>
          <cell r="AR1541">
            <v>0</v>
          </cell>
          <cell r="AS1541">
            <v>0</v>
          </cell>
          <cell r="AT1541">
            <v>0</v>
          </cell>
          <cell r="AU1541">
            <v>0</v>
          </cell>
          <cell r="AV1541">
            <v>1684</v>
          </cell>
          <cell r="AW1541">
            <v>2863.232</v>
          </cell>
          <cell r="AX1541">
            <v>687.13720000000001</v>
          </cell>
        </row>
        <row r="1542">
          <cell r="D1542" t="str">
            <v>内野　麻衣子</v>
          </cell>
          <cell r="E1542">
            <v>1008</v>
          </cell>
          <cell r="F1542" t="str">
            <v>HIDA総合研究所</v>
          </cell>
          <cell r="G1542">
            <v>100801</v>
          </cell>
          <cell r="H1542" t="str">
            <v>調査企画Ｇ</v>
          </cell>
          <cell r="I1542">
            <v>1</v>
          </cell>
          <cell r="J1542" t="str">
            <v>部門1</v>
          </cell>
          <cell r="K1542">
            <v>1001</v>
          </cell>
          <cell r="L1542" t="str">
            <v>部門1-1</v>
          </cell>
          <cell r="M1542">
            <v>100102</v>
          </cell>
          <cell r="N1542" t="str">
            <v>一般職員</v>
          </cell>
          <cell r="O1542">
            <v>500</v>
          </cell>
          <cell r="P1542">
            <v>273800</v>
          </cell>
          <cell r="Q1542">
            <v>273800</v>
          </cell>
          <cell r="R1542">
            <v>0</v>
          </cell>
          <cell r="S1542">
            <v>0</v>
          </cell>
          <cell r="T1542">
            <v>0</v>
          </cell>
          <cell r="U1542">
            <v>0</v>
          </cell>
          <cell r="V1542">
            <v>0</v>
          </cell>
          <cell r="W1542">
            <v>0</v>
          </cell>
          <cell r="X1542">
            <v>0</v>
          </cell>
          <cell r="Y1542">
            <v>0</v>
          </cell>
          <cell r="Z1542">
            <v>273800</v>
          </cell>
          <cell r="AA1542">
            <v>0</v>
          </cell>
          <cell r="AB1542">
            <v>32856</v>
          </cell>
          <cell r="AC1542">
            <v>0</v>
          </cell>
          <cell r="AD1542">
            <v>0</v>
          </cell>
          <cell r="AE1542">
            <v>0</v>
          </cell>
          <cell r="AF1542">
            <v>14211</v>
          </cell>
          <cell r="AG1542">
            <v>0</v>
          </cell>
          <cell r="AH1542">
            <v>0</v>
          </cell>
          <cell r="AI1542">
            <v>56194</v>
          </cell>
          <cell r="AJ1542">
            <v>0</v>
          </cell>
          <cell r="AK1542">
            <v>14972</v>
          </cell>
          <cell r="AL1542">
            <v>0</v>
          </cell>
          <cell r="AM1542">
            <v>33873.4</v>
          </cell>
          <cell r="AN1542">
            <v>570</v>
          </cell>
          <cell r="AO1542">
            <v>0</v>
          </cell>
          <cell r="AP1542">
            <v>0</v>
          </cell>
          <cell r="AQ1542">
            <v>377061</v>
          </cell>
          <cell r="AR1542">
            <v>0</v>
          </cell>
          <cell r="AS1542">
            <v>0</v>
          </cell>
          <cell r="AT1542">
            <v>238</v>
          </cell>
          <cell r="AU1542">
            <v>0</v>
          </cell>
          <cell r="AV1542">
            <v>1885</v>
          </cell>
          <cell r="AW1542">
            <v>3205.3235</v>
          </cell>
          <cell r="AX1542">
            <v>769.20439999999996</v>
          </cell>
        </row>
        <row r="1543">
          <cell r="D1543" t="str">
            <v>田中　道代</v>
          </cell>
          <cell r="E1543">
            <v>1002</v>
          </cell>
          <cell r="F1543" t="str">
            <v>政策推進部</v>
          </cell>
          <cell r="G1543">
            <v>100201</v>
          </cell>
          <cell r="H1543" t="str">
            <v>国際人材Ｇ</v>
          </cell>
          <cell r="I1543">
            <v>1</v>
          </cell>
          <cell r="J1543" t="str">
            <v>部門1</v>
          </cell>
          <cell r="K1543">
            <v>1001</v>
          </cell>
          <cell r="L1543" t="str">
            <v>部門1-1</v>
          </cell>
          <cell r="M1543">
            <v>100102</v>
          </cell>
          <cell r="N1543" t="str">
            <v>一般職員</v>
          </cell>
          <cell r="O1543">
            <v>500</v>
          </cell>
          <cell r="P1543">
            <v>315600</v>
          </cell>
          <cell r="Q1543">
            <v>315600</v>
          </cell>
          <cell r="R1543">
            <v>0</v>
          </cell>
          <cell r="S1543">
            <v>0</v>
          </cell>
          <cell r="T1543">
            <v>0</v>
          </cell>
          <cell r="U1543">
            <v>0</v>
          </cell>
          <cell r="V1543">
            <v>0</v>
          </cell>
          <cell r="W1543">
            <v>0</v>
          </cell>
          <cell r="X1543">
            <v>0</v>
          </cell>
          <cell r="Y1543">
            <v>0</v>
          </cell>
          <cell r="Z1543">
            <v>315600</v>
          </cell>
          <cell r="AA1543">
            <v>0</v>
          </cell>
          <cell r="AB1543">
            <v>37872</v>
          </cell>
          <cell r="AC1543">
            <v>0</v>
          </cell>
          <cell r="AD1543">
            <v>0</v>
          </cell>
          <cell r="AE1543">
            <v>0</v>
          </cell>
          <cell r="AF1543">
            <v>9538</v>
          </cell>
          <cell r="AG1543">
            <v>0</v>
          </cell>
          <cell r="AH1543">
            <v>0</v>
          </cell>
          <cell r="AI1543">
            <v>27303</v>
          </cell>
          <cell r="AJ1543">
            <v>0</v>
          </cell>
          <cell r="AK1543">
            <v>17336</v>
          </cell>
          <cell r="AL1543">
            <v>2420</v>
          </cell>
          <cell r="AM1543">
            <v>39222.199999999997</v>
          </cell>
          <cell r="AN1543">
            <v>660</v>
          </cell>
          <cell r="AO1543">
            <v>0</v>
          </cell>
          <cell r="AP1543">
            <v>0</v>
          </cell>
          <cell r="AQ1543">
            <v>390313</v>
          </cell>
          <cell r="AR1543">
            <v>0</v>
          </cell>
          <cell r="AS1543">
            <v>0</v>
          </cell>
          <cell r="AT1543">
            <v>0</v>
          </cell>
          <cell r="AU1543">
            <v>0</v>
          </cell>
          <cell r="AV1543">
            <v>1951</v>
          </cell>
          <cell r="AW1543">
            <v>3318.2255</v>
          </cell>
          <cell r="AX1543">
            <v>796.23850000000004</v>
          </cell>
        </row>
        <row r="1544">
          <cell r="D1544" t="str">
            <v>小坂　由起子</v>
          </cell>
          <cell r="E1544">
            <v>1006</v>
          </cell>
          <cell r="F1544" t="str">
            <v>東京研修センター</v>
          </cell>
          <cell r="G1544">
            <v>100601</v>
          </cell>
          <cell r="H1544" t="str">
            <v>ＴＫＣＧ</v>
          </cell>
          <cell r="I1544">
            <v>1</v>
          </cell>
          <cell r="J1544" t="str">
            <v>部門1</v>
          </cell>
          <cell r="K1544">
            <v>1001</v>
          </cell>
          <cell r="L1544" t="str">
            <v>部門1-1</v>
          </cell>
          <cell r="M1544">
            <v>100102</v>
          </cell>
          <cell r="N1544" t="str">
            <v>一般職員</v>
          </cell>
          <cell r="O1544">
            <v>500</v>
          </cell>
          <cell r="P1544">
            <v>315600</v>
          </cell>
          <cell r="Q1544">
            <v>315600</v>
          </cell>
          <cell r="R1544">
            <v>0</v>
          </cell>
          <cell r="S1544">
            <v>0</v>
          </cell>
          <cell r="T1544">
            <v>0</v>
          </cell>
          <cell r="U1544">
            <v>0</v>
          </cell>
          <cell r="V1544">
            <v>0</v>
          </cell>
          <cell r="W1544">
            <v>0</v>
          </cell>
          <cell r="X1544">
            <v>0</v>
          </cell>
          <cell r="Y1544">
            <v>0</v>
          </cell>
          <cell r="Z1544">
            <v>315600</v>
          </cell>
          <cell r="AA1544">
            <v>0</v>
          </cell>
          <cell r="AB1544">
            <v>37872</v>
          </cell>
          <cell r="AC1544">
            <v>0</v>
          </cell>
          <cell r="AD1544">
            <v>0</v>
          </cell>
          <cell r="AE1544">
            <v>0</v>
          </cell>
          <cell r="AF1544">
            <v>27496</v>
          </cell>
          <cell r="AG1544">
            <v>0</v>
          </cell>
          <cell r="AH1544">
            <v>0</v>
          </cell>
          <cell r="AI1544">
            <v>264352</v>
          </cell>
          <cell r="AJ1544">
            <v>0</v>
          </cell>
          <cell r="AK1544">
            <v>14972</v>
          </cell>
          <cell r="AL1544">
            <v>2090</v>
          </cell>
          <cell r="AM1544">
            <v>33873.4</v>
          </cell>
          <cell r="AN1544">
            <v>570</v>
          </cell>
          <cell r="AO1544">
            <v>0</v>
          </cell>
          <cell r="AP1544">
            <v>0</v>
          </cell>
          <cell r="AQ1544">
            <v>645320</v>
          </cell>
          <cell r="AR1544">
            <v>42274</v>
          </cell>
          <cell r="AS1544">
            <v>7054</v>
          </cell>
          <cell r="AT1544">
            <v>0</v>
          </cell>
          <cell r="AU1544">
            <v>0</v>
          </cell>
          <cell r="AV1544">
            <v>3226</v>
          </cell>
          <cell r="AW1544">
            <v>5485.82</v>
          </cell>
          <cell r="AX1544">
            <v>1316.4528</v>
          </cell>
        </row>
        <row r="1545">
          <cell r="D1545" t="str">
            <v>榎本　伸一</v>
          </cell>
          <cell r="E1545">
            <v>1001</v>
          </cell>
          <cell r="F1545" t="str">
            <v>産業推進部</v>
          </cell>
          <cell r="G1545">
            <v>100102</v>
          </cell>
          <cell r="H1545" t="str">
            <v>ＥＰＡＧ</v>
          </cell>
          <cell r="I1545">
            <v>1</v>
          </cell>
          <cell r="J1545" t="str">
            <v>部門1</v>
          </cell>
          <cell r="K1545">
            <v>1001</v>
          </cell>
          <cell r="L1545" t="str">
            <v>部門1-1</v>
          </cell>
          <cell r="M1545">
            <v>100102</v>
          </cell>
          <cell r="N1545" t="str">
            <v>一般職員</v>
          </cell>
          <cell r="O1545">
            <v>500</v>
          </cell>
          <cell r="P1545">
            <v>315600</v>
          </cell>
          <cell r="Q1545">
            <v>315600</v>
          </cell>
          <cell r="R1545">
            <v>0</v>
          </cell>
          <cell r="S1545">
            <v>0</v>
          </cell>
          <cell r="T1545">
            <v>0</v>
          </cell>
          <cell r="U1545">
            <v>0</v>
          </cell>
          <cell r="V1545">
            <v>0</v>
          </cell>
          <cell r="W1545">
            <v>0</v>
          </cell>
          <cell r="X1545">
            <v>0</v>
          </cell>
          <cell r="Y1545">
            <v>0</v>
          </cell>
          <cell r="Z1545">
            <v>315600</v>
          </cell>
          <cell r="AA1545">
            <v>0</v>
          </cell>
          <cell r="AB1545">
            <v>37872</v>
          </cell>
          <cell r="AC1545">
            <v>0</v>
          </cell>
          <cell r="AD1545">
            <v>0</v>
          </cell>
          <cell r="AE1545">
            <v>0</v>
          </cell>
          <cell r="AF1545">
            <v>0</v>
          </cell>
          <cell r="AG1545">
            <v>0</v>
          </cell>
          <cell r="AH1545">
            <v>0</v>
          </cell>
          <cell r="AI1545">
            <v>112876</v>
          </cell>
          <cell r="AJ1545">
            <v>-17603</v>
          </cell>
          <cell r="AK1545">
            <v>17336</v>
          </cell>
          <cell r="AL1545">
            <v>2420</v>
          </cell>
          <cell r="AM1545">
            <v>39222.199999999997</v>
          </cell>
          <cell r="AN1545">
            <v>660</v>
          </cell>
          <cell r="AO1545">
            <v>0</v>
          </cell>
          <cell r="AP1545">
            <v>0</v>
          </cell>
          <cell r="AQ1545">
            <v>448745</v>
          </cell>
          <cell r="AR1545">
            <v>900</v>
          </cell>
          <cell r="AS1545">
            <v>0</v>
          </cell>
          <cell r="AT1545">
            <v>0</v>
          </cell>
          <cell r="AU1545">
            <v>11603</v>
          </cell>
          <cell r="AV1545">
            <v>2243</v>
          </cell>
          <cell r="AW1545">
            <v>3815.0574999999999</v>
          </cell>
          <cell r="AX1545">
            <v>915.43979999999999</v>
          </cell>
        </row>
        <row r="1546">
          <cell r="D1546" t="str">
            <v>鈴木　美保</v>
          </cell>
          <cell r="E1546">
            <v>1002</v>
          </cell>
          <cell r="F1546" t="str">
            <v>政策推進部</v>
          </cell>
          <cell r="G1546">
            <v>100201</v>
          </cell>
          <cell r="H1546" t="str">
            <v>国際人材Ｇ</v>
          </cell>
          <cell r="I1546">
            <v>1</v>
          </cell>
          <cell r="J1546" t="str">
            <v>部門1</v>
          </cell>
          <cell r="K1546">
            <v>1001</v>
          </cell>
          <cell r="L1546" t="str">
            <v>部門1-1</v>
          </cell>
          <cell r="M1546">
            <v>100102</v>
          </cell>
          <cell r="N1546" t="str">
            <v>一般職員</v>
          </cell>
          <cell r="O1546">
            <v>500</v>
          </cell>
          <cell r="P1546">
            <v>315600</v>
          </cell>
          <cell r="Q1546">
            <v>315600</v>
          </cell>
          <cell r="R1546">
            <v>0</v>
          </cell>
          <cell r="S1546">
            <v>0</v>
          </cell>
          <cell r="T1546">
            <v>0</v>
          </cell>
          <cell r="U1546">
            <v>0</v>
          </cell>
          <cell r="V1546">
            <v>0</v>
          </cell>
          <cell r="W1546">
            <v>0</v>
          </cell>
          <cell r="X1546">
            <v>0</v>
          </cell>
          <cell r="Y1546">
            <v>0</v>
          </cell>
          <cell r="Z1546">
            <v>315600</v>
          </cell>
          <cell r="AA1546">
            <v>0</v>
          </cell>
          <cell r="AB1546">
            <v>37872</v>
          </cell>
          <cell r="AC1546">
            <v>0</v>
          </cell>
          <cell r="AD1546">
            <v>0</v>
          </cell>
          <cell r="AE1546">
            <v>0</v>
          </cell>
          <cell r="AF1546">
            <v>30815</v>
          </cell>
          <cell r="AG1546">
            <v>0</v>
          </cell>
          <cell r="AH1546">
            <v>0</v>
          </cell>
          <cell r="AI1546">
            <v>43146</v>
          </cell>
          <cell r="AJ1546">
            <v>0</v>
          </cell>
          <cell r="AK1546">
            <v>17336</v>
          </cell>
          <cell r="AL1546">
            <v>2420</v>
          </cell>
          <cell r="AM1546">
            <v>39222.199999999997</v>
          </cell>
          <cell r="AN1546">
            <v>660</v>
          </cell>
          <cell r="AO1546">
            <v>0</v>
          </cell>
          <cell r="AP1546">
            <v>0</v>
          </cell>
          <cell r="AQ1546">
            <v>427433</v>
          </cell>
          <cell r="AR1546">
            <v>0</v>
          </cell>
          <cell r="AS1546">
            <v>0</v>
          </cell>
          <cell r="AT1546">
            <v>0</v>
          </cell>
          <cell r="AU1546">
            <v>0</v>
          </cell>
          <cell r="AV1546">
            <v>2137</v>
          </cell>
          <cell r="AW1546">
            <v>3633.3454999999999</v>
          </cell>
          <cell r="AX1546">
            <v>871.9633</v>
          </cell>
        </row>
        <row r="1547">
          <cell r="D1547" t="str">
            <v>杉山　霜</v>
          </cell>
          <cell r="E1547">
            <v>1002</v>
          </cell>
          <cell r="F1547" t="str">
            <v>政策推進部</v>
          </cell>
          <cell r="G1547">
            <v>100201</v>
          </cell>
          <cell r="H1547" t="str">
            <v>国際人材Ｇ</v>
          </cell>
          <cell r="I1547">
            <v>1</v>
          </cell>
          <cell r="J1547" t="str">
            <v>部門1</v>
          </cell>
          <cell r="K1547">
            <v>1001</v>
          </cell>
          <cell r="L1547" t="str">
            <v>部門1-1</v>
          </cell>
          <cell r="M1547">
            <v>100102</v>
          </cell>
          <cell r="N1547" t="str">
            <v>一般職員</v>
          </cell>
          <cell r="O1547">
            <v>500</v>
          </cell>
          <cell r="P1547">
            <v>315600</v>
          </cell>
          <cell r="Q1547">
            <v>315600</v>
          </cell>
          <cell r="R1547">
            <v>0</v>
          </cell>
          <cell r="S1547">
            <v>0</v>
          </cell>
          <cell r="T1547">
            <v>0</v>
          </cell>
          <cell r="U1547">
            <v>0</v>
          </cell>
          <cell r="V1547">
            <v>0</v>
          </cell>
          <cell r="W1547">
            <v>0</v>
          </cell>
          <cell r="X1547">
            <v>0</v>
          </cell>
          <cell r="Y1547">
            <v>0</v>
          </cell>
          <cell r="Z1547">
            <v>315600</v>
          </cell>
          <cell r="AA1547">
            <v>0</v>
          </cell>
          <cell r="AB1547">
            <v>37872</v>
          </cell>
          <cell r="AC1547">
            <v>0</v>
          </cell>
          <cell r="AD1547">
            <v>0</v>
          </cell>
          <cell r="AE1547">
            <v>0</v>
          </cell>
          <cell r="AF1547">
            <v>11160</v>
          </cell>
          <cell r="AG1547">
            <v>0</v>
          </cell>
          <cell r="AH1547">
            <v>0</v>
          </cell>
          <cell r="AI1547">
            <v>0</v>
          </cell>
          <cell r="AJ1547">
            <v>0</v>
          </cell>
          <cell r="AK1547">
            <v>14972</v>
          </cell>
          <cell r="AL1547">
            <v>2090</v>
          </cell>
          <cell r="AM1547">
            <v>33873.4</v>
          </cell>
          <cell r="AN1547">
            <v>570</v>
          </cell>
          <cell r="AO1547">
            <v>0</v>
          </cell>
          <cell r="AP1547">
            <v>0</v>
          </cell>
          <cell r="AQ1547">
            <v>364632</v>
          </cell>
          <cell r="AR1547">
            <v>0</v>
          </cell>
          <cell r="AS1547">
            <v>0</v>
          </cell>
          <cell r="AT1547">
            <v>0</v>
          </cell>
          <cell r="AU1547">
            <v>0</v>
          </cell>
          <cell r="AV1547">
            <v>1823</v>
          </cell>
          <cell r="AW1547">
            <v>3099.5320000000002</v>
          </cell>
          <cell r="AX1547">
            <v>743.8492</v>
          </cell>
        </row>
        <row r="1548">
          <cell r="D1548" t="str">
            <v>西生　ゆかり</v>
          </cell>
          <cell r="E1548">
            <v>1002</v>
          </cell>
          <cell r="F1548" t="str">
            <v>政策推進部</v>
          </cell>
          <cell r="G1548">
            <v>100202</v>
          </cell>
          <cell r="H1548" t="str">
            <v>政策受託Ｇ</v>
          </cell>
          <cell r="I1548">
            <v>1</v>
          </cell>
          <cell r="J1548" t="str">
            <v>部門1</v>
          </cell>
          <cell r="K1548">
            <v>1001</v>
          </cell>
          <cell r="L1548" t="str">
            <v>部門1-1</v>
          </cell>
          <cell r="M1548">
            <v>100102</v>
          </cell>
          <cell r="N1548" t="str">
            <v>一般職員</v>
          </cell>
          <cell r="O1548">
            <v>500</v>
          </cell>
          <cell r="P1548">
            <v>243800</v>
          </cell>
          <cell r="Q1548">
            <v>243800</v>
          </cell>
          <cell r="R1548">
            <v>0</v>
          </cell>
          <cell r="S1548">
            <v>0</v>
          </cell>
          <cell r="T1548">
            <v>0</v>
          </cell>
          <cell r="U1548">
            <v>0</v>
          </cell>
          <cell r="V1548">
            <v>0</v>
          </cell>
          <cell r="W1548">
            <v>0</v>
          </cell>
          <cell r="X1548">
            <v>0</v>
          </cell>
          <cell r="Y1548">
            <v>0</v>
          </cell>
          <cell r="Z1548">
            <v>243800</v>
          </cell>
          <cell r="AA1548">
            <v>0</v>
          </cell>
          <cell r="AB1548">
            <v>29256</v>
          </cell>
          <cell r="AC1548">
            <v>0</v>
          </cell>
          <cell r="AD1548">
            <v>0</v>
          </cell>
          <cell r="AE1548">
            <v>0</v>
          </cell>
          <cell r="AF1548">
            <v>3876</v>
          </cell>
          <cell r="AG1548">
            <v>0</v>
          </cell>
          <cell r="AH1548">
            <v>0</v>
          </cell>
          <cell r="AI1548">
            <v>0</v>
          </cell>
          <cell r="AJ1548">
            <v>-40793</v>
          </cell>
          <cell r="AK1548">
            <v>11032</v>
          </cell>
          <cell r="AL1548">
            <v>0</v>
          </cell>
          <cell r="AM1548">
            <v>24959.4</v>
          </cell>
          <cell r="AN1548">
            <v>420</v>
          </cell>
          <cell r="AO1548">
            <v>0</v>
          </cell>
          <cell r="AP1548">
            <v>0</v>
          </cell>
          <cell r="AQ1548">
            <v>236139</v>
          </cell>
          <cell r="AR1548">
            <v>0</v>
          </cell>
          <cell r="AS1548">
            <v>0</v>
          </cell>
          <cell r="AT1548">
            <v>0</v>
          </cell>
          <cell r="AU1548">
            <v>0</v>
          </cell>
          <cell r="AV1548">
            <v>1180</v>
          </cell>
          <cell r="AW1548">
            <v>2007.8765000000001</v>
          </cell>
          <cell r="AX1548">
            <v>481.7235</v>
          </cell>
        </row>
        <row r="1549">
          <cell r="D1549" t="str">
            <v>井口　理津子</v>
          </cell>
          <cell r="E1549">
            <v>1001</v>
          </cell>
          <cell r="F1549" t="str">
            <v>産業推進部</v>
          </cell>
          <cell r="G1549">
            <v>100102</v>
          </cell>
          <cell r="H1549" t="str">
            <v>ＥＰＡＧ</v>
          </cell>
          <cell r="I1549">
            <v>1</v>
          </cell>
          <cell r="J1549" t="str">
            <v>部門1</v>
          </cell>
          <cell r="K1549">
            <v>1001</v>
          </cell>
          <cell r="L1549" t="str">
            <v>部門1-1</v>
          </cell>
          <cell r="M1549">
            <v>100102</v>
          </cell>
          <cell r="N1549" t="str">
            <v>一般職員</v>
          </cell>
          <cell r="O1549">
            <v>500</v>
          </cell>
          <cell r="P1549">
            <v>315600</v>
          </cell>
          <cell r="Q1549">
            <v>315600</v>
          </cell>
          <cell r="R1549">
            <v>0</v>
          </cell>
          <cell r="S1549">
            <v>0</v>
          </cell>
          <cell r="T1549">
            <v>0</v>
          </cell>
          <cell r="U1549">
            <v>0</v>
          </cell>
          <cell r="V1549">
            <v>0</v>
          </cell>
          <cell r="W1549">
            <v>0</v>
          </cell>
          <cell r="X1549">
            <v>0</v>
          </cell>
          <cell r="Y1549">
            <v>0</v>
          </cell>
          <cell r="Z1549">
            <v>315600</v>
          </cell>
          <cell r="AA1549">
            <v>0</v>
          </cell>
          <cell r="AB1549">
            <v>37872</v>
          </cell>
          <cell r="AC1549">
            <v>0</v>
          </cell>
          <cell r="AD1549">
            <v>0</v>
          </cell>
          <cell r="AE1549">
            <v>0</v>
          </cell>
          <cell r="AF1549">
            <v>24503</v>
          </cell>
          <cell r="AG1549">
            <v>0</v>
          </cell>
          <cell r="AH1549">
            <v>0</v>
          </cell>
          <cell r="AI1549">
            <v>104707</v>
          </cell>
          <cell r="AJ1549">
            <v>-52808</v>
          </cell>
          <cell r="AK1549">
            <v>14972</v>
          </cell>
          <cell r="AL1549">
            <v>2090</v>
          </cell>
          <cell r="AM1549">
            <v>33873.4</v>
          </cell>
          <cell r="AN1549">
            <v>570</v>
          </cell>
          <cell r="AO1549">
            <v>0</v>
          </cell>
          <cell r="AP1549">
            <v>0</v>
          </cell>
          <cell r="AQ1549">
            <v>429874</v>
          </cell>
          <cell r="AR1549">
            <v>0</v>
          </cell>
          <cell r="AS1549">
            <v>0</v>
          </cell>
          <cell r="AT1549">
            <v>0</v>
          </cell>
          <cell r="AU1549">
            <v>5624</v>
          </cell>
          <cell r="AV1549">
            <v>2149</v>
          </cell>
          <cell r="AW1549">
            <v>3654.299</v>
          </cell>
          <cell r="AX1549">
            <v>876.94290000000001</v>
          </cell>
        </row>
        <row r="1550">
          <cell r="D1550" t="str">
            <v>渡邉　菜穂子</v>
          </cell>
          <cell r="E1550">
            <v>1001</v>
          </cell>
          <cell r="F1550" t="str">
            <v>産業推進部</v>
          </cell>
          <cell r="G1550">
            <v>100102</v>
          </cell>
          <cell r="H1550" t="str">
            <v>ＥＰＡＧ</v>
          </cell>
          <cell r="I1550">
            <v>1</v>
          </cell>
          <cell r="J1550" t="str">
            <v>部門1</v>
          </cell>
          <cell r="K1550">
            <v>1001</v>
          </cell>
          <cell r="L1550" t="str">
            <v>部門1-1</v>
          </cell>
          <cell r="M1550">
            <v>100102</v>
          </cell>
          <cell r="N1550" t="str">
            <v>一般職員</v>
          </cell>
          <cell r="O1550">
            <v>500</v>
          </cell>
          <cell r="P1550">
            <v>315600</v>
          </cell>
          <cell r="Q1550">
            <v>315600</v>
          </cell>
          <cell r="R1550">
            <v>0</v>
          </cell>
          <cell r="S1550">
            <v>0</v>
          </cell>
          <cell r="T1550">
            <v>0</v>
          </cell>
          <cell r="U1550">
            <v>0</v>
          </cell>
          <cell r="V1550">
            <v>0</v>
          </cell>
          <cell r="W1550">
            <v>0</v>
          </cell>
          <cell r="X1550">
            <v>0</v>
          </cell>
          <cell r="Y1550">
            <v>0</v>
          </cell>
          <cell r="Z1550">
            <v>315600</v>
          </cell>
          <cell r="AA1550">
            <v>0</v>
          </cell>
          <cell r="AB1550">
            <v>37872</v>
          </cell>
          <cell r="AC1550">
            <v>0</v>
          </cell>
          <cell r="AD1550">
            <v>0</v>
          </cell>
          <cell r="AE1550">
            <v>0</v>
          </cell>
          <cell r="AF1550">
            <v>6500</v>
          </cell>
          <cell r="AG1550">
            <v>0</v>
          </cell>
          <cell r="AH1550">
            <v>0</v>
          </cell>
          <cell r="AI1550">
            <v>95836</v>
          </cell>
          <cell r="AJ1550">
            <v>-17603</v>
          </cell>
          <cell r="AK1550">
            <v>14184</v>
          </cell>
          <cell r="AL1550">
            <v>1980</v>
          </cell>
          <cell r="AM1550">
            <v>32090.799999999999</v>
          </cell>
          <cell r="AN1550">
            <v>540</v>
          </cell>
          <cell r="AO1550">
            <v>0</v>
          </cell>
          <cell r="AP1550">
            <v>0</v>
          </cell>
          <cell r="AQ1550">
            <v>438205</v>
          </cell>
          <cell r="AR1550">
            <v>0</v>
          </cell>
          <cell r="AS1550">
            <v>0</v>
          </cell>
          <cell r="AT1550">
            <v>0</v>
          </cell>
          <cell r="AU1550">
            <v>0</v>
          </cell>
          <cell r="AV1550">
            <v>2191</v>
          </cell>
          <cell r="AW1550">
            <v>3724.7674999999999</v>
          </cell>
          <cell r="AX1550">
            <v>893.93820000000005</v>
          </cell>
        </row>
        <row r="1551">
          <cell r="D1551" t="str">
            <v>阿部　千依</v>
          </cell>
          <cell r="E1551">
            <v>1004</v>
          </cell>
          <cell r="F1551" t="str">
            <v>事業統括部</v>
          </cell>
          <cell r="G1551">
            <v>100402</v>
          </cell>
          <cell r="H1551" t="str">
            <v>事業統括Ｇ地方創生支援ユニット</v>
          </cell>
          <cell r="I1551">
            <v>1</v>
          </cell>
          <cell r="J1551" t="str">
            <v>部門1</v>
          </cell>
          <cell r="K1551">
            <v>1001</v>
          </cell>
          <cell r="L1551" t="str">
            <v>部門1-1</v>
          </cell>
          <cell r="M1551">
            <v>100102</v>
          </cell>
          <cell r="N1551" t="str">
            <v>一般職員</v>
          </cell>
          <cell r="O1551">
            <v>500</v>
          </cell>
          <cell r="P1551">
            <v>287700</v>
          </cell>
          <cell r="Q1551">
            <v>287700</v>
          </cell>
          <cell r="R1551">
            <v>0</v>
          </cell>
          <cell r="S1551">
            <v>0</v>
          </cell>
          <cell r="T1551">
            <v>0</v>
          </cell>
          <cell r="U1551">
            <v>0</v>
          </cell>
          <cell r="V1551">
            <v>0</v>
          </cell>
          <cell r="W1551">
            <v>0</v>
          </cell>
          <cell r="X1551">
            <v>0</v>
          </cell>
          <cell r="Y1551">
            <v>0</v>
          </cell>
          <cell r="Z1551">
            <v>287700</v>
          </cell>
          <cell r="AA1551">
            <v>0</v>
          </cell>
          <cell r="AB1551">
            <v>34524</v>
          </cell>
          <cell r="AC1551">
            <v>0</v>
          </cell>
          <cell r="AD1551">
            <v>0</v>
          </cell>
          <cell r="AE1551">
            <v>0</v>
          </cell>
          <cell r="AF1551">
            <v>12806</v>
          </cell>
          <cell r="AG1551">
            <v>0</v>
          </cell>
          <cell r="AH1551">
            <v>0</v>
          </cell>
          <cell r="AI1551">
            <v>89039</v>
          </cell>
          <cell r="AJ1551">
            <v>0</v>
          </cell>
          <cell r="AK1551">
            <v>13396</v>
          </cell>
          <cell r="AL1551">
            <v>0</v>
          </cell>
          <cell r="AM1551">
            <v>30308.2</v>
          </cell>
          <cell r="AN1551">
            <v>510</v>
          </cell>
          <cell r="AO1551">
            <v>0</v>
          </cell>
          <cell r="AP1551">
            <v>0</v>
          </cell>
          <cell r="AQ1551">
            <v>424069</v>
          </cell>
          <cell r="AR1551">
            <v>3807</v>
          </cell>
          <cell r="AS1551">
            <v>0</v>
          </cell>
          <cell r="AT1551">
            <v>972</v>
          </cell>
          <cell r="AU1551">
            <v>2871</v>
          </cell>
          <cell r="AV1551">
            <v>2120</v>
          </cell>
          <cell r="AW1551">
            <v>3604.9315000000001</v>
          </cell>
          <cell r="AX1551">
            <v>865.10069999999996</v>
          </cell>
        </row>
        <row r="1552">
          <cell r="D1552" t="str">
            <v>中山　裕史</v>
          </cell>
          <cell r="E1552">
            <v>1007</v>
          </cell>
          <cell r="F1552" t="str">
            <v>関西研修センター</v>
          </cell>
          <cell r="G1552">
            <v>100701</v>
          </cell>
          <cell r="H1552" t="str">
            <v>ＫＫＣＧ</v>
          </cell>
          <cell r="I1552">
            <v>1</v>
          </cell>
          <cell r="J1552" t="str">
            <v>部門1</v>
          </cell>
          <cell r="K1552">
            <v>1001</v>
          </cell>
          <cell r="L1552" t="str">
            <v>部門1-1</v>
          </cell>
          <cell r="M1552">
            <v>100102</v>
          </cell>
          <cell r="N1552" t="str">
            <v>一般職員</v>
          </cell>
          <cell r="O1552">
            <v>500</v>
          </cell>
          <cell r="P1552">
            <v>315600</v>
          </cell>
          <cell r="Q1552">
            <v>315600</v>
          </cell>
          <cell r="R1552">
            <v>0</v>
          </cell>
          <cell r="S1552">
            <v>0</v>
          </cell>
          <cell r="T1552">
            <v>0</v>
          </cell>
          <cell r="U1552">
            <v>0</v>
          </cell>
          <cell r="V1552">
            <v>0</v>
          </cell>
          <cell r="W1552">
            <v>0</v>
          </cell>
          <cell r="X1552">
            <v>0</v>
          </cell>
          <cell r="Y1552">
            <v>0</v>
          </cell>
          <cell r="Z1552">
            <v>315600</v>
          </cell>
          <cell r="AA1552">
            <v>0</v>
          </cell>
          <cell r="AB1552">
            <v>37872</v>
          </cell>
          <cell r="AC1552">
            <v>0</v>
          </cell>
          <cell r="AD1552">
            <v>0</v>
          </cell>
          <cell r="AE1552">
            <v>0</v>
          </cell>
          <cell r="AF1552">
            <v>16336</v>
          </cell>
          <cell r="AG1552">
            <v>0</v>
          </cell>
          <cell r="AH1552">
            <v>0</v>
          </cell>
          <cell r="AI1552">
            <v>54450</v>
          </cell>
          <cell r="AJ1552">
            <v>-17603</v>
          </cell>
          <cell r="AK1552">
            <v>14972</v>
          </cell>
          <cell r="AL1552">
            <v>2090</v>
          </cell>
          <cell r="AM1552">
            <v>33873.4</v>
          </cell>
          <cell r="AN1552">
            <v>570</v>
          </cell>
          <cell r="AO1552">
            <v>0</v>
          </cell>
          <cell r="AP1552">
            <v>0</v>
          </cell>
          <cell r="AQ1552">
            <v>406655</v>
          </cell>
          <cell r="AR1552">
            <v>0</v>
          </cell>
          <cell r="AS1552">
            <v>0</v>
          </cell>
          <cell r="AT1552">
            <v>0</v>
          </cell>
          <cell r="AU1552">
            <v>0</v>
          </cell>
          <cell r="AV1552">
            <v>2033</v>
          </cell>
          <cell r="AW1552">
            <v>3456.8425000000002</v>
          </cell>
          <cell r="AX1552">
            <v>829.57619999999997</v>
          </cell>
        </row>
        <row r="1553">
          <cell r="D1553" t="str">
            <v>大西　里奈</v>
          </cell>
          <cell r="E1553">
            <v>1007</v>
          </cell>
          <cell r="F1553" t="str">
            <v>関西研修センター</v>
          </cell>
          <cell r="G1553">
            <v>100701</v>
          </cell>
          <cell r="H1553" t="str">
            <v>ＫＫＣＧ</v>
          </cell>
          <cell r="I1553">
            <v>1</v>
          </cell>
          <cell r="J1553" t="str">
            <v>部門1</v>
          </cell>
          <cell r="K1553">
            <v>1001</v>
          </cell>
          <cell r="L1553" t="str">
            <v>部門1-1</v>
          </cell>
          <cell r="M1553">
            <v>100102</v>
          </cell>
          <cell r="N1553" t="str">
            <v>一般職員</v>
          </cell>
          <cell r="O1553">
            <v>500</v>
          </cell>
          <cell r="P1553">
            <v>212300</v>
          </cell>
          <cell r="Q1553">
            <v>212300</v>
          </cell>
          <cell r="R1553">
            <v>0</v>
          </cell>
          <cell r="S1553">
            <v>0</v>
          </cell>
          <cell r="T1553">
            <v>0</v>
          </cell>
          <cell r="U1553">
            <v>0</v>
          </cell>
          <cell r="V1553">
            <v>0</v>
          </cell>
          <cell r="W1553">
            <v>0</v>
          </cell>
          <cell r="X1553">
            <v>0</v>
          </cell>
          <cell r="Y1553">
            <v>0</v>
          </cell>
          <cell r="Z1553">
            <v>212300</v>
          </cell>
          <cell r="AA1553">
            <v>0</v>
          </cell>
          <cell r="AB1553">
            <v>25476</v>
          </cell>
          <cell r="AC1553">
            <v>0</v>
          </cell>
          <cell r="AD1553">
            <v>0</v>
          </cell>
          <cell r="AE1553">
            <v>0</v>
          </cell>
          <cell r="AF1553">
            <v>10680</v>
          </cell>
          <cell r="AG1553">
            <v>0</v>
          </cell>
          <cell r="AH1553">
            <v>0</v>
          </cell>
          <cell r="AI1553">
            <v>46410</v>
          </cell>
          <cell r="AJ1553">
            <v>0</v>
          </cell>
          <cell r="AK1553">
            <v>9456</v>
          </cell>
          <cell r="AL1553">
            <v>0</v>
          </cell>
          <cell r="AM1553">
            <v>21394.2</v>
          </cell>
          <cell r="AN1553">
            <v>360</v>
          </cell>
          <cell r="AO1553">
            <v>0</v>
          </cell>
          <cell r="AP1553">
            <v>0</v>
          </cell>
          <cell r="AQ1553">
            <v>294866</v>
          </cell>
          <cell r="AR1553">
            <v>724</v>
          </cell>
          <cell r="AS1553">
            <v>0</v>
          </cell>
          <cell r="AT1553">
            <v>0</v>
          </cell>
          <cell r="AU1553">
            <v>0</v>
          </cell>
          <cell r="AV1553">
            <v>1474</v>
          </cell>
          <cell r="AW1553">
            <v>2506.6909999999998</v>
          </cell>
          <cell r="AX1553">
            <v>601.52660000000003</v>
          </cell>
        </row>
        <row r="1554">
          <cell r="D1554" t="str">
            <v>吉田　美由紀</v>
          </cell>
          <cell r="E1554">
            <v>1002</v>
          </cell>
          <cell r="F1554" t="str">
            <v>政策推進部</v>
          </cell>
          <cell r="G1554">
            <v>100201</v>
          </cell>
          <cell r="H1554" t="str">
            <v>国際人材Ｇ</v>
          </cell>
          <cell r="I1554">
            <v>1</v>
          </cell>
          <cell r="J1554" t="str">
            <v>部門1</v>
          </cell>
          <cell r="K1554">
            <v>1001</v>
          </cell>
          <cell r="L1554" t="str">
            <v>部門1-1</v>
          </cell>
          <cell r="M1554">
            <v>100102</v>
          </cell>
          <cell r="N1554" t="str">
            <v>一般職員</v>
          </cell>
          <cell r="O1554">
            <v>500</v>
          </cell>
          <cell r="P1554">
            <v>315600</v>
          </cell>
          <cell r="Q1554">
            <v>315600</v>
          </cell>
          <cell r="R1554">
            <v>0</v>
          </cell>
          <cell r="S1554">
            <v>0</v>
          </cell>
          <cell r="T1554">
            <v>0</v>
          </cell>
          <cell r="U1554">
            <v>0</v>
          </cell>
          <cell r="V1554">
            <v>0</v>
          </cell>
          <cell r="W1554">
            <v>0</v>
          </cell>
          <cell r="X1554">
            <v>0</v>
          </cell>
          <cell r="Y1554">
            <v>0</v>
          </cell>
          <cell r="Z1554">
            <v>315600</v>
          </cell>
          <cell r="AA1554">
            <v>0</v>
          </cell>
          <cell r="AB1554">
            <v>37872</v>
          </cell>
          <cell r="AC1554">
            <v>0</v>
          </cell>
          <cell r="AD1554">
            <v>0</v>
          </cell>
          <cell r="AE1554">
            <v>0</v>
          </cell>
          <cell r="AF1554">
            <v>9754</v>
          </cell>
          <cell r="AG1554">
            <v>0</v>
          </cell>
          <cell r="AH1554">
            <v>0</v>
          </cell>
          <cell r="AI1554">
            <v>25504</v>
          </cell>
          <cell r="AJ1554">
            <v>0</v>
          </cell>
          <cell r="AK1554">
            <v>14184</v>
          </cell>
          <cell r="AL1554">
            <v>1980</v>
          </cell>
          <cell r="AM1554">
            <v>32090.799999999999</v>
          </cell>
          <cell r="AN1554">
            <v>540</v>
          </cell>
          <cell r="AO1554">
            <v>0</v>
          </cell>
          <cell r="AP1554">
            <v>0</v>
          </cell>
          <cell r="AQ1554">
            <v>388730</v>
          </cell>
          <cell r="AR1554">
            <v>0</v>
          </cell>
          <cell r="AS1554">
            <v>0</v>
          </cell>
          <cell r="AT1554">
            <v>0</v>
          </cell>
          <cell r="AU1554">
            <v>0</v>
          </cell>
          <cell r="AV1554">
            <v>1943</v>
          </cell>
          <cell r="AW1554">
            <v>3304.855</v>
          </cell>
          <cell r="AX1554">
            <v>793.00919999999996</v>
          </cell>
        </row>
        <row r="1555">
          <cell r="D1555" t="str">
            <v>山本　あづみ</v>
          </cell>
          <cell r="E1555">
            <v>1002</v>
          </cell>
          <cell r="F1555" t="str">
            <v>政策推進部</v>
          </cell>
          <cell r="G1555">
            <v>100201</v>
          </cell>
          <cell r="H1555" t="str">
            <v>国際人材Ｇ</v>
          </cell>
          <cell r="I1555">
            <v>1</v>
          </cell>
          <cell r="J1555" t="str">
            <v>部門1</v>
          </cell>
          <cell r="K1555">
            <v>1001</v>
          </cell>
          <cell r="L1555" t="str">
            <v>部門1-1</v>
          </cell>
          <cell r="M1555">
            <v>100102</v>
          </cell>
          <cell r="N1555" t="str">
            <v>一般職員</v>
          </cell>
          <cell r="O1555">
            <v>500</v>
          </cell>
          <cell r="P1555">
            <v>273800</v>
          </cell>
          <cell r="Q1555">
            <v>273800</v>
          </cell>
          <cell r="R1555">
            <v>0</v>
          </cell>
          <cell r="S1555">
            <v>0</v>
          </cell>
          <cell r="T1555">
            <v>0</v>
          </cell>
          <cell r="U1555">
            <v>0</v>
          </cell>
          <cell r="V1555">
            <v>0</v>
          </cell>
          <cell r="W1555">
            <v>0</v>
          </cell>
          <cell r="X1555">
            <v>0</v>
          </cell>
          <cell r="Y1555">
            <v>0</v>
          </cell>
          <cell r="Z1555">
            <v>273800</v>
          </cell>
          <cell r="AA1555">
            <v>0</v>
          </cell>
          <cell r="AB1555">
            <v>32856</v>
          </cell>
          <cell r="AC1555">
            <v>0</v>
          </cell>
          <cell r="AD1555">
            <v>0</v>
          </cell>
          <cell r="AE1555">
            <v>0</v>
          </cell>
          <cell r="AF1555">
            <v>8560</v>
          </cell>
          <cell r="AG1555">
            <v>0</v>
          </cell>
          <cell r="AH1555">
            <v>0</v>
          </cell>
          <cell r="AI1555">
            <v>10689</v>
          </cell>
          <cell r="AJ1555">
            <v>0</v>
          </cell>
          <cell r="AK1555">
            <v>12608</v>
          </cell>
          <cell r="AL1555">
            <v>0</v>
          </cell>
          <cell r="AM1555">
            <v>28525.599999999999</v>
          </cell>
          <cell r="AN1555">
            <v>480</v>
          </cell>
          <cell r="AO1555">
            <v>0</v>
          </cell>
          <cell r="AP1555">
            <v>0</v>
          </cell>
          <cell r="AQ1555">
            <v>325905</v>
          </cell>
          <cell r="AR1555">
            <v>0</v>
          </cell>
          <cell r="AS1555">
            <v>0</v>
          </cell>
          <cell r="AT1555">
            <v>0</v>
          </cell>
          <cell r="AU1555">
            <v>0</v>
          </cell>
          <cell r="AV1555">
            <v>1629</v>
          </cell>
          <cell r="AW1555">
            <v>2770.7175000000002</v>
          </cell>
          <cell r="AX1555">
            <v>664.84619999999995</v>
          </cell>
        </row>
        <row r="1556">
          <cell r="D1556" t="str">
            <v>山下　人美</v>
          </cell>
          <cell r="E1556">
            <v>1004</v>
          </cell>
          <cell r="F1556" t="str">
            <v>事業統括部</v>
          </cell>
          <cell r="G1556">
            <v>100401</v>
          </cell>
          <cell r="H1556" t="str">
            <v>事業統括Ｇ</v>
          </cell>
          <cell r="I1556">
            <v>1</v>
          </cell>
          <cell r="J1556" t="str">
            <v>部門1</v>
          </cell>
          <cell r="K1556">
            <v>1001</v>
          </cell>
          <cell r="L1556" t="str">
            <v>部門1-1</v>
          </cell>
          <cell r="M1556">
            <v>100104</v>
          </cell>
          <cell r="N1556" t="str">
            <v>臨時職員（共通）</v>
          </cell>
          <cell r="O1556">
            <v>600</v>
          </cell>
          <cell r="P1556">
            <v>0</v>
          </cell>
          <cell r="Q1556">
            <v>0</v>
          </cell>
          <cell r="R1556">
            <v>0</v>
          </cell>
          <cell r="S1556">
            <v>0</v>
          </cell>
          <cell r="T1556">
            <v>0</v>
          </cell>
          <cell r="U1556">
            <v>0</v>
          </cell>
          <cell r="V1556">
            <v>0</v>
          </cell>
          <cell r="W1556">
            <v>0</v>
          </cell>
          <cell r="X1556">
            <v>0</v>
          </cell>
          <cell r="Y1556">
            <v>0</v>
          </cell>
          <cell r="Z1556">
            <v>155703</v>
          </cell>
          <cell r="AA1556">
            <v>0</v>
          </cell>
          <cell r="AB1556">
            <v>0</v>
          </cell>
          <cell r="AC1556">
            <v>0</v>
          </cell>
          <cell r="AD1556">
            <v>0</v>
          </cell>
          <cell r="AE1556">
            <v>0</v>
          </cell>
          <cell r="AF1556">
            <v>0</v>
          </cell>
          <cell r="AG1556">
            <v>0</v>
          </cell>
          <cell r="AH1556">
            <v>0</v>
          </cell>
          <cell r="AI1556">
            <v>0</v>
          </cell>
          <cell r="AJ1556">
            <v>0</v>
          </cell>
          <cell r="AK1556">
            <v>5910</v>
          </cell>
          <cell r="AL1556">
            <v>825</v>
          </cell>
          <cell r="AM1556">
            <v>13371</v>
          </cell>
          <cell r="AN1556">
            <v>225</v>
          </cell>
          <cell r="AO1556">
            <v>0</v>
          </cell>
          <cell r="AP1556">
            <v>0</v>
          </cell>
          <cell r="AQ1556">
            <v>155703</v>
          </cell>
          <cell r="AR1556">
            <v>0</v>
          </cell>
          <cell r="AS1556">
            <v>0</v>
          </cell>
          <cell r="AT1556">
            <v>0</v>
          </cell>
          <cell r="AU1556">
            <v>0</v>
          </cell>
          <cell r="AV1556">
            <v>778</v>
          </cell>
          <cell r="AW1556">
            <v>1323.9905000000001</v>
          </cell>
          <cell r="AX1556">
            <v>317.63409999999999</v>
          </cell>
        </row>
        <row r="1557">
          <cell r="D1557" t="str">
            <v>川西　時子</v>
          </cell>
          <cell r="E1557">
            <v>1005</v>
          </cell>
          <cell r="F1557" t="str">
            <v>総務企画部</v>
          </cell>
          <cell r="G1557">
            <v>100502</v>
          </cell>
          <cell r="H1557" t="str">
            <v>総務Ｇ</v>
          </cell>
          <cell r="I1557">
            <v>1</v>
          </cell>
          <cell r="J1557" t="str">
            <v>部門1</v>
          </cell>
          <cell r="K1557">
            <v>1001</v>
          </cell>
          <cell r="L1557" t="str">
            <v>部門1-1</v>
          </cell>
          <cell r="M1557">
            <v>100104</v>
          </cell>
          <cell r="N1557" t="str">
            <v>臨時職員（共通）</v>
          </cell>
          <cell r="O1557">
            <v>600</v>
          </cell>
          <cell r="P1557">
            <v>0</v>
          </cell>
          <cell r="Q1557">
            <v>0</v>
          </cell>
          <cell r="R1557">
            <v>0</v>
          </cell>
          <cell r="S1557">
            <v>0</v>
          </cell>
          <cell r="T1557">
            <v>0</v>
          </cell>
          <cell r="U1557">
            <v>0</v>
          </cell>
          <cell r="V1557">
            <v>0</v>
          </cell>
          <cell r="W1557">
            <v>0</v>
          </cell>
          <cell r="X1557">
            <v>0</v>
          </cell>
          <cell r="Y1557">
            <v>0</v>
          </cell>
          <cell r="Z1557">
            <v>128767</v>
          </cell>
          <cell r="AA1557">
            <v>0</v>
          </cell>
          <cell r="AB1557">
            <v>0</v>
          </cell>
          <cell r="AC1557">
            <v>0</v>
          </cell>
          <cell r="AD1557">
            <v>0</v>
          </cell>
          <cell r="AE1557">
            <v>0</v>
          </cell>
          <cell r="AF1557">
            <v>0</v>
          </cell>
          <cell r="AG1557">
            <v>0</v>
          </cell>
          <cell r="AH1557">
            <v>0</v>
          </cell>
          <cell r="AI1557">
            <v>0</v>
          </cell>
          <cell r="AJ1557">
            <v>0</v>
          </cell>
          <cell r="AK1557">
            <v>4964</v>
          </cell>
          <cell r="AL1557">
            <v>693</v>
          </cell>
          <cell r="AM1557">
            <v>11232.28</v>
          </cell>
          <cell r="AN1557">
            <v>189</v>
          </cell>
          <cell r="AO1557">
            <v>0</v>
          </cell>
          <cell r="AP1557">
            <v>0</v>
          </cell>
          <cell r="AQ1557">
            <v>128767</v>
          </cell>
          <cell r="AR1557">
            <v>0</v>
          </cell>
          <cell r="AS1557">
            <v>0</v>
          </cell>
          <cell r="AT1557">
            <v>0</v>
          </cell>
          <cell r="AU1557">
            <v>0</v>
          </cell>
          <cell r="AV1557">
            <v>643</v>
          </cell>
          <cell r="AW1557">
            <v>1095.3544999999999</v>
          </cell>
          <cell r="AX1557">
            <v>262.68459999999999</v>
          </cell>
        </row>
        <row r="1558">
          <cell r="D1558" t="str">
            <v>杉浦　珠己</v>
          </cell>
          <cell r="E1558">
            <v>1003</v>
          </cell>
          <cell r="F1558" t="str">
            <v>研修業務部</v>
          </cell>
          <cell r="G1558">
            <v>100301</v>
          </cell>
          <cell r="H1558" t="str">
            <v>受入業務Ｇ</v>
          </cell>
          <cell r="I1558">
            <v>1</v>
          </cell>
          <cell r="J1558" t="str">
            <v>部門1</v>
          </cell>
          <cell r="K1558">
            <v>1001</v>
          </cell>
          <cell r="L1558" t="str">
            <v>部門1-1</v>
          </cell>
          <cell r="M1558">
            <v>100104</v>
          </cell>
          <cell r="N1558" t="str">
            <v>臨時職員（共通）</v>
          </cell>
          <cell r="O1558">
            <v>600</v>
          </cell>
          <cell r="P1558">
            <v>0</v>
          </cell>
          <cell r="Q1558">
            <v>0</v>
          </cell>
          <cell r="R1558">
            <v>0</v>
          </cell>
          <cell r="S1558">
            <v>0</v>
          </cell>
          <cell r="T1558">
            <v>0</v>
          </cell>
          <cell r="U1558">
            <v>0</v>
          </cell>
          <cell r="V1558">
            <v>0</v>
          </cell>
          <cell r="W1558">
            <v>0</v>
          </cell>
          <cell r="X1558">
            <v>0</v>
          </cell>
          <cell r="Y1558">
            <v>0</v>
          </cell>
          <cell r="Z1558">
            <v>78083</v>
          </cell>
          <cell r="AA1558">
            <v>0</v>
          </cell>
          <cell r="AB1558">
            <v>0</v>
          </cell>
          <cell r="AC1558">
            <v>0</v>
          </cell>
          <cell r="AD1558">
            <v>0</v>
          </cell>
          <cell r="AE1558">
            <v>0</v>
          </cell>
          <cell r="AF1558">
            <v>4800</v>
          </cell>
          <cell r="AG1558">
            <v>0</v>
          </cell>
          <cell r="AH1558">
            <v>0</v>
          </cell>
          <cell r="AI1558">
            <v>0</v>
          </cell>
          <cell r="AJ1558">
            <v>0</v>
          </cell>
          <cell r="AK1558">
            <v>0</v>
          </cell>
          <cell r="AL1558">
            <v>0</v>
          </cell>
          <cell r="AM1558">
            <v>0</v>
          </cell>
          <cell r="AN1558">
            <v>0</v>
          </cell>
          <cell r="AO1558">
            <v>0</v>
          </cell>
          <cell r="AP1558">
            <v>0</v>
          </cell>
          <cell r="AQ1558">
            <v>82883</v>
          </cell>
          <cell r="AR1558">
            <v>0</v>
          </cell>
          <cell r="AS1558">
            <v>0</v>
          </cell>
          <cell r="AT1558">
            <v>0</v>
          </cell>
          <cell r="AU1558">
            <v>0</v>
          </cell>
          <cell r="AV1558">
            <v>0</v>
          </cell>
          <cell r="AW1558">
            <v>0</v>
          </cell>
          <cell r="AX1558">
            <v>169.0813</v>
          </cell>
        </row>
        <row r="1559">
          <cell r="D1559" t="str">
            <v>町野　令兒</v>
          </cell>
          <cell r="E1559">
            <v>1002</v>
          </cell>
          <cell r="F1559" t="str">
            <v>派遣業務部</v>
          </cell>
          <cell r="G1559">
            <v>100202</v>
          </cell>
          <cell r="H1559" t="str">
            <v>庶務経理Ｇ</v>
          </cell>
          <cell r="I1559">
            <v>1</v>
          </cell>
          <cell r="J1559" t="str">
            <v>部門1</v>
          </cell>
          <cell r="K1559">
            <v>1001</v>
          </cell>
          <cell r="L1559" t="str">
            <v>部門1-1</v>
          </cell>
          <cell r="M1559">
            <v>100104</v>
          </cell>
          <cell r="N1559" t="str">
            <v>臨時職員（共通）</v>
          </cell>
          <cell r="O1559">
            <v>500</v>
          </cell>
          <cell r="P1559">
            <v>270000</v>
          </cell>
          <cell r="Q1559">
            <v>270000</v>
          </cell>
          <cell r="R1559">
            <v>0</v>
          </cell>
          <cell r="S1559">
            <v>0</v>
          </cell>
          <cell r="T1559">
            <v>0</v>
          </cell>
          <cell r="U1559">
            <v>0</v>
          </cell>
          <cell r="V1559">
            <v>0</v>
          </cell>
          <cell r="W1559">
            <v>0</v>
          </cell>
          <cell r="X1559">
            <v>0</v>
          </cell>
          <cell r="Y1559">
            <v>0</v>
          </cell>
          <cell r="Z1559">
            <v>270000</v>
          </cell>
          <cell r="AA1559">
            <v>0</v>
          </cell>
          <cell r="AB1559">
            <v>0</v>
          </cell>
          <cell r="AC1559">
            <v>0</v>
          </cell>
          <cell r="AD1559">
            <v>0</v>
          </cell>
          <cell r="AE1559">
            <v>0</v>
          </cell>
          <cell r="AF1559">
            <v>18720</v>
          </cell>
          <cell r="AG1559">
            <v>0</v>
          </cell>
          <cell r="AH1559">
            <v>0</v>
          </cell>
          <cell r="AI1559">
            <v>13177</v>
          </cell>
          <cell r="AJ1559">
            <v>0</v>
          </cell>
          <cell r="AK1559">
            <v>0</v>
          </cell>
          <cell r="AL1559">
            <v>0</v>
          </cell>
          <cell r="AM1559">
            <v>0</v>
          </cell>
          <cell r="AN1559">
            <v>0</v>
          </cell>
          <cell r="AO1559">
            <v>0</v>
          </cell>
          <cell r="AP1559">
            <v>0</v>
          </cell>
          <cell r="AQ1559">
            <v>301897</v>
          </cell>
          <cell r="AR1559">
            <v>0</v>
          </cell>
          <cell r="AS1559">
            <v>0</v>
          </cell>
          <cell r="AT1559">
            <v>0</v>
          </cell>
          <cell r="AU1559">
            <v>0</v>
          </cell>
          <cell r="AV1559">
            <v>0</v>
          </cell>
          <cell r="AW1559">
            <v>0</v>
          </cell>
          <cell r="AX1559">
            <v>615.86980000000005</v>
          </cell>
        </row>
        <row r="1560">
          <cell r="D1560" t="str">
            <v>秋山　智子</v>
          </cell>
          <cell r="E1560">
            <v>1002</v>
          </cell>
          <cell r="F1560" t="str">
            <v>派遣業務部</v>
          </cell>
          <cell r="G1560">
            <v>100202</v>
          </cell>
          <cell r="H1560" t="str">
            <v>庶務経理Ｇ</v>
          </cell>
          <cell r="I1560">
            <v>1</v>
          </cell>
          <cell r="J1560" t="str">
            <v>部門1</v>
          </cell>
          <cell r="K1560">
            <v>1001</v>
          </cell>
          <cell r="L1560" t="str">
            <v>部門1-1</v>
          </cell>
          <cell r="M1560">
            <v>100104</v>
          </cell>
          <cell r="N1560" t="str">
            <v>臨時職員（共通）</v>
          </cell>
          <cell r="O1560">
            <v>600</v>
          </cell>
          <cell r="P1560">
            <v>0</v>
          </cell>
          <cell r="Q1560">
            <v>0</v>
          </cell>
          <cell r="R1560">
            <v>0</v>
          </cell>
          <cell r="S1560">
            <v>0</v>
          </cell>
          <cell r="T1560">
            <v>0</v>
          </cell>
          <cell r="U1560">
            <v>0</v>
          </cell>
          <cell r="V1560">
            <v>0</v>
          </cell>
          <cell r="W1560">
            <v>0</v>
          </cell>
          <cell r="X1560">
            <v>0</v>
          </cell>
          <cell r="Y1560">
            <v>0</v>
          </cell>
          <cell r="Z1560">
            <v>218152</v>
          </cell>
          <cell r="AA1560">
            <v>0</v>
          </cell>
          <cell r="AB1560">
            <v>0</v>
          </cell>
          <cell r="AC1560">
            <v>0</v>
          </cell>
          <cell r="AD1560">
            <v>0</v>
          </cell>
          <cell r="AE1560">
            <v>0</v>
          </cell>
          <cell r="AF1560">
            <v>11700</v>
          </cell>
          <cell r="AG1560">
            <v>0</v>
          </cell>
          <cell r="AH1560">
            <v>0</v>
          </cell>
          <cell r="AI1560">
            <v>0</v>
          </cell>
          <cell r="AJ1560">
            <v>0</v>
          </cell>
          <cell r="AK1560">
            <v>9456</v>
          </cell>
          <cell r="AL1560">
            <v>0</v>
          </cell>
          <cell r="AM1560">
            <v>21394.2</v>
          </cell>
          <cell r="AN1560">
            <v>360</v>
          </cell>
          <cell r="AO1560">
            <v>0</v>
          </cell>
          <cell r="AP1560">
            <v>0</v>
          </cell>
          <cell r="AQ1560">
            <v>229852</v>
          </cell>
          <cell r="AR1560">
            <v>0</v>
          </cell>
          <cell r="AS1560">
            <v>0</v>
          </cell>
          <cell r="AT1560">
            <v>0</v>
          </cell>
          <cell r="AU1560">
            <v>0</v>
          </cell>
          <cell r="AV1560">
            <v>1149</v>
          </cell>
          <cell r="AW1560">
            <v>1954.002</v>
          </cell>
          <cell r="AX1560">
            <v>468.89800000000002</v>
          </cell>
        </row>
        <row r="1562">
          <cell r="D1562" t="str">
            <v>内山　正吉</v>
          </cell>
        </row>
        <row r="1563">
          <cell r="D1563" t="str">
            <v>土居　哲也</v>
          </cell>
        </row>
        <row r="1564">
          <cell r="D1564" t="str">
            <v>蛭川　泰夫</v>
          </cell>
        </row>
        <row r="1565">
          <cell r="D1565" t="str">
            <v>杉山　充</v>
          </cell>
        </row>
        <row r="1566">
          <cell r="D1566" t="str">
            <v>高橋　隆一郎</v>
          </cell>
        </row>
        <row r="1567">
          <cell r="D1567" t="str">
            <v>久保　郁子</v>
          </cell>
        </row>
        <row r="1568">
          <cell r="D1568" t="str">
            <v>西生　ゆかり</v>
          </cell>
        </row>
        <row r="1587">
          <cell r="D1587" t="str">
            <v>たこ八郎</v>
          </cell>
        </row>
        <row r="1600">
          <cell r="D1600" t="str">
            <v>氏名</v>
          </cell>
          <cell r="E1600" t="str">
            <v>所属</v>
          </cell>
          <cell r="F1600" t="str">
            <v>所属名</v>
          </cell>
          <cell r="G1600" t="str">
            <v>課</v>
          </cell>
          <cell r="H1600" t="str">
            <v>課名</v>
          </cell>
          <cell r="I1600" t="str">
            <v>部門コード1</v>
          </cell>
          <cell r="J1600" t="str">
            <v>部門コード1名</v>
          </cell>
          <cell r="K1600" t="str">
            <v>部門コード2</v>
          </cell>
          <cell r="L1600" t="str">
            <v>部門コード2名</v>
          </cell>
          <cell r="M1600" t="str">
            <v>部門コード3</v>
          </cell>
          <cell r="N1600" t="str">
            <v>部門コード3名</v>
          </cell>
          <cell r="O1600" t="str">
            <v>社員区分</v>
          </cell>
          <cell r="P1600" t="str">
            <v>本俸(固定)</v>
          </cell>
          <cell r="Q1600" t="str">
            <v>本俸</v>
          </cell>
          <cell r="R1600" t="str">
            <v>職能給</v>
          </cell>
          <cell r="S1600" t="str">
            <v>役割給</v>
          </cell>
          <cell r="T1600" t="str">
            <v>本俸(欠A)</v>
          </cell>
          <cell r="U1600" t="str">
            <v>本俸(欠日A)</v>
          </cell>
          <cell r="V1600" t="str">
            <v>本俸(欠時A)</v>
          </cell>
          <cell r="W1600" t="str">
            <v>本俸(欠B)</v>
          </cell>
          <cell r="X1600" t="str">
            <v>本俸(欠日B)</v>
          </cell>
          <cell r="Y1600" t="str">
            <v>本俸(欠時B)</v>
          </cell>
          <cell r="Z1600" t="str">
            <v>本俸(控除後)</v>
          </cell>
          <cell r="AA1600" t="str">
            <v>職務手当</v>
          </cell>
          <cell r="AB1600" t="str">
            <v>特別都市手当</v>
          </cell>
          <cell r="AC1600" t="str">
            <v>扶養手当</v>
          </cell>
          <cell r="AD1600" t="str">
            <v>住居手当</v>
          </cell>
          <cell r="AE1600" t="str">
            <v>単身赴任手当</v>
          </cell>
          <cell r="AF1600" t="str">
            <v>通勤月割合計</v>
          </cell>
          <cell r="AG1600" t="str">
            <v>遡及差額</v>
          </cell>
          <cell r="AH1600" t="str">
            <v>調整額１</v>
          </cell>
          <cell r="AI1600" t="str">
            <v>超過勤務手当</v>
          </cell>
          <cell r="AJ1600" t="str">
            <v>代休取得控除</v>
          </cell>
          <cell r="AK1600" t="str">
            <v>健康保険会社</v>
          </cell>
          <cell r="AL1600" t="str">
            <v>介護保険会社</v>
          </cell>
          <cell r="AM1600" t="str">
            <v>厚生年金会社</v>
          </cell>
          <cell r="AN1600" t="str">
            <v>児童負担会社</v>
          </cell>
          <cell r="AO1600" t="str">
            <v>健保補助</v>
          </cell>
          <cell r="AP1600" t="str">
            <v>厚保補助</v>
          </cell>
          <cell r="AQ1600" t="str">
            <v>支給額計</v>
          </cell>
          <cell r="AR1600" t="str">
            <v>法定外勤務手当</v>
          </cell>
          <cell r="AS1600" t="str">
            <v>60超勤務手当</v>
          </cell>
          <cell r="AT1600" t="str">
            <v>深夜勤務手当</v>
          </cell>
          <cell r="AU1600" t="str">
            <v>法休日勤務手当</v>
          </cell>
          <cell r="AV1600" t="str">
            <v>雇用保険</v>
          </cell>
          <cell r="AW1600" t="str">
            <v>雇用保険会社</v>
          </cell>
          <cell r="AX1600" t="str">
            <v>労災保険会社</v>
          </cell>
        </row>
        <row r="1601">
          <cell r="D1601" t="str">
            <v>金子　和夫</v>
          </cell>
          <cell r="E1601">
            <v>1001</v>
          </cell>
          <cell r="F1601" t="str">
            <v>役員他</v>
          </cell>
          <cell r="G1601">
            <v>100101</v>
          </cell>
          <cell r="H1601" t="str">
            <v>役員</v>
          </cell>
          <cell r="I1601">
            <v>1</v>
          </cell>
          <cell r="J1601" t="str">
            <v>部門1</v>
          </cell>
          <cell r="K1601">
            <v>1001</v>
          </cell>
          <cell r="L1601" t="str">
            <v>部門1-1</v>
          </cell>
          <cell r="M1601">
            <v>100101</v>
          </cell>
          <cell r="N1601" t="str">
            <v>役員</v>
          </cell>
          <cell r="O1601">
            <v>100</v>
          </cell>
          <cell r="P1601">
            <v>0</v>
          </cell>
          <cell r="Q1601">
            <v>980000</v>
          </cell>
          <cell r="R1601">
            <v>0</v>
          </cell>
          <cell r="S1601">
            <v>0</v>
          </cell>
          <cell r="T1601">
            <v>0</v>
          </cell>
          <cell r="U1601">
            <v>0</v>
          </cell>
          <cell r="V1601">
            <v>0</v>
          </cell>
          <cell r="W1601">
            <v>0</v>
          </cell>
          <cell r="X1601">
            <v>0</v>
          </cell>
          <cell r="Y1601">
            <v>0</v>
          </cell>
          <cell r="Z1601">
            <v>980000</v>
          </cell>
          <cell r="AA1601">
            <v>0</v>
          </cell>
          <cell r="AB1601">
            <v>0</v>
          </cell>
          <cell r="AC1601">
            <v>0</v>
          </cell>
          <cell r="AD1601">
            <v>0</v>
          </cell>
          <cell r="AE1601">
            <v>0</v>
          </cell>
          <cell r="AF1601">
            <v>11700</v>
          </cell>
          <cell r="AG1601">
            <v>0</v>
          </cell>
          <cell r="AH1601">
            <v>0</v>
          </cell>
          <cell r="AI1601">
            <v>0</v>
          </cell>
          <cell r="AJ1601">
            <v>0</v>
          </cell>
          <cell r="AK1601">
            <v>45310</v>
          </cell>
          <cell r="AL1601">
            <v>0</v>
          </cell>
          <cell r="AM1601">
            <v>55267.6</v>
          </cell>
          <cell r="AN1601">
            <v>930</v>
          </cell>
          <cell r="AO1601">
            <v>0</v>
          </cell>
          <cell r="AP1601">
            <v>0</v>
          </cell>
          <cell r="AQ1601">
            <v>1168100</v>
          </cell>
          <cell r="AR1601">
            <v>0</v>
          </cell>
          <cell r="AS1601">
            <v>0</v>
          </cell>
          <cell r="AT1601">
            <v>0</v>
          </cell>
          <cell r="AU1601">
            <v>0</v>
          </cell>
          <cell r="AV1601">
            <v>0</v>
          </cell>
          <cell r="AW1601">
            <v>0</v>
          </cell>
          <cell r="AX1601">
            <v>0</v>
          </cell>
        </row>
        <row r="1602">
          <cell r="D1602" t="str">
            <v>沖　元子</v>
          </cell>
          <cell r="E1602">
            <v>1007</v>
          </cell>
          <cell r="F1602" t="str">
            <v>関西研修センター</v>
          </cell>
          <cell r="G1602">
            <v>100701</v>
          </cell>
          <cell r="H1602" t="str">
            <v>ＫＫＣＧ</v>
          </cell>
          <cell r="I1602">
            <v>1</v>
          </cell>
          <cell r="J1602" t="str">
            <v>部門1</v>
          </cell>
          <cell r="K1602">
            <v>1001</v>
          </cell>
          <cell r="L1602" t="str">
            <v>部門1-1</v>
          </cell>
          <cell r="M1602">
            <v>100102</v>
          </cell>
          <cell r="N1602" t="str">
            <v>一般職員</v>
          </cell>
          <cell r="O1602">
            <v>700</v>
          </cell>
          <cell r="P1602">
            <v>0</v>
          </cell>
          <cell r="Q1602">
            <v>160000</v>
          </cell>
          <cell r="R1602">
            <v>0</v>
          </cell>
          <cell r="S1602">
            <v>0</v>
          </cell>
          <cell r="T1602">
            <v>0</v>
          </cell>
          <cell r="U1602">
            <v>0</v>
          </cell>
          <cell r="V1602">
            <v>0</v>
          </cell>
          <cell r="W1602">
            <v>0</v>
          </cell>
          <cell r="X1602">
            <v>0</v>
          </cell>
          <cell r="Y1602">
            <v>0</v>
          </cell>
          <cell r="Z1602">
            <v>160000</v>
          </cell>
          <cell r="AA1602">
            <v>0</v>
          </cell>
          <cell r="AB1602">
            <v>0</v>
          </cell>
          <cell r="AC1602">
            <v>0</v>
          </cell>
          <cell r="AD1602">
            <v>0</v>
          </cell>
          <cell r="AE1602">
            <v>0</v>
          </cell>
          <cell r="AF1602">
            <v>17163</v>
          </cell>
          <cell r="AG1602">
            <v>0</v>
          </cell>
          <cell r="AH1602">
            <v>2666</v>
          </cell>
          <cell r="AI1602">
            <v>283</v>
          </cell>
          <cell r="AJ1602">
            <v>0</v>
          </cell>
          <cell r="AK1602">
            <v>7486</v>
          </cell>
          <cell r="AL1602">
            <v>1045</v>
          </cell>
          <cell r="AM1602">
            <v>16937.2</v>
          </cell>
          <cell r="AN1602">
            <v>285</v>
          </cell>
          <cell r="AO1602">
            <v>0</v>
          </cell>
          <cell r="AP1602">
            <v>0</v>
          </cell>
          <cell r="AQ1602">
            <v>180112</v>
          </cell>
          <cell r="AR1602">
            <v>0</v>
          </cell>
          <cell r="AS1602">
            <v>0</v>
          </cell>
          <cell r="AT1602">
            <v>0</v>
          </cell>
          <cell r="AU1602">
            <v>0</v>
          </cell>
          <cell r="AV1602">
            <v>900</v>
          </cell>
          <cell r="AW1602">
            <v>1531.5119999999999</v>
          </cell>
          <cell r="AX1602">
            <v>367.42840000000001</v>
          </cell>
        </row>
        <row r="1603">
          <cell r="D1603" t="str">
            <v>井上　和一</v>
          </cell>
          <cell r="E1603">
            <v>1006</v>
          </cell>
          <cell r="F1603" t="str">
            <v>東京研修センター</v>
          </cell>
          <cell r="G1603">
            <v>100601</v>
          </cell>
          <cell r="H1603" t="str">
            <v>ＴＫＣＧ</v>
          </cell>
          <cell r="I1603">
            <v>1</v>
          </cell>
          <cell r="J1603" t="str">
            <v>部門1</v>
          </cell>
          <cell r="K1603">
            <v>1001</v>
          </cell>
          <cell r="L1603" t="str">
            <v>部門1-1</v>
          </cell>
          <cell r="M1603">
            <v>100102</v>
          </cell>
          <cell r="N1603" t="str">
            <v>一般職員</v>
          </cell>
          <cell r="O1603">
            <v>700</v>
          </cell>
          <cell r="P1603">
            <v>0</v>
          </cell>
          <cell r="Q1603">
            <v>160000</v>
          </cell>
          <cell r="R1603">
            <v>0</v>
          </cell>
          <cell r="S1603">
            <v>0</v>
          </cell>
          <cell r="T1603">
            <v>0</v>
          </cell>
          <cell r="U1603">
            <v>0</v>
          </cell>
          <cell r="V1603">
            <v>0</v>
          </cell>
          <cell r="W1603">
            <v>0</v>
          </cell>
          <cell r="X1603">
            <v>0</v>
          </cell>
          <cell r="Y1603">
            <v>0</v>
          </cell>
          <cell r="Z1603">
            <v>160000</v>
          </cell>
          <cell r="AA1603">
            <v>0</v>
          </cell>
          <cell r="AB1603">
            <v>0</v>
          </cell>
          <cell r="AC1603">
            <v>0</v>
          </cell>
          <cell r="AD1603">
            <v>0</v>
          </cell>
          <cell r="AE1603">
            <v>0</v>
          </cell>
          <cell r="AF1603">
            <v>19088</v>
          </cell>
          <cell r="AG1603">
            <v>0</v>
          </cell>
          <cell r="AH1603">
            <v>2666</v>
          </cell>
          <cell r="AI1603">
            <v>27984</v>
          </cell>
          <cell r="AJ1603">
            <v>0</v>
          </cell>
          <cell r="AK1603">
            <v>8668</v>
          </cell>
          <cell r="AL1603">
            <v>0</v>
          </cell>
          <cell r="AM1603">
            <v>19611.599999999999</v>
          </cell>
          <cell r="AN1603">
            <v>330</v>
          </cell>
          <cell r="AO1603">
            <v>0</v>
          </cell>
          <cell r="AP1603">
            <v>0</v>
          </cell>
          <cell r="AQ1603">
            <v>209738</v>
          </cell>
          <cell r="AR1603">
            <v>0</v>
          </cell>
          <cell r="AS1603">
            <v>0</v>
          </cell>
          <cell r="AT1603">
            <v>0</v>
          </cell>
          <cell r="AU1603">
            <v>0</v>
          </cell>
          <cell r="AV1603">
            <v>0</v>
          </cell>
          <cell r="AW1603">
            <v>0</v>
          </cell>
          <cell r="AX1603">
            <v>427.8655</v>
          </cell>
        </row>
        <row r="1604">
          <cell r="D1604" t="str">
            <v>片岡　吉道</v>
          </cell>
          <cell r="E1604">
            <v>1001</v>
          </cell>
          <cell r="F1604" t="str">
            <v>役員他</v>
          </cell>
          <cell r="G1604">
            <v>100101</v>
          </cell>
          <cell r="H1604" t="str">
            <v>役員</v>
          </cell>
          <cell r="I1604">
            <v>1</v>
          </cell>
          <cell r="J1604" t="str">
            <v>部門1</v>
          </cell>
          <cell r="K1604">
            <v>1001</v>
          </cell>
          <cell r="L1604" t="str">
            <v>部門1-1</v>
          </cell>
          <cell r="M1604">
            <v>100101</v>
          </cell>
          <cell r="N1604" t="str">
            <v>役員</v>
          </cell>
          <cell r="O1604">
            <v>100</v>
          </cell>
          <cell r="P1604">
            <v>0</v>
          </cell>
          <cell r="Q1604">
            <v>820000</v>
          </cell>
          <cell r="R1604">
            <v>0</v>
          </cell>
          <cell r="S1604">
            <v>0</v>
          </cell>
          <cell r="T1604">
            <v>0</v>
          </cell>
          <cell r="U1604">
            <v>0</v>
          </cell>
          <cell r="V1604">
            <v>0</v>
          </cell>
          <cell r="W1604">
            <v>0</v>
          </cell>
          <cell r="X1604">
            <v>0</v>
          </cell>
          <cell r="Y1604">
            <v>0</v>
          </cell>
          <cell r="Z1604">
            <v>820000</v>
          </cell>
          <cell r="AA1604">
            <v>0</v>
          </cell>
          <cell r="AB1604">
            <v>0</v>
          </cell>
          <cell r="AC1604">
            <v>0</v>
          </cell>
          <cell r="AD1604">
            <v>0</v>
          </cell>
          <cell r="AE1604">
            <v>0</v>
          </cell>
          <cell r="AF1604">
            <v>31898</v>
          </cell>
          <cell r="AG1604">
            <v>0</v>
          </cell>
          <cell r="AH1604">
            <v>0</v>
          </cell>
          <cell r="AI1604">
            <v>0</v>
          </cell>
          <cell r="AJ1604">
            <v>0</v>
          </cell>
          <cell r="AK1604">
            <v>38612</v>
          </cell>
          <cell r="AL1604">
            <v>5390</v>
          </cell>
          <cell r="AM1604">
            <v>55267.6</v>
          </cell>
          <cell r="AN1604">
            <v>930</v>
          </cell>
          <cell r="AO1604">
            <v>0</v>
          </cell>
          <cell r="AP1604">
            <v>0</v>
          </cell>
          <cell r="AQ1604">
            <v>999498</v>
          </cell>
          <cell r="AR1604">
            <v>0</v>
          </cell>
          <cell r="AS1604">
            <v>0</v>
          </cell>
          <cell r="AT1604">
            <v>0</v>
          </cell>
          <cell r="AU1604">
            <v>0</v>
          </cell>
          <cell r="AV1604">
            <v>0</v>
          </cell>
          <cell r="AW1604">
            <v>0</v>
          </cell>
          <cell r="AX1604">
            <v>0</v>
          </cell>
        </row>
        <row r="1605">
          <cell r="D1605" t="str">
            <v>岩崎　直子</v>
          </cell>
          <cell r="E1605">
            <v>1007</v>
          </cell>
          <cell r="F1605" t="str">
            <v>関西研修センター</v>
          </cell>
          <cell r="G1605">
            <v>100701</v>
          </cell>
          <cell r="H1605" t="str">
            <v>ＫＫＣＧ</v>
          </cell>
          <cell r="I1605">
            <v>1</v>
          </cell>
          <cell r="J1605" t="str">
            <v>部門1</v>
          </cell>
          <cell r="K1605">
            <v>1001</v>
          </cell>
          <cell r="L1605" t="str">
            <v>部門1-1</v>
          </cell>
          <cell r="M1605">
            <v>100102</v>
          </cell>
          <cell r="N1605" t="str">
            <v>一般職員</v>
          </cell>
          <cell r="O1605">
            <v>700</v>
          </cell>
          <cell r="P1605">
            <v>0</v>
          </cell>
          <cell r="Q1605">
            <v>160000</v>
          </cell>
          <cell r="R1605">
            <v>0</v>
          </cell>
          <cell r="S1605">
            <v>0</v>
          </cell>
          <cell r="T1605">
            <v>0</v>
          </cell>
          <cell r="U1605">
            <v>0</v>
          </cell>
          <cell r="V1605">
            <v>0</v>
          </cell>
          <cell r="W1605">
            <v>0</v>
          </cell>
          <cell r="X1605">
            <v>0</v>
          </cell>
          <cell r="Y1605">
            <v>0</v>
          </cell>
          <cell r="Z1605">
            <v>160000</v>
          </cell>
          <cell r="AA1605">
            <v>0</v>
          </cell>
          <cell r="AB1605">
            <v>0</v>
          </cell>
          <cell r="AC1605">
            <v>0</v>
          </cell>
          <cell r="AD1605">
            <v>0</v>
          </cell>
          <cell r="AE1605">
            <v>0</v>
          </cell>
          <cell r="AF1605">
            <v>17011</v>
          </cell>
          <cell r="AG1605">
            <v>0</v>
          </cell>
          <cell r="AH1605">
            <v>0</v>
          </cell>
          <cell r="AI1605">
            <v>17375</v>
          </cell>
          <cell r="AJ1605">
            <v>-7965</v>
          </cell>
          <cell r="AK1605">
            <v>7092</v>
          </cell>
          <cell r="AL1605">
            <v>990</v>
          </cell>
          <cell r="AM1605">
            <v>16045.4</v>
          </cell>
          <cell r="AN1605">
            <v>270</v>
          </cell>
          <cell r="AO1605">
            <v>0</v>
          </cell>
          <cell r="AP1605">
            <v>0</v>
          </cell>
          <cell r="AQ1605">
            <v>186421</v>
          </cell>
          <cell r="AR1605">
            <v>0</v>
          </cell>
          <cell r="AS1605">
            <v>0</v>
          </cell>
          <cell r="AT1605">
            <v>0</v>
          </cell>
          <cell r="AU1605">
            <v>2790</v>
          </cell>
          <cell r="AV1605">
            <v>932</v>
          </cell>
          <cell r="AW1605">
            <v>1584.6835000000001</v>
          </cell>
          <cell r="AX1605">
            <v>380.29880000000003</v>
          </cell>
        </row>
        <row r="1606">
          <cell r="D1606" t="str">
            <v>山本　栄子</v>
          </cell>
          <cell r="E1606">
            <v>1003</v>
          </cell>
          <cell r="F1606" t="str">
            <v>研修業務部</v>
          </cell>
          <cell r="G1606">
            <v>100303</v>
          </cell>
          <cell r="H1606" t="str">
            <v>招聘業務Ｇ</v>
          </cell>
          <cell r="I1606">
            <v>1</v>
          </cell>
          <cell r="J1606" t="str">
            <v>部門1</v>
          </cell>
          <cell r="K1606">
            <v>1001</v>
          </cell>
          <cell r="L1606" t="str">
            <v>部門1-1</v>
          </cell>
          <cell r="M1606">
            <v>100102</v>
          </cell>
          <cell r="N1606" t="str">
            <v>一般職員</v>
          </cell>
          <cell r="O1606">
            <v>300</v>
          </cell>
          <cell r="P1606">
            <v>410400</v>
          </cell>
          <cell r="Q1606">
            <v>410400</v>
          </cell>
          <cell r="R1606">
            <v>0</v>
          </cell>
          <cell r="S1606">
            <v>0</v>
          </cell>
          <cell r="T1606">
            <v>0</v>
          </cell>
          <cell r="U1606">
            <v>0</v>
          </cell>
          <cell r="V1606">
            <v>0</v>
          </cell>
          <cell r="W1606">
            <v>0</v>
          </cell>
          <cell r="X1606">
            <v>0</v>
          </cell>
          <cell r="Y1606">
            <v>0</v>
          </cell>
          <cell r="Z1606">
            <v>410400</v>
          </cell>
          <cell r="AA1606">
            <v>45000</v>
          </cell>
          <cell r="AB1606">
            <v>54648</v>
          </cell>
          <cell r="AC1606">
            <v>0</v>
          </cell>
          <cell r="AD1606">
            <v>0</v>
          </cell>
          <cell r="AE1606">
            <v>0</v>
          </cell>
          <cell r="AF1606">
            <v>0</v>
          </cell>
          <cell r="AG1606">
            <v>0</v>
          </cell>
          <cell r="AH1606">
            <v>0</v>
          </cell>
          <cell r="AI1606">
            <v>0</v>
          </cell>
          <cell r="AJ1606">
            <v>0</v>
          </cell>
          <cell r="AK1606">
            <v>19700</v>
          </cell>
          <cell r="AL1606">
            <v>2750</v>
          </cell>
          <cell r="AM1606">
            <v>44570</v>
          </cell>
          <cell r="AN1606">
            <v>750</v>
          </cell>
          <cell r="AO1606">
            <v>0</v>
          </cell>
          <cell r="AP1606">
            <v>0</v>
          </cell>
          <cell r="AQ1606">
            <v>510048</v>
          </cell>
          <cell r="AR1606">
            <v>0</v>
          </cell>
          <cell r="AS1606">
            <v>0</v>
          </cell>
          <cell r="AT1606">
            <v>0</v>
          </cell>
          <cell r="AU1606">
            <v>0</v>
          </cell>
          <cell r="AV1606">
            <v>2550</v>
          </cell>
          <cell r="AW1606">
            <v>4335.6480000000001</v>
          </cell>
          <cell r="AX1606">
            <v>1040.4979000000001</v>
          </cell>
        </row>
        <row r="1607">
          <cell r="D1607" t="str">
            <v>児島　秀和</v>
          </cell>
          <cell r="E1607">
            <v>1001</v>
          </cell>
          <cell r="F1607" t="str">
            <v>産業推進部</v>
          </cell>
          <cell r="G1607">
            <v>100101</v>
          </cell>
          <cell r="H1607" t="str">
            <v>産業国際化・インフラＧ</v>
          </cell>
          <cell r="I1607">
            <v>1</v>
          </cell>
          <cell r="J1607" t="str">
            <v>部門1</v>
          </cell>
          <cell r="K1607">
            <v>1001</v>
          </cell>
          <cell r="L1607" t="str">
            <v>部門1-1</v>
          </cell>
          <cell r="M1607">
            <v>100102</v>
          </cell>
          <cell r="N1607" t="str">
            <v>一般職員</v>
          </cell>
          <cell r="O1607">
            <v>700</v>
          </cell>
          <cell r="P1607">
            <v>0</v>
          </cell>
          <cell r="Q1607">
            <v>160000</v>
          </cell>
          <cell r="R1607">
            <v>0</v>
          </cell>
          <cell r="S1607">
            <v>0</v>
          </cell>
          <cell r="T1607">
            <v>0</v>
          </cell>
          <cell r="U1607">
            <v>0</v>
          </cell>
          <cell r="V1607">
            <v>0</v>
          </cell>
          <cell r="W1607">
            <v>0</v>
          </cell>
          <cell r="X1607">
            <v>0</v>
          </cell>
          <cell r="Y1607">
            <v>0</v>
          </cell>
          <cell r="Z1607">
            <v>160000</v>
          </cell>
          <cell r="AA1607">
            <v>0</v>
          </cell>
          <cell r="AB1607">
            <v>0</v>
          </cell>
          <cell r="AC1607">
            <v>0</v>
          </cell>
          <cell r="AD1607">
            <v>0</v>
          </cell>
          <cell r="AE1607">
            <v>0</v>
          </cell>
          <cell r="AF1607">
            <v>9306</v>
          </cell>
          <cell r="AG1607">
            <v>0</v>
          </cell>
          <cell r="AH1607">
            <v>0</v>
          </cell>
          <cell r="AI1607">
            <v>0</v>
          </cell>
          <cell r="AJ1607">
            <v>0</v>
          </cell>
          <cell r="AK1607">
            <v>6698</v>
          </cell>
          <cell r="AL1607">
            <v>935</v>
          </cell>
          <cell r="AM1607">
            <v>15154.6</v>
          </cell>
          <cell r="AN1607">
            <v>255</v>
          </cell>
          <cell r="AO1607">
            <v>0</v>
          </cell>
          <cell r="AP1607">
            <v>0</v>
          </cell>
          <cell r="AQ1607">
            <v>169306</v>
          </cell>
          <cell r="AR1607">
            <v>0</v>
          </cell>
          <cell r="AS1607">
            <v>0</v>
          </cell>
          <cell r="AT1607">
            <v>0</v>
          </cell>
          <cell r="AU1607">
            <v>0</v>
          </cell>
          <cell r="AV1607">
            <v>846</v>
          </cell>
          <cell r="AW1607">
            <v>1439.6310000000001</v>
          </cell>
          <cell r="AX1607">
            <v>345.38420000000002</v>
          </cell>
        </row>
        <row r="1608">
          <cell r="D1608" t="str">
            <v>関本　隆</v>
          </cell>
          <cell r="E1608">
            <v>1007</v>
          </cell>
          <cell r="F1608" t="str">
            <v>関西研修センター</v>
          </cell>
          <cell r="G1608">
            <v>100701</v>
          </cell>
          <cell r="H1608" t="str">
            <v>ＫＫＣＧ</v>
          </cell>
          <cell r="I1608">
            <v>1</v>
          </cell>
          <cell r="J1608" t="str">
            <v>部門1</v>
          </cell>
          <cell r="K1608">
            <v>1001</v>
          </cell>
          <cell r="L1608" t="str">
            <v>部門1-1</v>
          </cell>
          <cell r="M1608">
            <v>100102</v>
          </cell>
          <cell r="N1608" t="str">
            <v>一般職員</v>
          </cell>
          <cell r="O1608">
            <v>500</v>
          </cell>
          <cell r="P1608">
            <v>380300</v>
          </cell>
          <cell r="Q1608">
            <v>380300</v>
          </cell>
          <cell r="R1608">
            <v>0</v>
          </cell>
          <cell r="S1608">
            <v>0</v>
          </cell>
          <cell r="T1608">
            <v>0</v>
          </cell>
          <cell r="U1608">
            <v>0</v>
          </cell>
          <cell r="V1608">
            <v>0</v>
          </cell>
          <cell r="W1608">
            <v>0</v>
          </cell>
          <cell r="X1608">
            <v>0</v>
          </cell>
          <cell r="Y1608">
            <v>0</v>
          </cell>
          <cell r="Z1608">
            <v>380300</v>
          </cell>
          <cell r="AA1608">
            <v>0</v>
          </cell>
          <cell r="AB1608">
            <v>45636</v>
          </cell>
          <cell r="AC1608">
            <v>0</v>
          </cell>
          <cell r="AD1608">
            <v>0</v>
          </cell>
          <cell r="AE1608">
            <v>0</v>
          </cell>
          <cell r="AF1608">
            <v>28260</v>
          </cell>
          <cell r="AG1608">
            <v>0</v>
          </cell>
          <cell r="AH1608">
            <v>17000</v>
          </cell>
          <cell r="AI1608">
            <v>72808</v>
          </cell>
          <cell r="AJ1608">
            <v>0</v>
          </cell>
          <cell r="AK1608">
            <v>19700</v>
          </cell>
          <cell r="AL1608">
            <v>2750</v>
          </cell>
          <cell r="AM1608">
            <v>44570</v>
          </cell>
          <cell r="AN1608">
            <v>750</v>
          </cell>
          <cell r="AO1608">
            <v>0</v>
          </cell>
          <cell r="AP1608">
            <v>0</v>
          </cell>
          <cell r="AQ1608">
            <v>494004</v>
          </cell>
          <cell r="AR1608">
            <v>0</v>
          </cell>
          <cell r="AS1608">
            <v>0</v>
          </cell>
          <cell r="AT1608">
            <v>0</v>
          </cell>
          <cell r="AU1608">
            <v>7293</v>
          </cell>
          <cell r="AV1608">
            <v>2470</v>
          </cell>
          <cell r="AW1608">
            <v>4199.0540000000001</v>
          </cell>
          <cell r="AX1608">
            <v>1007.7681</v>
          </cell>
        </row>
        <row r="1609">
          <cell r="D1609" t="str">
            <v>米田　裕之</v>
          </cell>
          <cell r="E1609">
            <v>1005</v>
          </cell>
          <cell r="F1609" t="str">
            <v>総務企画部</v>
          </cell>
          <cell r="G1609">
            <v>100502</v>
          </cell>
          <cell r="H1609" t="str">
            <v>総務Ｇ</v>
          </cell>
          <cell r="I1609">
            <v>1</v>
          </cell>
          <cell r="J1609" t="str">
            <v>部門1</v>
          </cell>
          <cell r="K1609">
            <v>1001</v>
          </cell>
          <cell r="L1609" t="str">
            <v>部門1-1</v>
          </cell>
          <cell r="M1609">
            <v>100102</v>
          </cell>
          <cell r="N1609" t="str">
            <v>一般職員</v>
          </cell>
          <cell r="O1609">
            <v>200</v>
          </cell>
          <cell r="P1609">
            <v>0</v>
          </cell>
          <cell r="Q1609">
            <v>600000</v>
          </cell>
          <cell r="R1609">
            <v>0</v>
          </cell>
          <cell r="S1609">
            <v>0</v>
          </cell>
          <cell r="T1609">
            <v>0</v>
          </cell>
          <cell r="U1609">
            <v>0</v>
          </cell>
          <cell r="V1609">
            <v>0</v>
          </cell>
          <cell r="W1609">
            <v>0</v>
          </cell>
          <cell r="X1609">
            <v>0</v>
          </cell>
          <cell r="Y1609">
            <v>0</v>
          </cell>
          <cell r="Z1609">
            <v>600000</v>
          </cell>
          <cell r="AA1609">
            <v>0</v>
          </cell>
          <cell r="AB1609">
            <v>0</v>
          </cell>
          <cell r="AC1609">
            <v>0</v>
          </cell>
          <cell r="AD1609">
            <v>0</v>
          </cell>
          <cell r="AE1609">
            <v>0</v>
          </cell>
          <cell r="AF1609">
            <v>0</v>
          </cell>
          <cell r="AG1609">
            <v>0</v>
          </cell>
          <cell r="AH1609">
            <v>0</v>
          </cell>
          <cell r="AI1609">
            <v>0</v>
          </cell>
          <cell r="AJ1609">
            <v>0</v>
          </cell>
          <cell r="AK1609">
            <v>22064</v>
          </cell>
          <cell r="AL1609">
            <v>3080</v>
          </cell>
          <cell r="AM1609">
            <v>49918.8</v>
          </cell>
          <cell r="AN1609">
            <v>840</v>
          </cell>
          <cell r="AO1609">
            <v>0</v>
          </cell>
          <cell r="AP1609">
            <v>0</v>
          </cell>
          <cell r="AQ1609">
            <v>600000</v>
          </cell>
          <cell r="AR1609">
            <v>0</v>
          </cell>
          <cell r="AS1609">
            <v>0</v>
          </cell>
          <cell r="AT1609">
            <v>0</v>
          </cell>
          <cell r="AU1609">
            <v>0</v>
          </cell>
          <cell r="AV1609">
            <v>0</v>
          </cell>
          <cell r="AW1609">
            <v>0</v>
          </cell>
          <cell r="AX1609">
            <v>0</v>
          </cell>
        </row>
        <row r="1610">
          <cell r="D1610" t="str">
            <v>山崎　正弘</v>
          </cell>
          <cell r="E1610">
            <v>1003</v>
          </cell>
          <cell r="F1610" t="str">
            <v>研修業務部</v>
          </cell>
          <cell r="G1610">
            <v>100303</v>
          </cell>
          <cell r="H1610" t="str">
            <v>招聘業務Ｇ</v>
          </cell>
          <cell r="I1610">
            <v>1</v>
          </cell>
          <cell r="J1610" t="str">
            <v>部門1</v>
          </cell>
          <cell r="K1610">
            <v>1001</v>
          </cell>
          <cell r="L1610" t="str">
            <v>部門1-1</v>
          </cell>
          <cell r="M1610">
            <v>100102</v>
          </cell>
          <cell r="N1610" t="str">
            <v>一般職員</v>
          </cell>
          <cell r="O1610">
            <v>500</v>
          </cell>
          <cell r="P1610">
            <v>392600</v>
          </cell>
          <cell r="Q1610">
            <v>392600</v>
          </cell>
          <cell r="R1610">
            <v>0</v>
          </cell>
          <cell r="S1610">
            <v>0</v>
          </cell>
          <cell r="T1610">
            <v>0</v>
          </cell>
          <cell r="U1610">
            <v>0</v>
          </cell>
          <cell r="V1610">
            <v>0</v>
          </cell>
          <cell r="W1610">
            <v>0</v>
          </cell>
          <cell r="X1610">
            <v>0</v>
          </cell>
          <cell r="Y1610">
            <v>0</v>
          </cell>
          <cell r="Z1610">
            <v>392600</v>
          </cell>
          <cell r="AA1610">
            <v>0</v>
          </cell>
          <cell r="AB1610">
            <v>47112</v>
          </cell>
          <cell r="AC1610">
            <v>0</v>
          </cell>
          <cell r="AD1610">
            <v>21800</v>
          </cell>
          <cell r="AE1610">
            <v>0</v>
          </cell>
          <cell r="AF1610">
            <v>17978</v>
          </cell>
          <cell r="AG1610">
            <v>0</v>
          </cell>
          <cell r="AH1610">
            <v>9828</v>
          </cell>
          <cell r="AI1610">
            <v>98905</v>
          </cell>
          <cell r="AJ1610">
            <v>0</v>
          </cell>
          <cell r="AK1610">
            <v>22064</v>
          </cell>
          <cell r="AL1610">
            <v>3080</v>
          </cell>
          <cell r="AM1610">
            <v>49918.8</v>
          </cell>
          <cell r="AN1610">
            <v>840</v>
          </cell>
          <cell r="AO1610">
            <v>0</v>
          </cell>
          <cell r="AP1610">
            <v>0</v>
          </cell>
          <cell r="AQ1610">
            <v>588223</v>
          </cell>
          <cell r="AR1610">
            <v>0</v>
          </cell>
          <cell r="AS1610">
            <v>0</v>
          </cell>
          <cell r="AT1610">
            <v>0</v>
          </cell>
          <cell r="AU1610">
            <v>0</v>
          </cell>
          <cell r="AV1610">
            <v>2941</v>
          </cell>
          <cell r="AW1610">
            <v>5000.0105000000003</v>
          </cell>
          <cell r="AX1610">
            <v>1199.9748999999999</v>
          </cell>
        </row>
        <row r="1611">
          <cell r="D1611" t="str">
            <v>大塚　光義</v>
          </cell>
          <cell r="E1611">
            <v>1006</v>
          </cell>
          <cell r="F1611" t="str">
            <v>東京研修センター</v>
          </cell>
          <cell r="G1611">
            <v>100601</v>
          </cell>
          <cell r="H1611" t="str">
            <v>ＴＫＣＧ</v>
          </cell>
          <cell r="I1611">
            <v>1</v>
          </cell>
          <cell r="J1611" t="str">
            <v>部門1</v>
          </cell>
          <cell r="K1611">
            <v>1001</v>
          </cell>
          <cell r="L1611" t="str">
            <v>部門1-1</v>
          </cell>
          <cell r="M1611">
            <v>100102</v>
          </cell>
          <cell r="N1611" t="str">
            <v>一般職員</v>
          </cell>
          <cell r="O1611">
            <v>500</v>
          </cell>
          <cell r="P1611">
            <v>401800</v>
          </cell>
          <cell r="Q1611">
            <v>401800</v>
          </cell>
          <cell r="R1611">
            <v>0</v>
          </cell>
          <cell r="S1611">
            <v>0</v>
          </cell>
          <cell r="T1611">
            <v>0</v>
          </cell>
          <cell r="U1611">
            <v>0</v>
          </cell>
          <cell r="V1611">
            <v>0</v>
          </cell>
          <cell r="W1611">
            <v>0</v>
          </cell>
          <cell r="X1611">
            <v>0</v>
          </cell>
          <cell r="Y1611">
            <v>0</v>
          </cell>
          <cell r="Z1611">
            <v>401800</v>
          </cell>
          <cell r="AA1611">
            <v>0</v>
          </cell>
          <cell r="AB1611">
            <v>49776</v>
          </cell>
          <cell r="AC1611">
            <v>13000</v>
          </cell>
          <cell r="AD1611">
            <v>27000</v>
          </cell>
          <cell r="AE1611">
            <v>35000</v>
          </cell>
          <cell r="AF1611">
            <v>6840</v>
          </cell>
          <cell r="AG1611">
            <v>0</v>
          </cell>
          <cell r="AH1611">
            <v>15200</v>
          </cell>
          <cell r="AI1611">
            <v>57917</v>
          </cell>
          <cell r="AJ1611">
            <v>0</v>
          </cell>
          <cell r="AK1611">
            <v>25610</v>
          </cell>
          <cell r="AL1611">
            <v>3575</v>
          </cell>
          <cell r="AM1611">
            <v>55267.6</v>
          </cell>
          <cell r="AN1611">
            <v>930</v>
          </cell>
          <cell r="AO1611">
            <v>0</v>
          </cell>
          <cell r="AP1611">
            <v>0</v>
          </cell>
          <cell r="AQ1611">
            <v>606533</v>
          </cell>
          <cell r="AR1611">
            <v>0</v>
          </cell>
          <cell r="AS1611">
            <v>0</v>
          </cell>
          <cell r="AT1611">
            <v>0</v>
          </cell>
          <cell r="AU1611">
            <v>0</v>
          </cell>
          <cell r="AV1611">
            <v>3032</v>
          </cell>
          <cell r="AW1611">
            <v>5156.1954999999998</v>
          </cell>
          <cell r="AX1611">
            <v>1237.3272999999999</v>
          </cell>
        </row>
        <row r="1612">
          <cell r="D1612" t="str">
            <v>三輪　直</v>
          </cell>
          <cell r="E1612">
            <v>1006</v>
          </cell>
          <cell r="F1612" t="str">
            <v>東京研修センター</v>
          </cell>
          <cell r="G1612">
            <v>100601</v>
          </cell>
          <cell r="H1612" t="str">
            <v>ＴＫＣＧ</v>
          </cell>
          <cell r="I1612">
            <v>1</v>
          </cell>
          <cell r="J1612" t="str">
            <v>部門1</v>
          </cell>
          <cell r="K1612">
            <v>1001</v>
          </cell>
          <cell r="L1612" t="str">
            <v>部門1-1</v>
          </cell>
          <cell r="M1612">
            <v>100102</v>
          </cell>
          <cell r="N1612" t="str">
            <v>一般職員</v>
          </cell>
          <cell r="O1612">
            <v>300</v>
          </cell>
          <cell r="P1612">
            <v>464100</v>
          </cell>
          <cell r="Q1612">
            <v>464100</v>
          </cell>
          <cell r="R1612">
            <v>0</v>
          </cell>
          <cell r="S1612">
            <v>0</v>
          </cell>
          <cell r="T1612">
            <v>0</v>
          </cell>
          <cell r="U1612">
            <v>0</v>
          </cell>
          <cell r="V1612">
            <v>0</v>
          </cell>
          <cell r="W1612">
            <v>0</v>
          </cell>
          <cell r="X1612">
            <v>0</v>
          </cell>
          <cell r="Y1612">
            <v>0</v>
          </cell>
          <cell r="Z1612">
            <v>464100</v>
          </cell>
          <cell r="AA1612">
            <v>95000</v>
          </cell>
          <cell r="AB1612">
            <v>70032</v>
          </cell>
          <cell r="AC1612">
            <v>24500</v>
          </cell>
          <cell r="AD1612">
            <v>27000</v>
          </cell>
          <cell r="AE1612">
            <v>35000</v>
          </cell>
          <cell r="AF1612">
            <v>13060</v>
          </cell>
          <cell r="AG1612">
            <v>0</v>
          </cell>
          <cell r="AH1612">
            <v>20050</v>
          </cell>
          <cell r="AI1612">
            <v>0</v>
          </cell>
          <cell r="AJ1612">
            <v>0</v>
          </cell>
          <cell r="AK1612">
            <v>29550</v>
          </cell>
          <cell r="AL1612">
            <v>4125</v>
          </cell>
          <cell r="AM1612">
            <v>55267.6</v>
          </cell>
          <cell r="AN1612">
            <v>930</v>
          </cell>
          <cell r="AO1612">
            <v>0</v>
          </cell>
          <cell r="AP1612">
            <v>0</v>
          </cell>
          <cell r="AQ1612">
            <v>748742</v>
          </cell>
          <cell r="AR1612">
            <v>0</v>
          </cell>
          <cell r="AS1612">
            <v>0</v>
          </cell>
          <cell r="AT1612">
            <v>0</v>
          </cell>
          <cell r="AU1612">
            <v>0</v>
          </cell>
          <cell r="AV1612">
            <v>3743</v>
          </cell>
          <cell r="AW1612">
            <v>6365.0169999999998</v>
          </cell>
          <cell r="AX1612">
            <v>1527.4336000000001</v>
          </cell>
        </row>
        <row r="1613">
          <cell r="D1613" t="str">
            <v>井上　優</v>
          </cell>
          <cell r="E1613">
            <v>1001</v>
          </cell>
          <cell r="F1613" t="str">
            <v>産業推進部</v>
          </cell>
          <cell r="G1613">
            <v>100101</v>
          </cell>
          <cell r="H1613" t="str">
            <v>産業国際化・インフラＧ</v>
          </cell>
          <cell r="I1613">
            <v>1</v>
          </cell>
          <cell r="J1613" t="str">
            <v>部門1</v>
          </cell>
          <cell r="K1613">
            <v>1001</v>
          </cell>
          <cell r="L1613" t="str">
            <v>部門1-1</v>
          </cell>
          <cell r="M1613">
            <v>100102</v>
          </cell>
          <cell r="N1613" t="str">
            <v>一般職員</v>
          </cell>
          <cell r="O1613">
            <v>500</v>
          </cell>
          <cell r="P1613">
            <v>392600</v>
          </cell>
          <cell r="Q1613">
            <v>392600</v>
          </cell>
          <cell r="R1613">
            <v>0</v>
          </cell>
          <cell r="S1613">
            <v>0</v>
          </cell>
          <cell r="T1613">
            <v>0</v>
          </cell>
          <cell r="U1613">
            <v>0</v>
          </cell>
          <cell r="V1613">
            <v>0</v>
          </cell>
          <cell r="W1613">
            <v>0</v>
          </cell>
          <cell r="X1613">
            <v>0</v>
          </cell>
          <cell r="Y1613">
            <v>0</v>
          </cell>
          <cell r="Z1613">
            <v>392600</v>
          </cell>
          <cell r="AA1613">
            <v>0</v>
          </cell>
          <cell r="AB1613">
            <v>50052</v>
          </cell>
          <cell r="AC1613">
            <v>24500</v>
          </cell>
          <cell r="AD1613">
            <v>0</v>
          </cell>
          <cell r="AE1613">
            <v>0</v>
          </cell>
          <cell r="AF1613">
            <v>23321</v>
          </cell>
          <cell r="AG1613">
            <v>0</v>
          </cell>
          <cell r="AH1613">
            <v>18778</v>
          </cell>
          <cell r="AI1613">
            <v>20676</v>
          </cell>
          <cell r="AJ1613">
            <v>0</v>
          </cell>
          <cell r="AK1613">
            <v>20882</v>
          </cell>
          <cell r="AL1613">
            <v>2915</v>
          </cell>
          <cell r="AM1613">
            <v>47244.4</v>
          </cell>
          <cell r="AN1613">
            <v>795</v>
          </cell>
          <cell r="AO1613">
            <v>0</v>
          </cell>
          <cell r="AP1613">
            <v>0</v>
          </cell>
          <cell r="AQ1613">
            <v>529927</v>
          </cell>
          <cell r="AR1613">
            <v>0</v>
          </cell>
          <cell r="AS1613">
            <v>0</v>
          </cell>
          <cell r="AT1613">
            <v>0</v>
          </cell>
          <cell r="AU1613">
            <v>0</v>
          </cell>
          <cell r="AV1613">
            <v>2649</v>
          </cell>
          <cell r="AW1613">
            <v>4505.0145000000002</v>
          </cell>
          <cell r="AX1613">
            <v>1081.0509999999999</v>
          </cell>
        </row>
        <row r="1614">
          <cell r="D1614" t="str">
            <v>田中　宏幸</v>
          </cell>
          <cell r="E1614">
            <v>1003</v>
          </cell>
          <cell r="F1614" t="str">
            <v>研修業務部</v>
          </cell>
          <cell r="G1614">
            <v>100301</v>
          </cell>
          <cell r="H1614" t="str">
            <v>受入業務Ｇ</v>
          </cell>
          <cell r="I1614">
            <v>1</v>
          </cell>
          <cell r="J1614" t="str">
            <v>部門1</v>
          </cell>
          <cell r="K1614">
            <v>1001</v>
          </cell>
          <cell r="L1614" t="str">
            <v>部門1-1</v>
          </cell>
          <cell r="M1614">
            <v>100102</v>
          </cell>
          <cell r="N1614" t="str">
            <v>一般職員</v>
          </cell>
          <cell r="O1614">
            <v>300</v>
          </cell>
          <cell r="P1614">
            <v>463300</v>
          </cell>
          <cell r="Q1614">
            <v>463300</v>
          </cell>
          <cell r="R1614">
            <v>0</v>
          </cell>
          <cell r="S1614">
            <v>0</v>
          </cell>
          <cell r="T1614">
            <v>0</v>
          </cell>
          <cell r="U1614">
            <v>0</v>
          </cell>
          <cell r="V1614">
            <v>0</v>
          </cell>
          <cell r="W1614">
            <v>0</v>
          </cell>
          <cell r="X1614">
            <v>0</v>
          </cell>
          <cell r="Y1614">
            <v>0</v>
          </cell>
          <cell r="Z1614">
            <v>463300</v>
          </cell>
          <cell r="AA1614">
            <v>105000</v>
          </cell>
          <cell r="AB1614">
            <v>72096</v>
          </cell>
          <cell r="AC1614">
            <v>32500</v>
          </cell>
          <cell r="AD1614">
            <v>0</v>
          </cell>
          <cell r="AE1614">
            <v>0</v>
          </cell>
          <cell r="AF1614">
            <v>18853</v>
          </cell>
          <cell r="AG1614">
            <v>0</v>
          </cell>
          <cell r="AH1614">
            <v>16400</v>
          </cell>
          <cell r="AI1614">
            <v>0</v>
          </cell>
          <cell r="AJ1614">
            <v>0</v>
          </cell>
          <cell r="AK1614">
            <v>27974</v>
          </cell>
          <cell r="AL1614">
            <v>3905</v>
          </cell>
          <cell r="AM1614">
            <v>55267.6</v>
          </cell>
          <cell r="AN1614">
            <v>930</v>
          </cell>
          <cell r="AO1614">
            <v>0</v>
          </cell>
          <cell r="AP1614">
            <v>0</v>
          </cell>
          <cell r="AQ1614">
            <v>708149</v>
          </cell>
          <cell r="AR1614">
            <v>0</v>
          </cell>
          <cell r="AS1614">
            <v>0</v>
          </cell>
          <cell r="AT1614">
            <v>0</v>
          </cell>
          <cell r="AU1614">
            <v>0</v>
          </cell>
          <cell r="AV1614">
            <v>3540</v>
          </cell>
          <cell r="AW1614">
            <v>6020.0114999999996</v>
          </cell>
          <cell r="AX1614">
            <v>1444.6239</v>
          </cell>
        </row>
        <row r="1615">
          <cell r="D1615" t="str">
            <v>川上　哲司</v>
          </cell>
          <cell r="E1615">
            <v>1001</v>
          </cell>
          <cell r="F1615" t="str">
            <v>役員他</v>
          </cell>
          <cell r="G1615">
            <v>100101</v>
          </cell>
          <cell r="H1615" t="str">
            <v>役員</v>
          </cell>
          <cell r="I1615">
            <v>1</v>
          </cell>
          <cell r="J1615" t="str">
            <v>部門1</v>
          </cell>
          <cell r="K1615">
            <v>1001</v>
          </cell>
          <cell r="L1615" t="str">
            <v>部門1-1</v>
          </cell>
          <cell r="M1615">
            <v>100101</v>
          </cell>
          <cell r="N1615" t="str">
            <v>役員</v>
          </cell>
          <cell r="O1615">
            <v>100</v>
          </cell>
          <cell r="P1615">
            <v>0</v>
          </cell>
          <cell r="Q1615">
            <v>680000</v>
          </cell>
          <cell r="R1615">
            <v>0</v>
          </cell>
          <cell r="S1615">
            <v>0</v>
          </cell>
          <cell r="T1615">
            <v>0</v>
          </cell>
          <cell r="U1615">
            <v>0</v>
          </cell>
          <cell r="V1615">
            <v>0</v>
          </cell>
          <cell r="W1615">
            <v>0</v>
          </cell>
          <cell r="X1615">
            <v>0</v>
          </cell>
          <cell r="Y1615">
            <v>0</v>
          </cell>
          <cell r="Z1615">
            <v>680000</v>
          </cell>
          <cell r="AA1615">
            <v>0</v>
          </cell>
          <cell r="AB1615">
            <v>0</v>
          </cell>
          <cell r="AC1615">
            <v>0</v>
          </cell>
          <cell r="AD1615">
            <v>0</v>
          </cell>
          <cell r="AE1615">
            <v>0</v>
          </cell>
          <cell r="AF1615">
            <v>15373</v>
          </cell>
          <cell r="AG1615">
            <v>0</v>
          </cell>
          <cell r="AH1615">
            <v>0</v>
          </cell>
          <cell r="AI1615">
            <v>0</v>
          </cell>
          <cell r="AJ1615">
            <v>0</v>
          </cell>
          <cell r="AK1615">
            <v>31126</v>
          </cell>
          <cell r="AL1615">
            <v>4345</v>
          </cell>
          <cell r="AM1615">
            <v>55267.6</v>
          </cell>
          <cell r="AN1615">
            <v>930</v>
          </cell>
          <cell r="AO1615">
            <v>0</v>
          </cell>
          <cell r="AP1615">
            <v>0</v>
          </cell>
          <cell r="AQ1615">
            <v>817773</v>
          </cell>
          <cell r="AR1615">
            <v>0</v>
          </cell>
          <cell r="AS1615">
            <v>0</v>
          </cell>
          <cell r="AT1615">
            <v>0</v>
          </cell>
          <cell r="AU1615">
            <v>0</v>
          </cell>
          <cell r="AV1615">
            <v>0</v>
          </cell>
          <cell r="AW1615">
            <v>0</v>
          </cell>
          <cell r="AX1615">
            <v>0</v>
          </cell>
        </row>
        <row r="1616">
          <cell r="D1616" t="str">
            <v>丸山　紀子</v>
          </cell>
          <cell r="E1616">
            <v>1006</v>
          </cell>
          <cell r="F1616" t="str">
            <v>東京研修センター</v>
          </cell>
          <cell r="G1616">
            <v>100601</v>
          </cell>
          <cell r="H1616" t="str">
            <v>ＴＫＣＧ</v>
          </cell>
          <cell r="I1616">
            <v>1</v>
          </cell>
          <cell r="J1616" t="str">
            <v>部門1</v>
          </cell>
          <cell r="K1616">
            <v>1001</v>
          </cell>
          <cell r="L1616" t="str">
            <v>部門1-1</v>
          </cell>
          <cell r="M1616">
            <v>100102</v>
          </cell>
          <cell r="N1616" t="str">
            <v>一般職員</v>
          </cell>
          <cell r="O1616">
            <v>300</v>
          </cell>
          <cell r="P1616">
            <v>457400</v>
          </cell>
          <cell r="Q1616">
            <v>457400</v>
          </cell>
          <cell r="R1616">
            <v>0</v>
          </cell>
          <cell r="S1616">
            <v>0</v>
          </cell>
          <cell r="T1616">
            <v>0</v>
          </cell>
          <cell r="U1616">
            <v>0</v>
          </cell>
          <cell r="V1616">
            <v>0</v>
          </cell>
          <cell r="W1616">
            <v>0</v>
          </cell>
          <cell r="X1616">
            <v>0</v>
          </cell>
          <cell r="Y1616">
            <v>0</v>
          </cell>
          <cell r="Z1616">
            <v>457400</v>
          </cell>
          <cell r="AA1616">
            <v>105000</v>
          </cell>
          <cell r="AB1616">
            <v>67488</v>
          </cell>
          <cell r="AC1616">
            <v>0</v>
          </cell>
          <cell r="AD1616">
            <v>0</v>
          </cell>
          <cell r="AE1616">
            <v>0</v>
          </cell>
          <cell r="AF1616">
            <v>7911</v>
          </cell>
          <cell r="AG1616">
            <v>0</v>
          </cell>
          <cell r="AH1616">
            <v>9900</v>
          </cell>
          <cell r="AI1616">
            <v>0</v>
          </cell>
          <cell r="AJ1616">
            <v>0</v>
          </cell>
          <cell r="AK1616">
            <v>25610</v>
          </cell>
          <cell r="AL1616">
            <v>3575</v>
          </cell>
          <cell r="AM1616">
            <v>55267.6</v>
          </cell>
          <cell r="AN1616">
            <v>930</v>
          </cell>
          <cell r="AO1616">
            <v>0</v>
          </cell>
          <cell r="AP1616">
            <v>0</v>
          </cell>
          <cell r="AQ1616">
            <v>647699</v>
          </cell>
          <cell r="AR1616">
            <v>0</v>
          </cell>
          <cell r="AS1616">
            <v>0</v>
          </cell>
          <cell r="AT1616">
            <v>0</v>
          </cell>
          <cell r="AU1616">
            <v>0</v>
          </cell>
          <cell r="AV1616">
            <v>3238</v>
          </cell>
          <cell r="AW1616">
            <v>5505.9364999999998</v>
          </cell>
          <cell r="AX1616">
            <v>1321.3059000000001</v>
          </cell>
        </row>
        <row r="1617">
          <cell r="D1617" t="str">
            <v>下大澤　祐二</v>
          </cell>
          <cell r="E1617">
            <v>1001</v>
          </cell>
          <cell r="F1617" t="str">
            <v>役員他</v>
          </cell>
          <cell r="G1617">
            <v>100101</v>
          </cell>
          <cell r="H1617" t="str">
            <v>役員</v>
          </cell>
          <cell r="I1617">
            <v>1</v>
          </cell>
          <cell r="J1617" t="str">
            <v>部門1</v>
          </cell>
          <cell r="K1617">
            <v>1001</v>
          </cell>
          <cell r="L1617" t="str">
            <v>部門1-1</v>
          </cell>
          <cell r="M1617">
            <v>100101</v>
          </cell>
          <cell r="N1617" t="str">
            <v>役員</v>
          </cell>
          <cell r="O1617">
            <v>100</v>
          </cell>
          <cell r="P1617">
            <v>0</v>
          </cell>
          <cell r="Q1617">
            <v>680000</v>
          </cell>
          <cell r="R1617">
            <v>0</v>
          </cell>
          <cell r="S1617">
            <v>0</v>
          </cell>
          <cell r="T1617">
            <v>0</v>
          </cell>
          <cell r="U1617">
            <v>0</v>
          </cell>
          <cell r="V1617">
            <v>0</v>
          </cell>
          <cell r="W1617">
            <v>0</v>
          </cell>
          <cell r="X1617">
            <v>0</v>
          </cell>
          <cell r="Y1617">
            <v>0</v>
          </cell>
          <cell r="Z1617">
            <v>680000</v>
          </cell>
          <cell r="AA1617">
            <v>0</v>
          </cell>
          <cell r="AB1617">
            <v>0</v>
          </cell>
          <cell r="AC1617">
            <v>0</v>
          </cell>
          <cell r="AD1617">
            <v>0</v>
          </cell>
          <cell r="AE1617">
            <v>0</v>
          </cell>
          <cell r="AF1617">
            <v>11116</v>
          </cell>
          <cell r="AG1617">
            <v>0</v>
          </cell>
          <cell r="AH1617">
            <v>0</v>
          </cell>
          <cell r="AI1617">
            <v>0</v>
          </cell>
          <cell r="AJ1617">
            <v>0</v>
          </cell>
          <cell r="AK1617">
            <v>32702</v>
          </cell>
          <cell r="AL1617">
            <v>4565</v>
          </cell>
          <cell r="AM1617">
            <v>55267.6</v>
          </cell>
          <cell r="AN1617">
            <v>930</v>
          </cell>
          <cell r="AO1617">
            <v>0</v>
          </cell>
          <cell r="AP1617">
            <v>0</v>
          </cell>
          <cell r="AQ1617">
            <v>813516</v>
          </cell>
          <cell r="AR1617">
            <v>0</v>
          </cell>
          <cell r="AS1617">
            <v>0</v>
          </cell>
          <cell r="AT1617">
            <v>0</v>
          </cell>
          <cell r="AU1617">
            <v>0</v>
          </cell>
          <cell r="AV1617">
            <v>0</v>
          </cell>
          <cell r="AW1617">
            <v>0</v>
          </cell>
          <cell r="AX1617">
            <v>0</v>
          </cell>
        </row>
        <row r="1618">
          <cell r="D1618" t="str">
            <v>田中　秀穂</v>
          </cell>
          <cell r="E1618">
            <v>1001</v>
          </cell>
          <cell r="F1618" t="str">
            <v>産業推進部</v>
          </cell>
          <cell r="G1618">
            <v>100101</v>
          </cell>
          <cell r="H1618" t="str">
            <v>産業国際化・インフラＧ</v>
          </cell>
          <cell r="I1618">
            <v>1</v>
          </cell>
          <cell r="J1618" t="str">
            <v>部門1</v>
          </cell>
          <cell r="K1618">
            <v>1001</v>
          </cell>
          <cell r="L1618" t="str">
            <v>部門1-1</v>
          </cell>
          <cell r="M1618">
            <v>100102</v>
          </cell>
          <cell r="N1618" t="str">
            <v>一般職員</v>
          </cell>
          <cell r="O1618">
            <v>300</v>
          </cell>
          <cell r="P1618">
            <v>461300</v>
          </cell>
          <cell r="Q1618">
            <v>461300</v>
          </cell>
          <cell r="R1618">
            <v>0</v>
          </cell>
          <cell r="S1618">
            <v>0</v>
          </cell>
          <cell r="T1618">
            <v>0</v>
          </cell>
          <cell r="U1618">
            <v>0</v>
          </cell>
          <cell r="V1618">
            <v>0</v>
          </cell>
          <cell r="W1618">
            <v>0</v>
          </cell>
          <cell r="X1618">
            <v>0</v>
          </cell>
          <cell r="Y1618">
            <v>0</v>
          </cell>
          <cell r="Z1618">
            <v>461300</v>
          </cell>
          <cell r="AA1618">
            <v>105000</v>
          </cell>
          <cell r="AB1618">
            <v>70296</v>
          </cell>
          <cell r="AC1618">
            <v>19500</v>
          </cell>
          <cell r="AD1618">
            <v>27000</v>
          </cell>
          <cell r="AE1618">
            <v>0</v>
          </cell>
          <cell r="AF1618">
            <v>10265</v>
          </cell>
          <cell r="AG1618">
            <v>0</v>
          </cell>
          <cell r="AH1618">
            <v>5000</v>
          </cell>
          <cell r="AI1618">
            <v>0</v>
          </cell>
          <cell r="AJ1618">
            <v>0</v>
          </cell>
          <cell r="AK1618">
            <v>27974</v>
          </cell>
          <cell r="AL1618">
            <v>3905</v>
          </cell>
          <cell r="AM1618">
            <v>55267.6</v>
          </cell>
          <cell r="AN1618">
            <v>930</v>
          </cell>
          <cell r="AO1618">
            <v>0</v>
          </cell>
          <cell r="AP1618">
            <v>0</v>
          </cell>
          <cell r="AQ1618">
            <v>698361</v>
          </cell>
          <cell r="AR1618">
            <v>0</v>
          </cell>
          <cell r="AS1618">
            <v>0</v>
          </cell>
          <cell r="AT1618">
            <v>0</v>
          </cell>
          <cell r="AU1618">
            <v>0</v>
          </cell>
          <cell r="AV1618">
            <v>3491</v>
          </cell>
          <cell r="AW1618">
            <v>5936.8734999999997</v>
          </cell>
          <cell r="AX1618">
            <v>1424.6564000000001</v>
          </cell>
        </row>
        <row r="1619">
          <cell r="D1619" t="str">
            <v>高橋　千賀子</v>
          </cell>
          <cell r="E1619">
            <v>1003</v>
          </cell>
          <cell r="F1619" t="str">
            <v>研修業務部</v>
          </cell>
          <cell r="G1619">
            <v>100304</v>
          </cell>
          <cell r="H1619" t="str">
            <v>受入経理Ｇ</v>
          </cell>
          <cell r="I1619">
            <v>1</v>
          </cell>
          <cell r="J1619" t="str">
            <v>部門1</v>
          </cell>
          <cell r="K1619">
            <v>1001</v>
          </cell>
          <cell r="L1619" t="str">
            <v>部門1-1</v>
          </cell>
          <cell r="M1619">
            <v>100102</v>
          </cell>
          <cell r="N1619" t="str">
            <v>一般職員</v>
          </cell>
          <cell r="O1619">
            <v>300</v>
          </cell>
          <cell r="P1619">
            <v>397100</v>
          </cell>
          <cell r="Q1619">
            <v>397100</v>
          </cell>
          <cell r="R1619">
            <v>0</v>
          </cell>
          <cell r="S1619">
            <v>0</v>
          </cell>
          <cell r="T1619">
            <v>0</v>
          </cell>
          <cell r="U1619">
            <v>0</v>
          </cell>
          <cell r="V1619">
            <v>0</v>
          </cell>
          <cell r="W1619">
            <v>0</v>
          </cell>
          <cell r="X1619">
            <v>0</v>
          </cell>
          <cell r="Y1619">
            <v>0</v>
          </cell>
          <cell r="Z1619">
            <v>397100</v>
          </cell>
          <cell r="AA1619">
            <v>45000</v>
          </cell>
          <cell r="AB1619">
            <v>55812</v>
          </cell>
          <cell r="AC1619">
            <v>23000</v>
          </cell>
          <cell r="AD1619">
            <v>0</v>
          </cell>
          <cell r="AE1619">
            <v>0</v>
          </cell>
          <cell r="AF1619">
            <v>17574</v>
          </cell>
          <cell r="AG1619">
            <v>0</v>
          </cell>
          <cell r="AH1619">
            <v>0</v>
          </cell>
          <cell r="AI1619">
            <v>0</v>
          </cell>
          <cell r="AJ1619">
            <v>0</v>
          </cell>
          <cell r="AK1619">
            <v>22064</v>
          </cell>
          <cell r="AL1619">
            <v>3080</v>
          </cell>
          <cell r="AM1619">
            <v>49918.8</v>
          </cell>
          <cell r="AN1619">
            <v>840</v>
          </cell>
          <cell r="AO1619">
            <v>0</v>
          </cell>
          <cell r="AP1619">
            <v>0</v>
          </cell>
          <cell r="AQ1619">
            <v>538486</v>
          </cell>
          <cell r="AR1619">
            <v>0</v>
          </cell>
          <cell r="AS1619">
            <v>0</v>
          </cell>
          <cell r="AT1619">
            <v>0</v>
          </cell>
          <cell r="AU1619">
            <v>0</v>
          </cell>
          <cell r="AV1619">
            <v>2692</v>
          </cell>
          <cell r="AW1619">
            <v>4577.5609999999997</v>
          </cell>
          <cell r="AX1619">
            <v>1098.5114000000001</v>
          </cell>
        </row>
        <row r="1620">
          <cell r="D1620" t="str">
            <v>ウィヤカーン　真理</v>
          </cell>
          <cell r="E1620">
            <v>1006</v>
          </cell>
          <cell r="F1620" t="str">
            <v>東京研修センター</v>
          </cell>
          <cell r="G1620">
            <v>100601</v>
          </cell>
          <cell r="H1620" t="str">
            <v>ＴＫＣＧ</v>
          </cell>
          <cell r="I1620">
            <v>1</v>
          </cell>
          <cell r="J1620" t="str">
            <v>部門1</v>
          </cell>
          <cell r="K1620">
            <v>1001</v>
          </cell>
          <cell r="L1620" t="str">
            <v>部門1-1</v>
          </cell>
          <cell r="M1620">
            <v>100102</v>
          </cell>
          <cell r="N1620" t="str">
            <v>一般職員</v>
          </cell>
          <cell r="O1620">
            <v>500</v>
          </cell>
          <cell r="P1620">
            <v>399500</v>
          </cell>
          <cell r="Q1620">
            <v>399500</v>
          </cell>
          <cell r="R1620">
            <v>0</v>
          </cell>
          <cell r="S1620">
            <v>0</v>
          </cell>
          <cell r="T1620">
            <v>0</v>
          </cell>
          <cell r="U1620">
            <v>0</v>
          </cell>
          <cell r="V1620">
            <v>0</v>
          </cell>
          <cell r="W1620">
            <v>0</v>
          </cell>
          <cell r="X1620">
            <v>0</v>
          </cell>
          <cell r="Y1620">
            <v>0</v>
          </cell>
          <cell r="Z1620">
            <v>399500</v>
          </cell>
          <cell r="AA1620">
            <v>0</v>
          </cell>
          <cell r="AB1620">
            <v>49320</v>
          </cell>
          <cell r="AC1620">
            <v>11500</v>
          </cell>
          <cell r="AD1620">
            <v>0</v>
          </cell>
          <cell r="AE1620">
            <v>0</v>
          </cell>
          <cell r="AF1620">
            <v>22700</v>
          </cell>
          <cell r="AG1620">
            <v>0</v>
          </cell>
          <cell r="AH1620">
            <v>15952</v>
          </cell>
          <cell r="AI1620">
            <v>33932</v>
          </cell>
          <cell r="AJ1620">
            <v>0</v>
          </cell>
          <cell r="AK1620">
            <v>22064</v>
          </cell>
          <cell r="AL1620">
            <v>3080</v>
          </cell>
          <cell r="AM1620">
            <v>49918.8</v>
          </cell>
          <cell r="AN1620">
            <v>840</v>
          </cell>
          <cell r="AO1620">
            <v>0</v>
          </cell>
          <cell r="AP1620">
            <v>0</v>
          </cell>
          <cell r="AQ1620">
            <v>532904</v>
          </cell>
          <cell r="AR1620">
            <v>0</v>
          </cell>
          <cell r="AS1620">
            <v>0</v>
          </cell>
          <cell r="AT1620">
            <v>508</v>
          </cell>
          <cell r="AU1620">
            <v>0</v>
          </cell>
          <cell r="AV1620">
            <v>2664</v>
          </cell>
          <cell r="AW1620">
            <v>4530.2039999999997</v>
          </cell>
          <cell r="AX1620">
            <v>1087.1241</v>
          </cell>
        </row>
        <row r="1621">
          <cell r="D1621" t="str">
            <v>山口　千恵子</v>
          </cell>
          <cell r="E1621">
            <v>1008</v>
          </cell>
          <cell r="F1621" t="str">
            <v>HIDA総合研究所</v>
          </cell>
          <cell r="G1621">
            <v>100801</v>
          </cell>
          <cell r="H1621" t="str">
            <v>調査企画Ｇ</v>
          </cell>
          <cell r="I1621">
            <v>1</v>
          </cell>
          <cell r="J1621" t="str">
            <v>部門1</v>
          </cell>
          <cell r="K1621">
            <v>1001</v>
          </cell>
          <cell r="L1621" t="str">
            <v>部門1-1</v>
          </cell>
          <cell r="M1621">
            <v>100102</v>
          </cell>
          <cell r="N1621" t="str">
            <v>一般職員</v>
          </cell>
          <cell r="O1621">
            <v>300</v>
          </cell>
          <cell r="P1621">
            <v>461300</v>
          </cell>
          <cell r="Q1621">
            <v>461300</v>
          </cell>
          <cell r="R1621">
            <v>0</v>
          </cell>
          <cell r="S1621">
            <v>0</v>
          </cell>
          <cell r="T1621">
            <v>0</v>
          </cell>
          <cell r="U1621">
            <v>0</v>
          </cell>
          <cell r="V1621">
            <v>0</v>
          </cell>
          <cell r="W1621">
            <v>0</v>
          </cell>
          <cell r="X1621">
            <v>0</v>
          </cell>
          <cell r="Y1621">
            <v>0</v>
          </cell>
          <cell r="Z1621">
            <v>461300</v>
          </cell>
          <cell r="AA1621">
            <v>105000</v>
          </cell>
          <cell r="AB1621">
            <v>67956</v>
          </cell>
          <cell r="AC1621">
            <v>0</v>
          </cell>
          <cell r="AD1621">
            <v>27000</v>
          </cell>
          <cell r="AE1621">
            <v>0</v>
          </cell>
          <cell r="AF1621">
            <v>13208</v>
          </cell>
          <cell r="AG1621">
            <v>0</v>
          </cell>
          <cell r="AH1621">
            <v>0</v>
          </cell>
          <cell r="AI1621">
            <v>0</v>
          </cell>
          <cell r="AJ1621">
            <v>0</v>
          </cell>
          <cell r="AK1621">
            <v>26792</v>
          </cell>
          <cell r="AL1621">
            <v>3740</v>
          </cell>
          <cell r="AM1621">
            <v>55267.6</v>
          </cell>
          <cell r="AN1621">
            <v>930</v>
          </cell>
          <cell r="AO1621">
            <v>0</v>
          </cell>
          <cell r="AP1621">
            <v>0</v>
          </cell>
          <cell r="AQ1621">
            <v>674464</v>
          </cell>
          <cell r="AR1621">
            <v>0</v>
          </cell>
          <cell r="AS1621">
            <v>0</v>
          </cell>
          <cell r="AT1621">
            <v>0</v>
          </cell>
          <cell r="AU1621">
            <v>0</v>
          </cell>
          <cell r="AV1621">
            <v>3372</v>
          </cell>
          <cell r="AW1621">
            <v>5733.2640000000001</v>
          </cell>
          <cell r="AX1621">
            <v>1375.9065000000001</v>
          </cell>
        </row>
        <row r="1622">
          <cell r="D1622" t="str">
            <v>名波　澄人</v>
          </cell>
          <cell r="E1622">
            <v>1007</v>
          </cell>
          <cell r="F1622" t="str">
            <v>関西研修センター</v>
          </cell>
          <cell r="G1622">
            <v>100701</v>
          </cell>
          <cell r="H1622" t="str">
            <v>ＫＫＣＧ</v>
          </cell>
          <cell r="I1622">
            <v>1</v>
          </cell>
          <cell r="J1622" t="str">
            <v>部門1</v>
          </cell>
          <cell r="K1622">
            <v>1001</v>
          </cell>
          <cell r="L1622" t="str">
            <v>部門1-1</v>
          </cell>
          <cell r="M1622">
            <v>100102</v>
          </cell>
          <cell r="N1622" t="str">
            <v>一般職員</v>
          </cell>
          <cell r="O1622">
            <v>500</v>
          </cell>
          <cell r="P1622">
            <v>392600</v>
          </cell>
          <cell r="Q1622">
            <v>392600</v>
          </cell>
          <cell r="R1622">
            <v>0</v>
          </cell>
          <cell r="S1622">
            <v>0</v>
          </cell>
          <cell r="T1622">
            <v>0</v>
          </cell>
          <cell r="U1622">
            <v>0</v>
          </cell>
          <cell r="V1622">
            <v>0</v>
          </cell>
          <cell r="W1622">
            <v>0</v>
          </cell>
          <cell r="X1622">
            <v>0</v>
          </cell>
          <cell r="Y1622">
            <v>0</v>
          </cell>
          <cell r="Z1622">
            <v>392600</v>
          </cell>
          <cell r="AA1622">
            <v>0</v>
          </cell>
          <cell r="AB1622">
            <v>48672</v>
          </cell>
          <cell r="AC1622">
            <v>13000</v>
          </cell>
          <cell r="AD1622">
            <v>27000</v>
          </cell>
          <cell r="AE1622">
            <v>0</v>
          </cell>
          <cell r="AF1622">
            <v>8388</v>
          </cell>
          <cell r="AG1622">
            <v>0</v>
          </cell>
          <cell r="AH1622">
            <v>10507</v>
          </cell>
          <cell r="AI1622">
            <v>80875</v>
          </cell>
          <cell r="AJ1622">
            <v>0</v>
          </cell>
          <cell r="AK1622">
            <v>24428</v>
          </cell>
          <cell r="AL1622">
            <v>3410</v>
          </cell>
          <cell r="AM1622">
            <v>55267.6</v>
          </cell>
          <cell r="AN1622">
            <v>930</v>
          </cell>
          <cell r="AO1622">
            <v>0</v>
          </cell>
          <cell r="AP1622">
            <v>0</v>
          </cell>
          <cell r="AQ1622">
            <v>581042</v>
          </cell>
          <cell r="AR1622">
            <v>0</v>
          </cell>
          <cell r="AS1622">
            <v>0</v>
          </cell>
          <cell r="AT1622">
            <v>0</v>
          </cell>
          <cell r="AU1622">
            <v>9505</v>
          </cell>
          <cell r="AV1622">
            <v>2905</v>
          </cell>
          <cell r="AW1622">
            <v>4939.067</v>
          </cell>
          <cell r="AX1622">
            <v>1185.3255999999999</v>
          </cell>
        </row>
        <row r="1623">
          <cell r="D1623" t="str">
            <v>宮本　真一</v>
          </cell>
          <cell r="E1623">
            <v>1007</v>
          </cell>
          <cell r="F1623" t="str">
            <v>関西研修センター</v>
          </cell>
          <cell r="G1623">
            <v>100701</v>
          </cell>
          <cell r="H1623" t="str">
            <v>ＫＫＣＧ</v>
          </cell>
          <cell r="I1623">
            <v>1</v>
          </cell>
          <cell r="J1623" t="str">
            <v>部門1</v>
          </cell>
          <cell r="K1623">
            <v>1001</v>
          </cell>
          <cell r="L1623" t="str">
            <v>部門1-1</v>
          </cell>
          <cell r="M1623">
            <v>100102</v>
          </cell>
          <cell r="N1623" t="str">
            <v>一般職員</v>
          </cell>
          <cell r="O1623">
            <v>300</v>
          </cell>
          <cell r="P1623">
            <v>457400</v>
          </cell>
          <cell r="Q1623">
            <v>457400</v>
          </cell>
          <cell r="R1623">
            <v>0</v>
          </cell>
          <cell r="S1623">
            <v>0</v>
          </cell>
          <cell r="T1623">
            <v>0</v>
          </cell>
          <cell r="U1623">
            <v>0</v>
          </cell>
          <cell r="V1623">
            <v>0</v>
          </cell>
          <cell r="W1623">
            <v>0</v>
          </cell>
          <cell r="X1623">
            <v>0</v>
          </cell>
          <cell r="Y1623">
            <v>0</v>
          </cell>
          <cell r="Z1623">
            <v>457400</v>
          </cell>
          <cell r="AA1623">
            <v>105000</v>
          </cell>
          <cell r="AB1623">
            <v>71388</v>
          </cell>
          <cell r="AC1623">
            <v>32500</v>
          </cell>
          <cell r="AD1623">
            <v>27000</v>
          </cell>
          <cell r="AE1623">
            <v>41000</v>
          </cell>
          <cell r="AF1623">
            <v>8388</v>
          </cell>
          <cell r="AG1623">
            <v>0</v>
          </cell>
          <cell r="AH1623">
            <v>17900</v>
          </cell>
          <cell r="AI1623">
            <v>0</v>
          </cell>
          <cell r="AJ1623">
            <v>0</v>
          </cell>
          <cell r="AK1623">
            <v>29550</v>
          </cell>
          <cell r="AL1623">
            <v>4125</v>
          </cell>
          <cell r="AM1623">
            <v>55267.6</v>
          </cell>
          <cell r="AN1623">
            <v>930</v>
          </cell>
          <cell r="AO1623">
            <v>0</v>
          </cell>
          <cell r="AP1623">
            <v>0</v>
          </cell>
          <cell r="AQ1623">
            <v>760576</v>
          </cell>
          <cell r="AR1623">
            <v>0</v>
          </cell>
          <cell r="AS1623">
            <v>0</v>
          </cell>
          <cell r="AT1623">
            <v>0</v>
          </cell>
          <cell r="AU1623">
            <v>0</v>
          </cell>
          <cell r="AV1623">
            <v>3802</v>
          </cell>
          <cell r="AW1623">
            <v>6465.7759999999998</v>
          </cell>
          <cell r="AX1623">
            <v>1551.575</v>
          </cell>
        </row>
        <row r="1624">
          <cell r="D1624" t="str">
            <v>木戸　孝之</v>
          </cell>
          <cell r="E1624">
            <v>1002</v>
          </cell>
          <cell r="F1624" t="str">
            <v>派遣業務部</v>
          </cell>
          <cell r="G1624">
            <v>100202</v>
          </cell>
          <cell r="H1624" t="str">
            <v>庶務経理Ｇ</v>
          </cell>
          <cell r="I1624">
            <v>1</v>
          </cell>
          <cell r="J1624" t="str">
            <v>部門1</v>
          </cell>
          <cell r="K1624">
            <v>1001</v>
          </cell>
          <cell r="L1624" t="str">
            <v>部門1-1</v>
          </cell>
          <cell r="M1624">
            <v>100102</v>
          </cell>
          <cell r="N1624" t="str">
            <v>一般職員</v>
          </cell>
          <cell r="O1624">
            <v>300</v>
          </cell>
          <cell r="P1624">
            <v>427800</v>
          </cell>
          <cell r="Q1624">
            <v>427800</v>
          </cell>
          <cell r="R1624">
            <v>0</v>
          </cell>
          <cell r="S1624">
            <v>0</v>
          </cell>
          <cell r="T1624">
            <v>0</v>
          </cell>
          <cell r="U1624">
            <v>0</v>
          </cell>
          <cell r="V1624">
            <v>0</v>
          </cell>
          <cell r="W1624">
            <v>0</v>
          </cell>
          <cell r="X1624">
            <v>0</v>
          </cell>
          <cell r="Y1624">
            <v>0</v>
          </cell>
          <cell r="Z1624">
            <v>427800</v>
          </cell>
          <cell r="AA1624">
            <v>75000</v>
          </cell>
          <cell r="AB1624">
            <v>60336</v>
          </cell>
          <cell r="AC1624">
            <v>0</v>
          </cell>
          <cell r="AD1624">
            <v>0</v>
          </cell>
          <cell r="AE1624">
            <v>0</v>
          </cell>
          <cell r="AF1624">
            <v>15373</v>
          </cell>
          <cell r="AG1624">
            <v>0</v>
          </cell>
          <cell r="AH1624">
            <v>9900</v>
          </cell>
          <cell r="AI1624">
            <v>0</v>
          </cell>
          <cell r="AJ1624">
            <v>0</v>
          </cell>
          <cell r="AK1624">
            <v>23246</v>
          </cell>
          <cell r="AL1624">
            <v>3245</v>
          </cell>
          <cell r="AM1624">
            <v>52593.2</v>
          </cell>
          <cell r="AN1624">
            <v>885</v>
          </cell>
          <cell r="AO1624">
            <v>0</v>
          </cell>
          <cell r="AP1624">
            <v>0</v>
          </cell>
          <cell r="AQ1624">
            <v>588409</v>
          </cell>
          <cell r="AR1624">
            <v>0</v>
          </cell>
          <cell r="AS1624">
            <v>0</v>
          </cell>
          <cell r="AT1624">
            <v>0</v>
          </cell>
          <cell r="AU1624">
            <v>0</v>
          </cell>
          <cell r="AV1624">
            <v>2942</v>
          </cell>
          <cell r="AW1624">
            <v>5001.5214999999998</v>
          </cell>
          <cell r="AX1624">
            <v>1200.3543</v>
          </cell>
        </row>
        <row r="1625">
          <cell r="D1625" t="str">
            <v>鈴木　裕典</v>
          </cell>
          <cell r="E1625">
            <v>1004</v>
          </cell>
          <cell r="F1625" t="str">
            <v>事業統括部</v>
          </cell>
          <cell r="G1625">
            <v>100401</v>
          </cell>
          <cell r="H1625" t="str">
            <v>事業統括Ｇ</v>
          </cell>
          <cell r="I1625">
            <v>1</v>
          </cell>
          <cell r="J1625" t="str">
            <v>部門1</v>
          </cell>
          <cell r="K1625">
            <v>1001</v>
          </cell>
          <cell r="L1625" t="str">
            <v>部門1-1</v>
          </cell>
          <cell r="M1625">
            <v>100102</v>
          </cell>
          <cell r="N1625" t="str">
            <v>一般職員</v>
          </cell>
          <cell r="O1625">
            <v>500</v>
          </cell>
          <cell r="P1625">
            <v>377800</v>
          </cell>
          <cell r="Q1625">
            <v>377800</v>
          </cell>
          <cell r="R1625">
            <v>0</v>
          </cell>
          <cell r="S1625">
            <v>0</v>
          </cell>
          <cell r="T1625">
            <v>0</v>
          </cell>
          <cell r="U1625">
            <v>0</v>
          </cell>
          <cell r="V1625">
            <v>0</v>
          </cell>
          <cell r="W1625">
            <v>0</v>
          </cell>
          <cell r="X1625">
            <v>0</v>
          </cell>
          <cell r="Y1625">
            <v>0</v>
          </cell>
          <cell r="Z1625">
            <v>377800</v>
          </cell>
          <cell r="AA1625">
            <v>0</v>
          </cell>
          <cell r="AB1625">
            <v>47436</v>
          </cell>
          <cell r="AC1625">
            <v>17500</v>
          </cell>
          <cell r="AD1625">
            <v>0</v>
          </cell>
          <cell r="AE1625">
            <v>0</v>
          </cell>
          <cell r="AF1625">
            <v>22516</v>
          </cell>
          <cell r="AG1625">
            <v>0</v>
          </cell>
          <cell r="AH1625">
            <v>7564</v>
          </cell>
          <cell r="AI1625">
            <v>60628</v>
          </cell>
          <cell r="AJ1625">
            <v>0</v>
          </cell>
          <cell r="AK1625">
            <v>18518</v>
          </cell>
          <cell r="AL1625">
            <v>2585</v>
          </cell>
          <cell r="AM1625">
            <v>41896.6</v>
          </cell>
          <cell r="AN1625">
            <v>705</v>
          </cell>
          <cell r="AO1625">
            <v>0</v>
          </cell>
          <cell r="AP1625">
            <v>0</v>
          </cell>
          <cell r="AQ1625">
            <v>533444</v>
          </cell>
          <cell r="AR1625">
            <v>0</v>
          </cell>
          <cell r="AS1625">
            <v>0</v>
          </cell>
          <cell r="AT1625">
            <v>0</v>
          </cell>
          <cell r="AU1625">
            <v>0</v>
          </cell>
          <cell r="AV1625">
            <v>2667</v>
          </cell>
          <cell r="AW1625">
            <v>4534.4939999999997</v>
          </cell>
          <cell r="AX1625">
            <v>1088.2257</v>
          </cell>
        </row>
        <row r="1626">
          <cell r="D1626" t="str">
            <v>市川　健史</v>
          </cell>
          <cell r="E1626">
            <v>1005</v>
          </cell>
          <cell r="F1626" t="str">
            <v>総務企画部</v>
          </cell>
          <cell r="G1626">
            <v>100502</v>
          </cell>
          <cell r="H1626" t="str">
            <v>総務Ｇ</v>
          </cell>
          <cell r="I1626">
            <v>1</v>
          </cell>
          <cell r="J1626" t="str">
            <v>部門1</v>
          </cell>
          <cell r="K1626">
            <v>1001</v>
          </cell>
          <cell r="L1626" t="str">
            <v>部門1-1</v>
          </cell>
          <cell r="M1626">
            <v>100102</v>
          </cell>
          <cell r="N1626" t="str">
            <v>一般職員</v>
          </cell>
          <cell r="O1626">
            <v>300</v>
          </cell>
          <cell r="P1626">
            <v>457400</v>
          </cell>
          <cell r="Q1626">
            <v>457400</v>
          </cell>
          <cell r="R1626">
            <v>0</v>
          </cell>
          <cell r="S1626">
            <v>0</v>
          </cell>
          <cell r="T1626">
            <v>0</v>
          </cell>
          <cell r="U1626">
            <v>0</v>
          </cell>
          <cell r="V1626">
            <v>0</v>
          </cell>
          <cell r="W1626">
            <v>0</v>
          </cell>
          <cell r="X1626">
            <v>0</v>
          </cell>
          <cell r="Y1626">
            <v>0</v>
          </cell>
          <cell r="Z1626">
            <v>457400</v>
          </cell>
          <cell r="AA1626">
            <v>105000</v>
          </cell>
          <cell r="AB1626">
            <v>72588</v>
          </cell>
          <cell r="AC1626">
            <v>42500</v>
          </cell>
          <cell r="AD1626">
            <v>0</v>
          </cell>
          <cell r="AE1626">
            <v>0</v>
          </cell>
          <cell r="AF1626">
            <v>8560</v>
          </cell>
          <cell r="AG1626">
            <v>0</v>
          </cell>
          <cell r="AH1626">
            <v>7200</v>
          </cell>
          <cell r="AI1626">
            <v>0</v>
          </cell>
          <cell r="AJ1626">
            <v>0</v>
          </cell>
          <cell r="AK1626">
            <v>27974</v>
          </cell>
          <cell r="AL1626">
            <v>3905</v>
          </cell>
          <cell r="AM1626">
            <v>55267.6</v>
          </cell>
          <cell r="AN1626">
            <v>930</v>
          </cell>
          <cell r="AO1626">
            <v>0</v>
          </cell>
          <cell r="AP1626">
            <v>0</v>
          </cell>
          <cell r="AQ1626">
            <v>693248</v>
          </cell>
          <cell r="AR1626">
            <v>0</v>
          </cell>
          <cell r="AS1626">
            <v>0</v>
          </cell>
          <cell r="AT1626">
            <v>0</v>
          </cell>
          <cell r="AU1626">
            <v>0</v>
          </cell>
          <cell r="AV1626">
            <v>3466</v>
          </cell>
          <cell r="AW1626">
            <v>5892.848</v>
          </cell>
          <cell r="AX1626">
            <v>1414.2258999999999</v>
          </cell>
        </row>
        <row r="1627">
          <cell r="D1627" t="str">
            <v>平野　貴昭</v>
          </cell>
          <cell r="E1627">
            <v>1005</v>
          </cell>
          <cell r="F1627" t="str">
            <v>総務企画部</v>
          </cell>
          <cell r="G1627">
            <v>100502</v>
          </cell>
          <cell r="H1627" t="str">
            <v>総務Ｇ</v>
          </cell>
          <cell r="I1627">
            <v>1</v>
          </cell>
          <cell r="J1627" t="str">
            <v>部門1</v>
          </cell>
          <cell r="K1627">
            <v>1001</v>
          </cell>
          <cell r="L1627" t="str">
            <v>部門1-1</v>
          </cell>
          <cell r="M1627">
            <v>100102</v>
          </cell>
          <cell r="N1627" t="str">
            <v>一般職員</v>
          </cell>
          <cell r="O1627">
            <v>300</v>
          </cell>
          <cell r="P1627">
            <v>464100</v>
          </cell>
          <cell r="Q1627">
            <v>464100</v>
          </cell>
          <cell r="R1627">
            <v>0</v>
          </cell>
          <cell r="S1627">
            <v>0</v>
          </cell>
          <cell r="T1627">
            <v>0</v>
          </cell>
          <cell r="U1627">
            <v>0</v>
          </cell>
          <cell r="V1627">
            <v>0</v>
          </cell>
          <cell r="W1627">
            <v>0</v>
          </cell>
          <cell r="X1627">
            <v>0</v>
          </cell>
          <cell r="Y1627">
            <v>0</v>
          </cell>
          <cell r="Z1627">
            <v>464100</v>
          </cell>
          <cell r="AA1627">
            <v>105000</v>
          </cell>
          <cell r="AB1627">
            <v>69852</v>
          </cell>
          <cell r="AC1627">
            <v>13000</v>
          </cell>
          <cell r="AD1627">
            <v>27000</v>
          </cell>
          <cell r="AE1627">
            <v>0</v>
          </cell>
          <cell r="AF1627">
            <v>0</v>
          </cell>
          <cell r="AG1627">
            <v>0</v>
          </cell>
          <cell r="AH1627">
            <v>3500</v>
          </cell>
          <cell r="AI1627">
            <v>0</v>
          </cell>
          <cell r="AJ1627">
            <v>0</v>
          </cell>
          <cell r="AK1627">
            <v>27974</v>
          </cell>
          <cell r="AL1627">
            <v>3905</v>
          </cell>
          <cell r="AM1627">
            <v>55267.6</v>
          </cell>
          <cell r="AN1627">
            <v>930</v>
          </cell>
          <cell r="AO1627">
            <v>0</v>
          </cell>
          <cell r="AP1627">
            <v>0</v>
          </cell>
          <cell r="AQ1627">
            <v>682452</v>
          </cell>
          <cell r="AR1627">
            <v>0</v>
          </cell>
          <cell r="AS1627">
            <v>0</v>
          </cell>
          <cell r="AT1627">
            <v>0</v>
          </cell>
          <cell r="AU1627">
            <v>0</v>
          </cell>
          <cell r="AV1627">
            <v>3412</v>
          </cell>
          <cell r="AW1627">
            <v>5801.1019999999999</v>
          </cell>
          <cell r="AX1627">
            <v>1392.202</v>
          </cell>
        </row>
        <row r="1628">
          <cell r="D1628" t="str">
            <v>近藤　斉</v>
          </cell>
          <cell r="E1628">
            <v>1004</v>
          </cell>
          <cell r="F1628" t="str">
            <v>事業統括部</v>
          </cell>
          <cell r="G1628">
            <v>100403</v>
          </cell>
          <cell r="H1628" t="str">
            <v>管理システムＧ</v>
          </cell>
          <cell r="I1628">
            <v>1</v>
          </cell>
          <cell r="J1628" t="str">
            <v>部門1</v>
          </cell>
          <cell r="K1628">
            <v>1001</v>
          </cell>
          <cell r="L1628" t="str">
            <v>部門1-1</v>
          </cell>
          <cell r="M1628">
            <v>100102</v>
          </cell>
          <cell r="N1628" t="str">
            <v>一般職員</v>
          </cell>
          <cell r="O1628">
            <v>300</v>
          </cell>
          <cell r="P1628">
            <v>400500</v>
          </cell>
          <cell r="Q1628">
            <v>400500</v>
          </cell>
          <cell r="R1628">
            <v>0</v>
          </cell>
          <cell r="S1628">
            <v>0</v>
          </cell>
          <cell r="T1628">
            <v>0</v>
          </cell>
          <cell r="U1628">
            <v>0</v>
          </cell>
          <cell r="V1628">
            <v>0</v>
          </cell>
          <cell r="W1628">
            <v>0</v>
          </cell>
          <cell r="X1628">
            <v>0</v>
          </cell>
          <cell r="Y1628">
            <v>0</v>
          </cell>
          <cell r="Z1628">
            <v>400500</v>
          </cell>
          <cell r="AA1628">
            <v>75000</v>
          </cell>
          <cell r="AB1628">
            <v>62940</v>
          </cell>
          <cell r="AC1628">
            <v>49000</v>
          </cell>
          <cell r="AD1628">
            <v>0</v>
          </cell>
          <cell r="AE1628">
            <v>0</v>
          </cell>
          <cell r="AF1628">
            <v>23820</v>
          </cell>
          <cell r="AG1628">
            <v>0</v>
          </cell>
          <cell r="AH1628">
            <v>4500</v>
          </cell>
          <cell r="AI1628">
            <v>0</v>
          </cell>
          <cell r="AJ1628">
            <v>0</v>
          </cell>
          <cell r="AK1628">
            <v>24428</v>
          </cell>
          <cell r="AL1628">
            <v>3410</v>
          </cell>
          <cell r="AM1628">
            <v>55267.6</v>
          </cell>
          <cell r="AN1628">
            <v>930</v>
          </cell>
          <cell r="AO1628">
            <v>0</v>
          </cell>
          <cell r="AP1628">
            <v>0</v>
          </cell>
          <cell r="AQ1628">
            <v>615760</v>
          </cell>
          <cell r="AR1628">
            <v>0</v>
          </cell>
          <cell r="AS1628">
            <v>0</v>
          </cell>
          <cell r="AT1628">
            <v>0</v>
          </cell>
          <cell r="AU1628">
            <v>0</v>
          </cell>
          <cell r="AV1628">
            <v>3078</v>
          </cell>
          <cell r="AW1628">
            <v>5234.76</v>
          </cell>
          <cell r="AX1628">
            <v>1256.1504</v>
          </cell>
        </row>
        <row r="1629">
          <cell r="D1629" t="str">
            <v>森下　秀重</v>
          </cell>
          <cell r="E1629">
            <v>1002</v>
          </cell>
          <cell r="F1629" t="str">
            <v>派遣業務部</v>
          </cell>
          <cell r="G1629">
            <v>100201</v>
          </cell>
          <cell r="H1629" t="str">
            <v>派遣業務Ｇ</v>
          </cell>
          <cell r="I1629">
            <v>1</v>
          </cell>
          <cell r="J1629" t="str">
            <v>部門1</v>
          </cell>
          <cell r="K1629">
            <v>1001</v>
          </cell>
          <cell r="L1629" t="str">
            <v>部門1-1</v>
          </cell>
          <cell r="M1629">
            <v>100102</v>
          </cell>
          <cell r="N1629" t="str">
            <v>一般職員</v>
          </cell>
          <cell r="O1629">
            <v>500</v>
          </cell>
          <cell r="P1629">
            <v>390200</v>
          </cell>
          <cell r="Q1629">
            <v>390200</v>
          </cell>
          <cell r="R1629">
            <v>0</v>
          </cell>
          <cell r="S1629">
            <v>0</v>
          </cell>
          <cell r="T1629">
            <v>0</v>
          </cell>
          <cell r="U1629">
            <v>0</v>
          </cell>
          <cell r="V1629">
            <v>0</v>
          </cell>
          <cell r="W1629">
            <v>0</v>
          </cell>
          <cell r="X1629">
            <v>0</v>
          </cell>
          <cell r="Y1629">
            <v>0</v>
          </cell>
          <cell r="Z1629">
            <v>390200</v>
          </cell>
          <cell r="AA1629">
            <v>0</v>
          </cell>
          <cell r="AB1629">
            <v>49944</v>
          </cell>
          <cell r="AC1629">
            <v>26000</v>
          </cell>
          <cell r="AD1629">
            <v>0</v>
          </cell>
          <cell r="AE1629">
            <v>0</v>
          </cell>
          <cell r="AF1629">
            <v>12816</v>
          </cell>
          <cell r="AG1629">
            <v>0</v>
          </cell>
          <cell r="AH1629">
            <v>13785</v>
          </cell>
          <cell r="AI1629">
            <v>0</v>
          </cell>
          <cell r="AJ1629">
            <v>0</v>
          </cell>
          <cell r="AK1629">
            <v>22064</v>
          </cell>
          <cell r="AL1629">
            <v>3080</v>
          </cell>
          <cell r="AM1629">
            <v>49918.8</v>
          </cell>
          <cell r="AN1629">
            <v>840</v>
          </cell>
          <cell r="AO1629">
            <v>0</v>
          </cell>
          <cell r="AP1629">
            <v>0</v>
          </cell>
          <cell r="AQ1629">
            <v>492745</v>
          </cell>
          <cell r="AR1629">
            <v>0</v>
          </cell>
          <cell r="AS1629">
            <v>0</v>
          </cell>
          <cell r="AT1629">
            <v>0</v>
          </cell>
          <cell r="AU1629">
            <v>0</v>
          </cell>
          <cell r="AV1629">
            <v>2463</v>
          </cell>
          <cell r="AW1629">
            <v>4189.0574999999999</v>
          </cell>
          <cell r="AX1629">
            <v>1005.1998</v>
          </cell>
        </row>
        <row r="1630">
          <cell r="D1630" t="str">
            <v>阿達　清</v>
          </cell>
          <cell r="E1630">
            <v>1002</v>
          </cell>
          <cell r="F1630" t="str">
            <v>政策推進部</v>
          </cell>
          <cell r="G1630">
            <v>100202</v>
          </cell>
          <cell r="H1630" t="str">
            <v>政策受託Ｇ</v>
          </cell>
          <cell r="I1630">
            <v>1</v>
          </cell>
          <cell r="J1630" t="str">
            <v>部門1</v>
          </cell>
          <cell r="K1630">
            <v>1001</v>
          </cell>
          <cell r="L1630" t="str">
            <v>部門1-1</v>
          </cell>
          <cell r="M1630">
            <v>100102</v>
          </cell>
          <cell r="N1630" t="str">
            <v>一般職員</v>
          </cell>
          <cell r="O1630">
            <v>500</v>
          </cell>
          <cell r="P1630">
            <v>401800</v>
          </cell>
          <cell r="Q1630">
            <v>401800</v>
          </cell>
          <cell r="R1630">
            <v>0</v>
          </cell>
          <cell r="S1630">
            <v>0</v>
          </cell>
          <cell r="T1630">
            <v>0</v>
          </cell>
          <cell r="U1630">
            <v>0</v>
          </cell>
          <cell r="V1630">
            <v>0</v>
          </cell>
          <cell r="W1630">
            <v>0</v>
          </cell>
          <cell r="X1630">
            <v>0</v>
          </cell>
          <cell r="Y1630">
            <v>0</v>
          </cell>
          <cell r="Z1630">
            <v>401800</v>
          </cell>
          <cell r="AA1630">
            <v>0</v>
          </cell>
          <cell r="AB1630">
            <v>48216</v>
          </cell>
          <cell r="AC1630">
            <v>0</v>
          </cell>
          <cell r="AD1630">
            <v>27000</v>
          </cell>
          <cell r="AE1630">
            <v>0</v>
          </cell>
          <cell r="AF1630">
            <v>5170</v>
          </cell>
          <cell r="AG1630">
            <v>0</v>
          </cell>
          <cell r="AH1630">
            <v>8600</v>
          </cell>
          <cell r="AI1630">
            <v>33067</v>
          </cell>
          <cell r="AJ1630">
            <v>0</v>
          </cell>
          <cell r="AK1630">
            <v>19700</v>
          </cell>
          <cell r="AL1630">
            <v>2750</v>
          </cell>
          <cell r="AM1630">
            <v>44570</v>
          </cell>
          <cell r="AN1630">
            <v>750</v>
          </cell>
          <cell r="AO1630">
            <v>0</v>
          </cell>
          <cell r="AP1630">
            <v>0</v>
          </cell>
          <cell r="AQ1630">
            <v>523853</v>
          </cell>
          <cell r="AR1630">
            <v>0</v>
          </cell>
          <cell r="AS1630">
            <v>0</v>
          </cell>
          <cell r="AT1630">
            <v>0</v>
          </cell>
          <cell r="AU1630">
            <v>0</v>
          </cell>
          <cell r="AV1630">
            <v>2619</v>
          </cell>
          <cell r="AW1630">
            <v>4453.0155000000004</v>
          </cell>
          <cell r="AX1630">
            <v>1068.6601000000001</v>
          </cell>
        </row>
        <row r="1631">
          <cell r="D1631" t="str">
            <v>金沢　功</v>
          </cell>
          <cell r="E1631">
            <v>1006</v>
          </cell>
          <cell r="F1631" t="str">
            <v>東京研修センター</v>
          </cell>
          <cell r="G1631">
            <v>100601</v>
          </cell>
          <cell r="H1631" t="str">
            <v>ＴＫＣＧ</v>
          </cell>
          <cell r="I1631">
            <v>1</v>
          </cell>
          <cell r="J1631" t="str">
            <v>部門1</v>
          </cell>
          <cell r="K1631">
            <v>1001</v>
          </cell>
          <cell r="L1631" t="str">
            <v>部門1-1</v>
          </cell>
          <cell r="M1631">
            <v>100102</v>
          </cell>
          <cell r="N1631" t="str">
            <v>一般職員</v>
          </cell>
          <cell r="O1631">
            <v>300</v>
          </cell>
          <cell r="P1631">
            <v>385300</v>
          </cell>
          <cell r="Q1631">
            <v>385300</v>
          </cell>
          <cell r="R1631">
            <v>0</v>
          </cell>
          <cell r="S1631">
            <v>0</v>
          </cell>
          <cell r="T1631">
            <v>0</v>
          </cell>
          <cell r="U1631">
            <v>0</v>
          </cell>
          <cell r="V1631">
            <v>0</v>
          </cell>
          <cell r="W1631">
            <v>0</v>
          </cell>
          <cell r="X1631">
            <v>0</v>
          </cell>
          <cell r="Y1631">
            <v>0</v>
          </cell>
          <cell r="Z1631">
            <v>385300</v>
          </cell>
          <cell r="AA1631">
            <v>45000</v>
          </cell>
          <cell r="AB1631">
            <v>51636</v>
          </cell>
          <cell r="AC1631">
            <v>0</v>
          </cell>
          <cell r="AD1631">
            <v>27000</v>
          </cell>
          <cell r="AE1631">
            <v>0</v>
          </cell>
          <cell r="AF1631">
            <v>7830</v>
          </cell>
          <cell r="AG1631">
            <v>0</v>
          </cell>
          <cell r="AH1631">
            <v>1500</v>
          </cell>
          <cell r="AI1631">
            <v>0</v>
          </cell>
          <cell r="AJ1631">
            <v>0</v>
          </cell>
          <cell r="AK1631">
            <v>20882</v>
          </cell>
          <cell r="AL1631">
            <v>2915</v>
          </cell>
          <cell r="AM1631">
            <v>47244.4</v>
          </cell>
          <cell r="AN1631">
            <v>795</v>
          </cell>
          <cell r="AO1631">
            <v>0</v>
          </cell>
          <cell r="AP1631">
            <v>0</v>
          </cell>
          <cell r="AQ1631">
            <v>518266</v>
          </cell>
          <cell r="AR1631">
            <v>0</v>
          </cell>
          <cell r="AS1631">
            <v>0</v>
          </cell>
          <cell r="AT1631">
            <v>0</v>
          </cell>
          <cell r="AU1631">
            <v>0</v>
          </cell>
          <cell r="AV1631">
            <v>2591</v>
          </cell>
          <cell r="AW1631">
            <v>4405.5910000000003</v>
          </cell>
          <cell r="AX1631">
            <v>1057.2626</v>
          </cell>
        </row>
        <row r="1632">
          <cell r="D1632" t="str">
            <v>矢島　康江</v>
          </cell>
          <cell r="E1632">
            <v>1007</v>
          </cell>
          <cell r="F1632" t="str">
            <v>関西研修センター</v>
          </cell>
          <cell r="G1632">
            <v>100701</v>
          </cell>
          <cell r="H1632" t="str">
            <v>ＫＫＣＧ</v>
          </cell>
          <cell r="I1632">
            <v>1</v>
          </cell>
          <cell r="J1632" t="str">
            <v>部門1</v>
          </cell>
          <cell r="K1632">
            <v>1001</v>
          </cell>
          <cell r="L1632" t="str">
            <v>部門1-1</v>
          </cell>
          <cell r="M1632">
            <v>100102</v>
          </cell>
          <cell r="N1632" t="str">
            <v>一般職員</v>
          </cell>
          <cell r="O1632">
            <v>300</v>
          </cell>
          <cell r="P1632">
            <v>385300</v>
          </cell>
          <cell r="Q1632">
            <v>385300</v>
          </cell>
          <cell r="R1632">
            <v>0</v>
          </cell>
          <cell r="S1632">
            <v>0</v>
          </cell>
          <cell r="T1632">
            <v>0</v>
          </cell>
          <cell r="U1632">
            <v>0</v>
          </cell>
          <cell r="V1632">
            <v>0</v>
          </cell>
          <cell r="W1632">
            <v>0</v>
          </cell>
          <cell r="X1632">
            <v>0</v>
          </cell>
          <cell r="Y1632">
            <v>0</v>
          </cell>
          <cell r="Z1632">
            <v>385300</v>
          </cell>
          <cell r="AA1632">
            <v>45000</v>
          </cell>
          <cell r="AB1632">
            <v>51636</v>
          </cell>
          <cell r="AC1632">
            <v>0</v>
          </cell>
          <cell r="AD1632">
            <v>27000</v>
          </cell>
          <cell r="AE1632">
            <v>0</v>
          </cell>
          <cell r="AF1632">
            <v>0</v>
          </cell>
          <cell r="AG1632">
            <v>0</v>
          </cell>
          <cell r="AH1632">
            <v>7500</v>
          </cell>
          <cell r="AI1632">
            <v>0</v>
          </cell>
          <cell r="AJ1632">
            <v>0</v>
          </cell>
          <cell r="AK1632">
            <v>20882</v>
          </cell>
          <cell r="AL1632">
            <v>2915</v>
          </cell>
          <cell r="AM1632">
            <v>47244.4</v>
          </cell>
          <cell r="AN1632">
            <v>795</v>
          </cell>
          <cell r="AO1632">
            <v>0</v>
          </cell>
          <cell r="AP1632">
            <v>0</v>
          </cell>
          <cell r="AQ1632">
            <v>516436</v>
          </cell>
          <cell r="AR1632">
            <v>0</v>
          </cell>
          <cell r="AS1632">
            <v>0</v>
          </cell>
          <cell r="AT1632">
            <v>0</v>
          </cell>
          <cell r="AU1632">
            <v>0</v>
          </cell>
          <cell r="AV1632">
            <v>2582</v>
          </cell>
          <cell r="AW1632">
            <v>4389.8860000000004</v>
          </cell>
          <cell r="AX1632">
            <v>1053.5293999999999</v>
          </cell>
        </row>
        <row r="1633">
          <cell r="D1633" t="str">
            <v>多賀　寿江</v>
          </cell>
          <cell r="E1633">
            <v>1004</v>
          </cell>
          <cell r="F1633" t="str">
            <v>事業統括部</v>
          </cell>
          <cell r="G1633">
            <v>100401</v>
          </cell>
          <cell r="H1633" t="str">
            <v>事業統括Ｇ</v>
          </cell>
          <cell r="I1633">
            <v>1</v>
          </cell>
          <cell r="J1633" t="str">
            <v>部門1</v>
          </cell>
          <cell r="K1633">
            <v>1001</v>
          </cell>
          <cell r="L1633" t="str">
            <v>部門1-1</v>
          </cell>
          <cell r="M1633">
            <v>100102</v>
          </cell>
          <cell r="N1633" t="str">
            <v>一般職員</v>
          </cell>
          <cell r="O1633">
            <v>300</v>
          </cell>
          <cell r="P1633">
            <v>457400</v>
          </cell>
          <cell r="Q1633">
            <v>457400</v>
          </cell>
          <cell r="R1633">
            <v>0</v>
          </cell>
          <cell r="S1633">
            <v>0</v>
          </cell>
          <cell r="T1633">
            <v>0</v>
          </cell>
          <cell r="U1633">
            <v>0</v>
          </cell>
          <cell r="V1633">
            <v>0</v>
          </cell>
          <cell r="W1633">
            <v>0</v>
          </cell>
          <cell r="X1633">
            <v>0</v>
          </cell>
          <cell r="Y1633">
            <v>0</v>
          </cell>
          <cell r="Z1633">
            <v>457400</v>
          </cell>
          <cell r="AA1633">
            <v>105000</v>
          </cell>
          <cell r="AB1633">
            <v>67488</v>
          </cell>
          <cell r="AC1633">
            <v>0</v>
          </cell>
          <cell r="AD1633">
            <v>27000</v>
          </cell>
          <cell r="AE1633">
            <v>0</v>
          </cell>
          <cell r="AF1633">
            <v>4135</v>
          </cell>
          <cell r="AG1633">
            <v>0</v>
          </cell>
          <cell r="AH1633">
            <v>0</v>
          </cell>
          <cell r="AI1633">
            <v>0</v>
          </cell>
          <cell r="AJ1633">
            <v>0</v>
          </cell>
          <cell r="AK1633">
            <v>24428</v>
          </cell>
          <cell r="AL1633">
            <v>3410</v>
          </cell>
          <cell r="AM1633">
            <v>55267.6</v>
          </cell>
          <cell r="AN1633">
            <v>930</v>
          </cell>
          <cell r="AO1633">
            <v>0</v>
          </cell>
          <cell r="AP1633">
            <v>0</v>
          </cell>
          <cell r="AQ1633">
            <v>661023</v>
          </cell>
          <cell r="AR1633">
            <v>0</v>
          </cell>
          <cell r="AS1633">
            <v>0</v>
          </cell>
          <cell r="AT1633">
            <v>0</v>
          </cell>
          <cell r="AU1633">
            <v>0</v>
          </cell>
          <cell r="AV1633">
            <v>3305</v>
          </cell>
          <cell r="AW1633">
            <v>5618.8104999999996</v>
          </cell>
          <cell r="AX1633">
            <v>1348.4869000000001</v>
          </cell>
        </row>
        <row r="1634">
          <cell r="D1634" t="str">
            <v>武村　ゆみ</v>
          </cell>
          <cell r="E1634">
            <v>1006</v>
          </cell>
          <cell r="F1634" t="str">
            <v>東京研修センター</v>
          </cell>
          <cell r="G1634">
            <v>100601</v>
          </cell>
          <cell r="H1634" t="str">
            <v>ＴＫＣＧ</v>
          </cell>
          <cell r="I1634">
            <v>1</v>
          </cell>
          <cell r="J1634" t="str">
            <v>部門1</v>
          </cell>
          <cell r="K1634">
            <v>1001</v>
          </cell>
          <cell r="L1634" t="str">
            <v>部門1-1</v>
          </cell>
          <cell r="M1634">
            <v>100102</v>
          </cell>
          <cell r="N1634" t="str">
            <v>一般職員</v>
          </cell>
          <cell r="O1634">
            <v>500</v>
          </cell>
          <cell r="P1634">
            <v>359800</v>
          </cell>
          <cell r="Q1634">
            <v>359800</v>
          </cell>
          <cell r="R1634">
            <v>0</v>
          </cell>
          <cell r="S1634">
            <v>0</v>
          </cell>
          <cell r="T1634">
            <v>0</v>
          </cell>
          <cell r="U1634">
            <v>0</v>
          </cell>
          <cell r="V1634">
            <v>0</v>
          </cell>
          <cell r="W1634">
            <v>0</v>
          </cell>
          <cell r="X1634">
            <v>0</v>
          </cell>
          <cell r="Y1634">
            <v>0</v>
          </cell>
          <cell r="Z1634">
            <v>359800</v>
          </cell>
          <cell r="AA1634">
            <v>0</v>
          </cell>
          <cell r="AB1634">
            <v>43176</v>
          </cell>
          <cell r="AC1634">
            <v>0</v>
          </cell>
          <cell r="AD1634">
            <v>0</v>
          </cell>
          <cell r="AE1634">
            <v>0</v>
          </cell>
          <cell r="AF1634">
            <v>16513</v>
          </cell>
          <cell r="AG1634">
            <v>0</v>
          </cell>
          <cell r="AH1634">
            <v>6359</v>
          </cell>
          <cell r="AI1634">
            <v>236760</v>
          </cell>
          <cell r="AJ1634">
            <v>0</v>
          </cell>
          <cell r="AK1634">
            <v>25610</v>
          </cell>
          <cell r="AL1634">
            <v>3575</v>
          </cell>
          <cell r="AM1634">
            <v>55267.6</v>
          </cell>
          <cell r="AN1634">
            <v>930</v>
          </cell>
          <cell r="AO1634">
            <v>0</v>
          </cell>
          <cell r="AP1634">
            <v>0</v>
          </cell>
          <cell r="AQ1634">
            <v>662608</v>
          </cell>
          <cell r="AR1634">
            <v>31900</v>
          </cell>
          <cell r="AS1634">
            <v>0</v>
          </cell>
          <cell r="AT1634">
            <v>0</v>
          </cell>
          <cell r="AU1634">
            <v>0</v>
          </cell>
          <cell r="AV1634">
            <v>3313</v>
          </cell>
          <cell r="AW1634">
            <v>5632.2079999999996</v>
          </cell>
          <cell r="AX1634">
            <v>1351.7203</v>
          </cell>
        </row>
        <row r="1635">
          <cell r="D1635" t="str">
            <v>鈴木　保巳</v>
          </cell>
          <cell r="E1635">
            <v>1002</v>
          </cell>
          <cell r="F1635" t="str">
            <v>派遣業務部</v>
          </cell>
          <cell r="G1635">
            <v>100201</v>
          </cell>
          <cell r="H1635" t="str">
            <v>派遣業務Ｇ</v>
          </cell>
          <cell r="I1635">
            <v>1</v>
          </cell>
          <cell r="J1635" t="str">
            <v>部門1</v>
          </cell>
          <cell r="K1635">
            <v>1001</v>
          </cell>
          <cell r="L1635" t="str">
            <v>部門1-1</v>
          </cell>
          <cell r="M1635">
            <v>100102</v>
          </cell>
          <cell r="N1635" t="str">
            <v>一般職員</v>
          </cell>
          <cell r="O1635">
            <v>300</v>
          </cell>
          <cell r="P1635">
            <v>457400</v>
          </cell>
          <cell r="Q1635">
            <v>457400</v>
          </cell>
          <cell r="R1635">
            <v>0</v>
          </cell>
          <cell r="S1635">
            <v>0</v>
          </cell>
          <cell r="T1635">
            <v>0</v>
          </cell>
          <cell r="U1635">
            <v>0</v>
          </cell>
          <cell r="V1635">
            <v>0</v>
          </cell>
          <cell r="W1635">
            <v>0</v>
          </cell>
          <cell r="X1635">
            <v>0</v>
          </cell>
          <cell r="Y1635">
            <v>0</v>
          </cell>
          <cell r="Z1635">
            <v>457400</v>
          </cell>
          <cell r="AA1635">
            <v>105000</v>
          </cell>
          <cell r="AB1635">
            <v>71988</v>
          </cell>
          <cell r="AC1635">
            <v>37500</v>
          </cell>
          <cell r="AD1635">
            <v>0</v>
          </cell>
          <cell r="AE1635">
            <v>0</v>
          </cell>
          <cell r="AF1635">
            <v>17938</v>
          </cell>
          <cell r="AG1635">
            <v>0</v>
          </cell>
          <cell r="AH1635">
            <v>4950</v>
          </cell>
          <cell r="AI1635">
            <v>0</v>
          </cell>
          <cell r="AJ1635">
            <v>0</v>
          </cell>
          <cell r="AK1635">
            <v>26792</v>
          </cell>
          <cell r="AL1635">
            <v>3740</v>
          </cell>
          <cell r="AM1635">
            <v>55267.6</v>
          </cell>
          <cell r="AN1635">
            <v>930</v>
          </cell>
          <cell r="AO1635">
            <v>0</v>
          </cell>
          <cell r="AP1635">
            <v>0</v>
          </cell>
          <cell r="AQ1635">
            <v>694776</v>
          </cell>
          <cell r="AR1635">
            <v>0</v>
          </cell>
          <cell r="AS1635">
            <v>0</v>
          </cell>
          <cell r="AT1635">
            <v>0</v>
          </cell>
          <cell r="AU1635">
            <v>0</v>
          </cell>
          <cell r="AV1635">
            <v>3473</v>
          </cell>
          <cell r="AW1635">
            <v>5906.4759999999997</v>
          </cell>
          <cell r="AX1635">
            <v>1417.3430000000001</v>
          </cell>
        </row>
        <row r="1636">
          <cell r="D1636" t="str">
            <v>大野　達也</v>
          </cell>
          <cell r="E1636">
            <v>1007</v>
          </cell>
          <cell r="F1636" t="str">
            <v>関西研修センター</v>
          </cell>
          <cell r="G1636">
            <v>100701</v>
          </cell>
          <cell r="H1636" t="str">
            <v>ＫＫＣＧ</v>
          </cell>
          <cell r="I1636">
            <v>1</v>
          </cell>
          <cell r="J1636" t="str">
            <v>部門1</v>
          </cell>
          <cell r="K1636">
            <v>1001</v>
          </cell>
          <cell r="L1636" t="str">
            <v>部門1-1</v>
          </cell>
          <cell r="M1636">
            <v>100102</v>
          </cell>
          <cell r="N1636" t="str">
            <v>一般職員</v>
          </cell>
          <cell r="O1636">
            <v>500</v>
          </cell>
          <cell r="P1636">
            <v>380300</v>
          </cell>
          <cell r="Q1636">
            <v>380300</v>
          </cell>
          <cell r="R1636">
            <v>0</v>
          </cell>
          <cell r="S1636">
            <v>0</v>
          </cell>
          <cell r="T1636">
            <v>0</v>
          </cell>
          <cell r="U1636">
            <v>0</v>
          </cell>
          <cell r="V1636">
            <v>0</v>
          </cell>
          <cell r="W1636">
            <v>0</v>
          </cell>
          <cell r="X1636">
            <v>0</v>
          </cell>
          <cell r="Y1636">
            <v>0</v>
          </cell>
          <cell r="Z1636">
            <v>380300</v>
          </cell>
          <cell r="AA1636">
            <v>0</v>
          </cell>
          <cell r="AB1636">
            <v>45636</v>
          </cell>
          <cell r="AC1636">
            <v>0</v>
          </cell>
          <cell r="AD1636">
            <v>0</v>
          </cell>
          <cell r="AE1636">
            <v>0</v>
          </cell>
          <cell r="AF1636">
            <v>21520</v>
          </cell>
          <cell r="AG1636">
            <v>0</v>
          </cell>
          <cell r="AH1636">
            <v>6865</v>
          </cell>
          <cell r="AI1636">
            <v>31227</v>
          </cell>
          <cell r="AJ1636">
            <v>-21210</v>
          </cell>
          <cell r="AK1636">
            <v>20882</v>
          </cell>
          <cell r="AL1636">
            <v>2915</v>
          </cell>
          <cell r="AM1636">
            <v>47244.4</v>
          </cell>
          <cell r="AN1636">
            <v>795</v>
          </cell>
          <cell r="AO1636">
            <v>0</v>
          </cell>
          <cell r="AP1636">
            <v>0</v>
          </cell>
          <cell r="AQ1636">
            <v>464338</v>
          </cell>
          <cell r="AR1636">
            <v>0</v>
          </cell>
          <cell r="AS1636">
            <v>0</v>
          </cell>
          <cell r="AT1636">
            <v>0</v>
          </cell>
          <cell r="AU1636">
            <v>7425</v>
          </cell>
          <cell r="AV1636">
            <v>2321</v>
          </cell>
          <cell r="AW1636">
            <v>3947.5630000000001</v>
          </cell>
          <cell r="AX1636">
            <v>947.24950000000001</v>
          </cell>
        </row>
        <row r="1637">
          <cell r="D1637" t="str">
            <v>黒澤　陽一</v>
          </cell>
          <cell r="E1637">
            <v>1009</v>
          </cell>
          <cell r="F1637" t="str">
            <v>監査室</v>
          </cell>
          <cell r="G1637">
            <v>100101</v>
          </cell>
          <cell r="H1637" t="str">
            <v>　　</v>
          </cell>
          <cell r="I1637">
            <v>1</v>
          </cell>
          <cell r="J1637" t="str">
            <v>部門1</v>
          </cell>
          <cell r="K1637">
            <v>1001</v>
          </cell>
          <cell r="L1637" t="str">
            <v>部門1-1</v>
          </cell>
          <cell r="M1637">
            <v>100102</v>
          </cell>
          <cell r="N1637" t="str">
            <v>一般職員</v>
          </cell>
          <cell r="O1637">
            <v>500</v>
          </cell>
          <cell r="P1637">
            <v>380300</v>
          </cell>
          <cell r="Q1637">
            <v>380300</v>
          </cell>
          <cell r="R1637">
            <v>0</v>
          </cell>
          <cell r="S1637">
            <v>0</v>
          </cell>
          <cell r="T1637">
            <v>0</v>
          </cell>
          <cell r="U1637">
            <v>0</v>
          </cell>
          <cell r="V1637">
            <v>0</v>
          </cell>
          <cell r="W1637">
            <v>0</v>
          </cell>
          <cell r="X1637">
            <v>0</v>
          </cell>
          <cell r="Y1637">
            <v>0</v>
          </cell>
          <cell r="Z1637">
            <v>380300</v>
          </cell>
          <cell r="AA1637">
            <v>0</v>
          </cell>
          <cell r="AB1637">
            <v>49956</v>
          </cell>
          <cell r="AC1637">
            <v>36000</v>
          </cell>
          <cell r="AD1637">
            <v>0</v>
          </cell>
          <cell r="AE1637">
            <v>0</v>
          </cell>
          <cell r="AF1637">
            <v>17742</v>
          </cell>
          <cell r="AG1637">
            <v>0</v>
          </cell>
          <cell r="AH1637">
            <v>7100</v>
          </cell>
          <cell r="AI1637">
            <v>566</v>
          </cell>
          <cell r="AJ1637">
            <v>0</v>
          </cell>
          <cell r="AK1637">
            <v>22064</v>
          </cell>
          <cell r="AL1637">
            <v>3080</v>
          </cell>
          <cell r="AM1637">
            <v>49918.8</v>
          </cell>
          <cell r="AN1637">
            <v>840</v>
          </cell>
          <cell r="AO1637">
            <v>0</v>
          </cell>
          <cell r="AP1637">
            <v>0</v>
          </cell>
          <cell r="AQ1637">
            <v>491664</v>
          </cell>
          <cell r="AR1637">
            <v>0</v>
          </cell>
          <cell r="AS1637">
            <v>0</v>
          </cell>
          <cell r="AT1637">
            <v>0</v>
          </cell>
          <cell r="AU1637">
            <v>0</v>
          </cell>
          <cell r="AV1637">
            <v>2458</v>
          </cell>
          <cell r="AW1637">
            <v>4179.4639999999999</v>
          </cell>
          <cell r="AX1637">
            <v>1002.9945</v>
          </cell>
        </row>
        <row r="1638">
          <cell r="D1638" t="str">
            <v>名嘉　孝男</v>
          </cell>
          <cell r="E1638">
            <v>1007</v>
          </cell>
          <cell r="F1638" t="str">
            <v>関西研修センター</v>
          </cell>
          <cell r="G1638">
            <v>100701</v>
          </cell>
          <cell r="H1638" t="str">
            <v>ＫＫＣＧ</v>
          </cell>
          <cell r="I1638">
            <v>1</v>
          </cell>
          <cell r="J1638" t="str">
            <v>部門1</v>
          </cell>
          <cell r="K1638">
            <v>1001</v>
          </cell>
          <cell r="L1638" t="str">
            <v>部門1-1</v>
          </cell>
          <cell r="M1638">
            <v>100102</v>
          </cell>
          <cell r="N1638" t="str">
            <v>一般職員</v>
          </cell>
          <cell r="O1638">
            <v>500</v>
          </cell>
          <cell r="P1638">
            <v>390200</v>
          </cell>
          <cell r="Q1638">
            <v>390200</v>
          </cell>
          <cell r="R1638">
            <v>0</v>
          </cell>
          <cell r="S1638">
            <v>0</v>
          </cell>
          <cell r="T1638">
            <v>0</v>
          </cell>
          <cell r="U1638">
            <v>0</v>
          </cell>
          <cell r="V1638">
            <v>0</v>
          </cell>
          <cell r="W1638">
            <v>0</v>
          </cell>
          <cell r="X1638">
            <v>0</v>
          </cell>
          <cell r="Y1638">
            <v>0</v>
          </cell>
          <cell r="Z1638">
            <v>390200</v>
          </cell>
          <cell r="AA1638">
            <v>0</v>
          </cell>
          <cell r="AB1638">
            <v>49764</v>
          </cell>
          <cell r="AC1638">
            <v>24500</v>
          </cell>
          <cell r="AD1638">
            <v>0</v>
          </cell>
          <cell r="AE1638">
            <v>0</v>
          </cell>
          <cell r="AF1638">
            <v>15410</v>
          </cell>
          <cell r="AG1638">
            <v>0</v>
          </cell>
          <cell r="AH1638">
            <v>13752</v>
          </cell>
          <cell r="AI1638">
            <v>435</v>
          </cell>
          <cell r="AJ1638">
            <v>0</v>
          </cell>
          <cell r="AK1638">
            <v>20882</v>
          </cell>
          <cell r="AL1638">
            <v>2915</v>
          </cell>
          <cell r="AM1638">
            <v>47244.4</v>
          </cell>
          <cell r="AN1638">
            <v>795</v>
          </cell>
          <cell r="AO1638">
            <v>0</v>
          </cell>
          <cell r="AP1638">
            <v>0</v>
          </cell>
          <cell r="AQ1638">
            <v>494061</v>
          </cell>
          <cell r="AR1638">
            <v>0</v>
          </cell>
          <cell r="AS1638">
            <v>0</v>
          </cell>
          <cell r="AT1638">
            <v>0</v>
          </cell>
          <cell r="AU1638">
            <v>0</v>
          </cell>
          <cell r="AV1638">
            <v>2470</v>
          </cell>
          <cell r="AW1638">
            <v>4199.8235000000004</v>
          </cell>
          <cell r="AX1638">
            <v>1007.8844</v>
          </cell>
        </row>
        <row r="1639">
          <cell r="D1639" t="str">
            <v>前田　陽子</v>
          </cell>
          <cell r="E1639">
            <v>1005</v>
          </cell>
          <cell r="F1639" t="str">
            <v>総務企画部</v>
          </cell>
          <cell r="G1639">
            <v>100502</v>
          </cell>
          <cell r="H1639" t="str">
            <v>総務Ｇ</v>
          </cell>
          <cell r="I1639">
            <v>1</v>
          </cell>
          <cell r="J1639" t="str">
            <v>部門1</v>
          </cell>
          <cell r="K1639">
            <v>1001</v>
          </cell>
          <cell r="L1639" t="str">
            <v>部門1-1</v>
          </cell>
          <cell r="M1639">
            <v>100102</v>
          </cell>
          <cell r="N1639" t="str">
            <v>一般職員</v>
          </cell>
          <cell r="O1639">
            <v>300</v>
          </cell>
          <cell r="P1639">
            <v>372800</v>
          </cell>
          <cell r="Q1639">
            <v>372800</v>
          </cell>
          <cell r="R1639">
            <v>0</v>
          </cell>
          <cell r="S1639">
            <v>0</v>
          </cell>
          <cell r="T1639">
            <v>0</v>
          </cell>
          <cell r="U1639">
            <v>0</v>
          </cell>
          <cell r="V1639">
            <v>0</v>
          </cell>
          <cell r="W1639">
            <v>0</v>
          </cell>
          <cell r="X1639">
            <v>0</v>
          </cell>
          <cell r="Y1639">
            <v>0</v>
          </cell>
          <cell r="Z1639">
            <v>372800</v>
          </cell>
          <cell r="AA1639">
            <v>45000</v>
          </cell>
          <cell r="AB1639">
            <v>50136</v>
          </cell>
          <cell r="AC1639">
            <v>0</v>
          </cell>
          <cell r="AD1639">
            <v>27000</v>
          </cell>
          <cell r="AE1639">
            <v>0</v>
          </cell>
          <cell r="AF1639">
            <v>6840</v>
          </cell>
          <cell r="AG1639">
            <v>0</v>
          </cell>
          <cell r="AH1639">
            <v>7500</v>
          </cell>
          <cell r="AI1639">
            <v>0</v>
          </cell>
          <cell r="AJ1639">
            <v>0</v>
          </cell>
          <cell r="AK1639">
            <v>20882</v>
          </cell>
          <cell r="AL1639">
            <v>2915</v>
          </cell>
          <cell r="AM1639">
            <v>47244.4</v>
          </cell>
          <cell r="AN1639">
            <v>795</v>
          </cell>
          <cell r="AO1639">
            <v>0</v>
          </cell>
          <cell r="AP1639">
            <v>0</v>
          </cell>
          <cell r="AQ1639">
            <v>509276</v>
          </cell>
          <cell r="AR1639">
            <v>0</v>
          </cell>
          <cell r="AS1639">
            <v>0</v>
          </cell>
          <cell r="AT1639">
            <v>0</v>
          </cell>
          <cell r="AU1639">
            <v>0</v>
          </cell>
          <cell r="AV1639">
            <v>2546</v>
          </cell>
          <cell r="AW1639">
            <v>4329.2259999999997</v>
          </cell>
          <cell r="AX1639">
            <v>1038.923</v>
          </cell>
        </row>
        <row r="1640">
          <cell r="D1640" t="str">
            <v>多田　正視</v>
          </cell>
          <cell r="E1640">
            <v>1008</v>
          </cell>
          <cell r="F1640" t="str">
            <v>HIDA総合研究所</v>
          </cell>
          <cell r="G1640">
            <v>100802</v>
          </cell>
          <cell r="H1640" t="str">
            <v>海外戦略Ｇ</v>
          </cell>
          <cell r="I1640">
            <v>1</v>
          </cell>
          <cell r="J1640" t="str">
            <v>部門1</v>
          </cell>
          <cell r="K1640">
            <v>1001</v>
          </cell>
          <cell r="L1640" t="str">
            <v>部門1-1</v>
          </cell>
          <cell r="M1640">
            <v>100102</v>
          </cell>
          <cell r="N1640" t="str">
            <v>一般職員</v>
          </cell>
          <cell r="O1640">
            <v>500</v>
          </cell>
          <cell r="P1640">
            <v>372800</v>
          </cell>
          <cell r="Q1640">
            <v>372800</v>
          </cell>
          <cell r="R1640">
            <v>0</v>
          </cell>
          <cell r="S1640">
            <v>0</v>
          </cell>
          <cell r="T1640">
            <v>0</v>
          </cell>
          <cell r="U1640">
            <v>0</v>
          </cell>
          <cell r="V1640">
            <v>0</v>
          </cell>
          <cell r="W1640">
            <v>0</v>
          </cell>
          <cell r="X1640">
            <v>0</v>
          </cell>
          <cell r="Y1640">
            <v>0</v>
          </cell>
          <cell r="Z1640">
            <v>372800</v>
          </cell>
          <cell r="AA1640">
            <v>0</v>
          </cell>
          <cell r="AB1640">
            <v>44736</v>
          </cell>
          <cell r="AC1640">
            <v>0</v>
          </cell>
          <cell r="AD1640">
            <v>27000</v>
          </cell>
          <cell r="AE1640">
            <v>0</v>
          </cell>
          <cell r="AF1640">
            <v>6500</v>
          </cell>
          <cell r="AG1640">
            <v>0</v>
          </cell>
          <cell r="AH1640">
            <v>6516</v>
          </cell>
          <cell r="AI1640">
            <v>65743</v>
          </cell>
          <cell r="AJ1640">
            <v>0</v>
          </cell>
          <cell r="AK1640">
            <v>20882</v>
          </cell>
          <cell r="AL1640">
            <v>2915</v>
          </cell>
          <cell r="AM1640">
            <v>47244.4</v>
          </cell>
          <cell r="AN1640">
            <v>795</v>
          </cell>
          <cell r="AO1640">
            <v>0</v>
          </cell>
          <cell r="AP1640">
            <v>0</v>
          </cell>
          <cell r="AQ1640">
            <v>523295</v>
          </cell>
          <cell r="AR1640">
            <v>0</v>
          </cell>
          <cell r="AS1640">
            <v>0</v>
          </cell>
          <cell r="AT1640">
            <v>0</v>
          </cell>
          <cell r="AU1640">
            <v>0</v>
          </cell>
          <cell r="AV1640">
            <v>2616</v>
          </cell>
          <cell r="AW1640">
            <v>4448.4825000000001</v>
          </cell>
          <cell r="AX1640">
            <v>1067.5218</v>
          </cell>
        </row>
        <row r="1641">
          <cell r="D1641" t="str">
            <v>川辺　宏美</v>
          </cell>
          <cell r="E1641">
            <v>1004</v>
          </cell>
          <cell r="F1641" t="str">
            <v>事業統括部</v>
          </cell>
          <cell r="G1641">
            <v>100403</v>
          </cell>
          <cell r="H1641" t="str">
            <v>管理システムＧ</v>
          </cell>
          <cell r="I1641">
            <v>1</v>
          </cell>
          <cell r="J1641" t="str">
            <v>部門1</v>
          </cell>
          <cell r="K1641">
            <v>1001</v>
          </cell>
          <cell r="L1641" t="str">
            <v>部門1-1</v>
          </cell>
          <cell r="M1641">
            <v>100102</v>
          </cell>
          <cell r="N1641" t="str">
            <v>一般職員</v>
          </cell>
          <cell r="O1641">
            <v>500</v>
          </cell>
          <cell r="P1641">
            <v>370300</v>
          </cell>
          <cell r="Q1641">
            <v>370300</v>
          </cell>
          <cell r="R1641">
            <v>0</v>
          </cell>
          <cell r="S1641">
            <v>0</v>
          </cell>
          <cell r="T1641">
            <v>0</v>
          </cell>
          <cell r="U1641">
            <v>0</v>
          </cell>
          <cell r="V1641">
            <v>0</v>
          </cell>
          <cell r="W1641">
            <v>0</v>
          </cell>
          <cell r="X1641">
            <v>0</v>
          </cell>
          <cell r="Y1641">
            <v>0</v>
          </cell>
          <cell r="Z1641">
            <v>370300</v>
          </cell>
          <cell r="AA1641">
            <v>0</v>
          </cell>
          <cell r="AB1641">
            <v>45216</v>
          </cell>
          <cell r="AC1641">
            <v>6500</v>
          </cell>
          <cell r="AD1641">
            <v>0</v>
          </cell>
          <cell r="AE1641">
            <v>0</v>
          </cell>
          <cell r="AF1641">
            <v>6003</v>
          </cell>
          <cell r="AG1641">
            <v>0</v>
          </cell>
          <cell r="AH1641">
            <v>17865</v>
          </cell>
          <cell r="AI1641">
            <v>53271</v>
          </cell>
          <cell r="AJ1641">
            <v>-20648</v>
          </cell>
          <cell r="AK1641">
            <v>20882</v>
          </cell>
          <cell r="AL1641">
            <v>2915</v>
          </cell>
          <cell r="AM1641">
            <v>47244.4</v>
          </cell>
          <cell r="AN1641">
            <v>795</v>
          </cell>
          <cell r="AO1641">
            <v>0</v>
          </cell>
          <cell r="AP1641">
            <v>0</v>
          </cell>
          <cell r="AQ1641">
            <v>478507</v>
          </cell>
          <cell r="AR1641">
            <v>0</v>
          </cell>
          <cell r="AS1641">
            <v>0</v>
          </cell>
          <cell r="AT1641">
            <v>0</v>
          </cell>
          <cell r="AU1641">
            <v>0</v>
          </cell>
          <cell r="AV1641">
            <v>2392</v>
          </cell>
          <cell r="AW1641">
            <v>4067.8445000000002</v>
          </cell>
          <cell r="AX1641">
            <v>976.15419999999995</v>
          </cell>
        </row>
        <row r="1642">
          <cell r="D1642" t="str">
            <v>近藤　智恵</v>
          </cell>
          <cell r="E1642">
            <v>1003</v>
          </cell>
          <cell r="F1642" t="str">
            <v>研修業務部</v>
          </cell>
          <cell r="G1642">
            <v>100302</v>
          </cell>
          <cell r="H1642" t="str">
            <v>低炭素化支援Ｇ</v>
          </cell>
          <cell r="I1642">
            <v>1</v>
          </cell>
          <cell r="J1642" t="str">
            <v>部門1</v>
          </cell>
          <cell r="K1642">
            <v>1001</v>
          </cell>
          <cell r="L1642" t="str">
            <v>部門1-1</v>
          </cell>
          <cell r="M1642">
            <v>100102</v>
          </cell>
          <cell r="N1642" t="str">
            <v>一般職員</v>
          </cell>
          <cell r="O1642">
            <v>300</v>
          </cell>
          <cell r="P1642">
            <v>354400</v>
          </cell>
          <cell r="Q1642">
            <v>354400</v>
          </cell>
          <cell r="R1642">
            <v>0</v>
          </cell>
          <cell r="S1642">
            <v>0</v>
          </cell>
          <cell r="T1642">
            <v>0</v>
          </cell>
          <cell r="U1642">
            <v>0</v>
          </cell>
          <cell r="V1642">
            <v>0</v>
          </cell>
          <cell r="W1642">
            <v>0</v>
          </cell>
          <cell r="X1642">
            <v>0</v>
          </cell>
          <cell r="Y1642">
            <v>0</v>
          </cell>
          <cell r="Z1642">
            <v>354400</v>
          </cell>
          <cell r="AA1642">
            <v>45000</v>
          </cell>
          <cell r="AB1642">
            <v>47928</v>
          </cell>
          <cell r="AC1642">
            <v>0</v>
          </cell>
          <cell r="AD1642">
            <v>0</v>
          </cell>
          <cell r="AE1642">
            <v>0</v>
          </cell>
          <cell r="AF1642">
            <v>17276</v>
          </cell>
          <cell r="AG1642">
            <v>0</v>
          </cell>
          <cell r="AH1642">
            <v>4200</v>
          </cell>
          <cell r="AI1642">
            <v>0</v>
          </cell>
          <cell r="AJ1642">
            <v>0</v>
          </cell>
          <cell r="AK1642">
            <v>18518</v>
          </cell>
          <cell r="AL1642">
            <v>2585</v>
          </cell>
          <cell r="AM1642">
            <v>41896.6</v>
          </cell>
          <cell r="AN1642">
            <v>705</v>
          </cell>
          <cell r="AO1642">
            <v>0</v>
          </cell>
          <cell r="AP1642">
            <v>0</v>
          </cell>
          <cell r="AQ1642">
            <v>468804</v>
          </cell>
          <cell r="AR1642">
            <v>0</v>
          </cell>
          <cell r="AS1642">
            <v>0</v>
          </cell>
          <cell r="AT1642">
            <v>0</v>
          </cell>
          <cell r="AU1642">
            <v>0</v>
          </cell>
          <cell r="AV1642">
            <v>2344</v>
          </cell>
          <cell r="AW1642">
            <v>3984.8539999999998</v>
          </cell>
          <cell r="AX1642">
            <v>956.36009999999999</v>
          </cell>
        </row>
        <row r="1643">
          <cell r="D1643" t="str">
            <v>西山　毅</v>
          </cell>
          <cell r="E1643">
            <v>1004</v>
          </cell>
          <cell r="F1643" t="str">
            <v>事業統括部</v>
          </cell>
          <cell r="G1643">
            <v>100401</v>
          </cell>
          <cell r="H1643" t="str">
            <v>事業統括Ｇ</v>
          </cell>
          <cell r="I1643">
            <v>1</v>
          </cell>
          <cell r="J1643" t="str">
            <v>部門1</v>
          </cell>
          <cell r="K1643">
            <v>1001</v>
          </cell>
          <cell r="L1643" t="str">
            <v>部門1-1</v>
          </cell>
          <cell r="M1643">
            <v>100102</v>
          </cell>
          <cell r="N1643" t="str">
            <v>一般職員</v>
          </cell>
          <cell r="O1643">
            <v>500</v>
          </cell>
          <cell r="P1643">
            <v>395000</v>
          </cell>
          <cell r="Q1643">
            <v>395000</v>
          </cell>
          <cell r="R1643">
            <v>0</v>
          </cell>
          <cell r="S1643">
            <v>0</v>
          </cell>
          <cell r="T1643">
            <v>0</v>
          </cell>
          <cell r="U1643">
            <v>0</v>
          </cell>
          <cell r="V1643">
            <v>0</v>
          </cell>
          <cell r="W1643">
            <v>0</v>
          </cell>
          <cell r="X1643">
            <v>0</v>
          </cell>
          <cell r="Y1643">
            <v>0</v>
          </cell>
          <cell r="Z1643">
            <v>395000</v>
          </cell>
          <cell r="AA1643">
            <v>0</v>
          </cell>
          <cell r="AB1643">
            <v>48780</v>
          </cell>
          <cell r="AC1643">
            <v>11500</v>
          </cell>
          <cell r="AD1643">
            <v>27000</v>
          </cell>
          <cell r="AE1643">
            <v>0</v>
          </cell>
          <cell r="AF1643">
            <v>9306</v>
          </cell>
          <cell r="AG1643">
            <v>0</v>
          </cell>
          <cell r="AH1643">
            <v>6959</v>
          </cell>
          <cell r="AI1643">
            <v>44740</v>
          </cell>
          <cell r="AJ1643">
            <v>0</v>
          </cell>
          <cell r="AK1643">
            <v>24428</v>
          </cell>
          <cell r="AL1643">
            <v>3410</v>
          </cell>
          <cell r="AM1643">
            <v>55267.6</v>
          </cell>
          <cell r="AN1643">
            <v>930</v>
          </cell>
          <cell r="AO1643">
            <v>0</v>
          </cell>
          <cell r="AP1643">
            <v>0</v>
          </cell>
          <cell r="AQ1643">
            <v>543285</v>
          </cell>
          <cell r="AR1643">
            <v>0</v>
          </cell>
          <cell r="AS1643">
            <v>0</v>
          </cell>
          <cell r="AT1643">
            <v>0</v>
          </cell>
          <cell r="AU1643">
            <v>0</v>
          </cell>
          <cell r="AV1643">
            <v>2716</v>
          </cell>
          <cell r="AW1643">
            <v>4618.3474999999999</v>
          </cell>
          <cell r="AX1643">
            <v>1108.3014000000001</v>
          </cell>
        </row>
        <row r="1644">
          <cell r="D1644" t="str">
            <v>吉岡　治</v>
          </cell>
          <cell r="E1644">
            <v>1002</v>
          </cell>
          <cell r="F1644" t="str">
            <v>政策推進部</v>
          </cell>
          <cell r="G1644">
            <v>100201</v>
          </cell>
          <cell r="H1644" t="str">
            <v>国際人材Ｇ</v>
          </cell>
          <cell r="I1644">
            <v>1</v>
          </cell>
          <cell r="J1644" t="str">
            <v>部門1</v>
          </cell>
          <cell r="K1644">
            <v>1001</v>
          </cell>
          <cell r="L1644" t="str">
            <v>部門1-1</v>
          </cell>
          <cell r="M1644">
            <v>100102</v>
          </cell>
          <cell r="N1644" t="str">
            <v>一般職員</v>
          </cell>
          <cell r="O1644">
            <v>300</v>
          </cell>
          <cell r="P1644">
            <v>457400</v>
          </cell>
          <cell r="Q1644">
            <v>457400</v>
          </cell>
          <cell r="R1644">
            <v>0</v>
          </cell>
          <cell r="S1644">
            <v>0</v>
          </cell>
          <cell r="T1644">
            <v>0</v>
          </cell>
          <cell r="U1644">
            <v>0</v>
          </cell>
          <cell r="V1644">
            <v>0</v>
          </cell>
          <cell r="W1644">
            <v>0</v>
          </cell>
          <cell r="X1644">
            <v>0</v>
          </cell>
          <cell r="Y1644">
            <v>0</v>
          </cell>
          <cell r="Z1644">
            <v>457400</v>
          </cell>
          <cell r="AA1644">
            <v>105000</v>
          </cell>
          <cell r="AB1644">
            <v>69828</v>
          </cell>
          <cell r="AC1644">
            <v>19500</v>
          </cell>
          <cell r="AD1644">
            <v>0</v>
          </cell>
          <cell r="AE1644">
            <v>0</v>
          </cell>
          <cell r="AF1644">
            <v>7866</v>
          </cell>
          <cell r="AG1644">
            <v>0</v>
          </cell>
          <cell r="AH1644">
            <v>9200</v>
          </cell>
          <cell r="AI1644">
            <v>0</v>
          </cell>
          <cell r="AJ1644">
            <v>0</v>
          </cell>
          <cell r="AK1644">
            <v>26792</v>
          </cell>
          <cell r="AL1644">
            <v>3740</v>
          </cell>
          <cell r="AM1644">
            <v>55267.6</v>
          </cell>
          <cell r="AN1644">
            <v>930</v>
          </cell>
          <cell r="AO1644">
            <v>0</v>
          </cell>
          <cell r="AP1644">
            <v>0</v>
          </cell>
          <cell r="AQ1644">
            <v>668794</v>
          </cell>
          <cell r="AR1644">
            <v>0</v>
          </cell>
          <cell r="AS1644">
            <v>0</v>
          </cell>
          <cell r="AT1644">
            <v>0</v>
          </cell>
          <cell r="AU1644">
            <v>0</v>
          </cell>
          <cell r="AV1644">
            <v>3343</v>
          </cell>
          <cell r="AW1644">
            <v>5685.7190000000001</v>
          </cell>
          <cell r="AX1644">
            <v>1364.3397</v>
          </cell>
        </row>
        <row r="1645">
          <cell r="D1645" t="str">
            <v>西古　雅彦</v>
          </cell>
          <cell r="E1645">
            <v>1001</v>
          </cell>
          <cell r="F1645" t="str">
            <v>産業推進部</v>
          </cell>
          <cell r="G1645">
            <v>100101</v>
          </cell>
          <cell r="H1645" t="str">
            <v>産業国際化・インフラＧ</v>
          </cell>
          <cell r="I1645">
            <v>1</v>
          </cell>
          <cell r="J1645" t="str">
            <v>部門1</v>
          </cell>
          <cell r="K1645">
            <v>1001</v>
          </cell>
          <cell r="L1645" t="str">
            <v>部門1-1</v>
          </cell>
          <cell r="M1645">
            <v>100102</v>
          </cell>
          <cell r="N1645" t="str">
            <v>一般職員</v>
          </cell>
          <cell r="O1645">
            <v>500</v>
          </cell>
          <cell r="P1645">
            <v>399500</v>
          </cell>
          <cell r="Q1645">
            <v>399500</v>
          </cell>
          <cell r="R1645">
            <v>0</v>
          </cell>
          <cell r="S1645">
            <v>0</v>
          </cell>
          <cell r="T1645">
            <v>0</v>
          </cell>
          <cell r="U1645">
            <v>0</v>
          </cell>
          <cell r="V1645">
            <v>0</v>
          </cell>
          <cell r="W1645">
            <v>0</v>
          </cell>
          <cell r="X1645">
            <v>0</v>
          </cell>
          <cell r="Y1645">
            <v>0</v>
          </cell>
          <cell r="Z1645">
            <v>399500</v>
          </cell>
          <cell r="AA1645">
            <v>0</v>
          </cell>
          <cell r="AB1645">
            <v>50640</v>
          </cell>
          <cell r="AC1645">
            <v>22500</v>
          </cell>
          <cell r="AD1645">
            <v>0</v>
          </cell>
          <cell r="AE1645">
            <v>0</v>
          </cell>
          <cell r="AF1645">
            <v>12065</v>
          </cell>
          <cell r="AG1645">
            <v>0</v>
          </cell>
          <cell r="AH1645">
            <v>10452</v>
          </cell>
          <cell r="AI1645">
            <v>60212</v>
          </cell>
          <cell r="AJ1645">
            <v>0</v>
          </cell>
          <cell r="AK1645">
            <v>24428</v>
          </cell>
          <cell r="AL1645">
            <v>3410</v>
          </cell>
          <cell r="AM1645">
            <v>55267.6</v>
          </cell>
          <cell r="AN1645">
            <v>930</v>
          </cell>
          <cell r="AO1645">
            <v>0</v>
          </cell>
          <cell r="AP1645">
            <v>0</v>
          </cell>
          <cell r="AQ1645">
            <v>555369</v>
          </cell>
          <cell r="AR1645">
            <v>0</v>
          </cell>
          <cell r="AS1645">
            <v>0</v>
          </cell>
          <cell r="AT1645">
            <v>0</v>
          </cell>
          <cell r="AU1645">
            <v>0</v>
          </cell>
          <cell r="AV1645">
            <v>2776</v>
          </cell>
          <cell r="AW1645">
            <v>4721.4814999999999</v>
          </cell>
          <cell r="AX1645">
            <v>1132.9527</v>
          </cell>
        </row>
        <row r="1646">
          <cell r="D1646" t="str">
            <v>大滝　明泰</v>
          </cell>
          <cell r="E1646">
            <v>1006</v>
          </cell>
          <cell r="F1646" t="str">
            <v>東京研修センター</v>
          </cell>
          <cell r="G1646">
            <v>100601</v>
          </cell>
          <cell r="H1646" t="str">
            <v>ＴＫＣＧ</v>
          </cell>
          <cell r="I1646">
            <v>1</v>
          </cell>
          <cell r="J1646" t="str">
            <v>部門1</v>
          </cell>
          <cell r="K1646">
            <v>1001</v>
          </cell>
          <cell r="L1646" t="str">
            <v>部門1-1</v>
          </cell>
          <cell r="M1646">
            <v>100102</v>
          </cell>
          <cell r="N1646" t="str">
            <v>一般職員</v>
          </cell>
          <cell r="O1646">
            <v>500</v>
          </cell>
          <cell r="P1646">
            <v>365100</v>
          </cell>
          <cell r="Q1646">
            <v>365100</v>
          </cell>
          <cell r="R1646">
            <v>0</v>
          </cell>
          <cell r="S1646">
            <v>0</v>
          </cell>
          <cell r="T1646">
            <v>0</v>
          </cell>
          <cell r="U1646">
            <v>0</v>
          </cell>
          <cell r="V1646">
            <v>0</v>
          </cell>
          <cell r="W1646">
            <v>0</v>
          </cell>
          <cell r="X1646">
            <v>0</v>
          </cell>
          <cell r="Y1646">
            <v>0</v>
          </cell>
          <cell r="Z1646">
            <v>365100</v>
          </cell>
          <cell r="AA1646">
            <v>0</v>
          </cell>
          <cell r="AB1646">
            <v>46152</v>
          </cell>
          <cell r="AC1646">
            <v>19500</v>
          </cell>
          <cell r="AD1646">
            <v>0</v>
          </cell>
          <cell r="AE1646">
            <v>0</v>
          </cell>
          <cell r="AF1646">
            <v>51630</v>
          </cell>
          <cell r="AG1646">
            <v>0</v>
          </cell>
          <cell r="AH1646">
            <v>21259</v>
          </cell>
          <cell r="AI1646">
            <v>237586</v>
          </cell>
          <cell r="AJ1646">
            <v>0</v>
          </cell>
          <cell r="AK1646">
            <v>27974</v>
          </cell>
          <cell r="AL1646">
            <v>3905</v>
          </cell>
          <cell r="AM1646">
            <v>55267.6</v>
          </cell>
          <cell r="AN1646">
            <v>930</v>
          </cell>
          <cell r="AO1646">
            <v>0</v>
          </cell>
          <cell r="AP1646">
            <v>0</v>
          </cell>
          <cell r="AQ1646">
            <v>741227</v>
          </cell>
          <cell r="AR1646">
            <v>31834</v>
          </cell>
          <cell r="AS1646">
            <v>0</v>
          </cell>
          <cell r="AT1646">
            <v>0</v>
          </cell>
          <cell r="AU1646">
            <v>0</v>
          </cell>
          <cell r="AV1646">
            <v>3706</v>
          </cell>
          <cell r="AW1646">
            <v>6300.5645000000004</v>
          </cell>
          <cell r="AX1646">
            <v>1512.1030000000001</v>
          </cell>
        </row>
        <row r="1647">
          <cell r="D1647" t="str">
            <v>小川　和久</v>
          </cell>
          <cell r="E1647">
            <v>1008</v>
          </cell>
          <cell r="F1647" t="str">
            <v>HIDA総合研究所</v>
          </cell>
          <cell r="G1647">
            <v>100802</v>
          </cell>
          <cell r="H1647" t="str">
            <v>海外戦略Ｇ</v>
          </cell>
          <cell r="I1647">
            <v>1</v>
          </cell>
          <cell r="J1647" t="str">
            <v>部門1</v>
          </cell>
          <cell r="K1647">
            <v>1001</v>
          </cell>
          <cell r="L1647" t="str">
            <v>部門1-1</v>
          </cell>
          <cell r="M1647">
            <v>100102</v>
          </cell>
          <cell r="N1647" t="str">
            <v>一般職員</v>
          </cell>
          <cell r="O1647">
            <v>300</v>
          </cell>
          <cell r="P1647">
            <v>438200</v>
          </cell>
          <cell r="Q1647">
            <v>438200</v>
          </cell>
          <cell r="R1647">
            <v>0</v>
          </cell>
          <cell r="S1647">
            <v>0</v>
          </cell>
          <cell r="T1647">
            <v>0</v>
          </cell>
          <cell r="U1647">
            <v>0</v>
          </cell>
          <cell r="V1647">
            <v>0</v>
          </cell>
          <cell r="W1647">
            <v>0</v>
          </cell>
          <cell r="X1647">
            <v>0</v>
          </cell>
          <cell r="Y1647">
            <v>0</v>
          </cell>
          <cell r="Z1647">
            <v>438200</v>
          </cell>
          <cell r="AA1647">
            <v>75000</v>
          </cell>
          <cell r="AB1647">
            <v>64524</v>
          </cell>
          <cell r="AC1647">
            <v>24500</v>
          </cell>
          <cell r="AD1647">
            <v>27000</v>
          </cell>
          <cell r="AE1647">
            <v>0</v>
          </cell>
          <cell r="AF1647">
            <v>34656</v>
          </cell>
          <cell r="AG1647">
            <v>0</v>
          </cell>
          <cell r="AH1647">
            <v>10000</v>
          </cell>
          <cell r="AI1647">
            <v>0</v>
          </cell>
          <cell r="AJ1647">
            <v>0</v>
          </cell>
          <cell r="AK1647">
            <v>26792</v>
          </cell>
          <cell r="AL1647">
            <v>3740</v>
          </cell>
          <cell r="AM1647">
            <v>55267.6</v>
          </cell>
          <cell r="AN1647">
            <v>930</v>
          </cell>
          <cell r="AO1647">
            <v>0</v>
          </cell>
          <cell r="AP1647">
            <v>0</v>
          </cell>
          <cell r="AQ1647">
            <v>673880</v>
          </cell>
          <cell r="AR1647">
            <v>0</v>
          </cell>
          <cell r="AS1647">
            <v>0</v>
          </cell>
          <cell r="AT1647">
            <v>0</v>
          </cell>
          <cell r="AU1647">
            <v>0</v>
          </cell>
          <cell r="AV1647">
            <v>3369</v>
          </cell>
          <cell r="AW1647">
            <v>5728.38</v>
          </cell>
          <cell r="AX1647">
            <v>1374.7152000000001</v>
          </cell>
        </row>
        <row r="1648">
          <cell r="D1648" t="str">
            <v>名越　吉太郎</v>
          </cell>
          <cell r="E1648">
            <v>1004</v>
          </cell>
          <cell r="F1648" t="str">
            <v>事業統括部</v>
          </cell>
          <cell r="G1648">
            <v>100404</v>
          </cell>
          <cell r="H1648" t="str">
            <v>バンコク事務所</v>
          </cell>
          <cell r="I1648">
            <v>1</v>
          </cell>
          <cell r="J1648" t="str">
            <v>部門1</v>
          </cell>
          <cell r="K1648">
            <v>1001</v>
          </cell>
          <cell r="L1648" t="str">
            <v>部門1-1</v>
          </cell>
          <cell r="M1648">
            <v>100102</v>
          </cell>
          <cell r="N1648" t="str">
            <v>一般職員</v>
          </cell>
          <cell r="O1648">
            <v>400</v>
          </cell>
          <cell r="P1648">
            <v>370640</v>
          </cell>
          <cell r="Q1648">
            <v>370640</v>
          </cell>
          <cell r="R1648">
            <v>0</v>
          </cell>
          <cell r="S1648">
            <v>0</v>
          </cell>
          <cell r="T1648">
            <v>0</v>
          </cell>
          <cell r="U1648">
            <v>0</v>
          </cell>
          <cell r="V1648">
            <v>0</v>
          </cell>
          <cell r="W1648">
            <v>0</v>
          </cell>
          <cell r="X1648">
            <v>0</v>
          </cell>
          <cell r="Y1648">
            <v>0</v>
          </cell>
          <cell r="Z1648">
            <v>370640</v>
          </cell>
          <cell r="AA1648">
            <v>0</v>
          </cell>
          <cell r="AB1648">
            <v>0</v>
          </cell>
          <cell r="AC1648">
            <v>13000</v>
          </cell>
          <cell r="AD1648">
            <v>0</v>
          </cell>
          <cell r="AE1648">
            <v>0</v>
          </cell>
          <cell r="AF1648">
            <v>0</v>
          </cell>
          <cell r="AG1648">
            <v>0</v>
          </cell>
          <cell r="AH1648">
            <v>4200</v>
          </cell>
          <cell r="AI1648">
            <v>0</v>
          </cell>
          <cell r="AJ1648">
            <v>0</v>
          </cell>
          <cell r="AK1648">
            <v>29550</v>
          </cell>
          <cell r="AL1648">
            <v>0</v>
          </cell>
          <cell r="AM1648">
            <v>55267.6</v>
          </cell>
          <cell r="AN1648">
            <v>930</v>
          </cell>
          <cell r="AO1648">
            <v>0</v>
          </cell>
          <cell r="AP1648">
            <v>0</v>
          </cell>
          <cell r="AQ1648">
            <v>387840</v>
          </cell>
          <cell r="AR1648">
            <v>0</v>
          </cell>
          <cell r="AS1648">
            <v>0</v>
          </cell>
          <cell r="AT1648">
            <v>0</v>
          </cell>
          <cell r="AU1648">
            <v>0</v>
          </cell>
          <cell r="AV1648">
            <v>1939</v>
          </cell>
          <cell r="AW1648">
            <v>3296.84</v>
          </cell>
          <cell r="AX1648">
            <v>0</v>
          </cell>
        </row>
        <row r="1649">
          <cell r="D1649" t="str">
            <v>土屋　麻里子</v>
          </cell>
          <cell r="E1649">
            <v>1002</v>
          </cell>
          <cell r="F1649" t="str">
            <v>派遣業務部</v>
          </cell>
          <cell r="G1649">
            <v>100201</v>
          </cell>
          <cell r="H1649" t="str">
            <v>派遣業務Ｇ</v>
          </cell>
          <cell r="I1649">
            <v>1</v>
          </cell>
          <cell r="J1649" t="str">
            <v>部門1</v>
          </cell>
          <cell r="K1649">
            <v>1001</v>
          </cell>
          <cell r="L1649" t="str">
            <v>部門1-1</v>
          </cell>
          <cell r="M1649">
            <v>100102</v>
          </cell>
          <cell r="N1649" t="str">
            <v>一般職員</v>
          </cell>
          <cell r="O1649">
            <v>500</v>
          </cell>
          <cell r="P1649">
            <v>351700</v>
          </cell>
          <cell r="Q1649">
            <v>351700</v>
          </cell>
          <cell r="R1649">
            <v>0</v>
          </cell>
          <cell r="S1649">
            <v>0</v>
          </cell>
          <cell r="T1649">
            <v>0</v>
          </cell>
          <cell r="U1649">
            <v>0</v>
          </cell>
          <cell r="V1649">
            <v>0</v>
          </cell>
          <cell r="W1649">
            <v>0</v>
          </cell>
          <cell r="X1649">
            <v>0</v>
          </cell>
          <cell r="Y1649">
            <v>0</v>
          </cell>
          <cell r="Z1649">
            <v>351700</v>
          </cell>
          <cell r="AA1649">
            <v>0</v>
          </cell>
          <cell r="AB1649">
            <v>43764</v>
          </cell>
          <cell r="AC1649">
            <v>13000</v>
          </cell>
          <cell r="AD1649">
            <v>0</v>
          </cell>
          <cell r="AE1649">
            <v>0</v>
          </cell>
          <cell r="AF1649">
            <v>17681</v>
          </cell>
          <cell r="AG1649">
            <v>0</v>
          </cell>
          <cell r="AH1649">
            <v>6103</v>
          </cell>
          <cell r="AI1649">
            <v>0</v>
          </cell>
          <cell r="AJ1649">
            <v>0</v>
          </cell>
          <cell r="AK1649">
            <v>17336</v>
          </cell>
          <cell r="AL1649">
            <v>2420</v>
          </cell>
          <cell r="AM1649">
            <v>39222.199999999997</v>
          </cell>
          <cell r="AN1649">
            <v>660</v>
          </cell>
          <cell r="AO1649">
            <v>0</v>
          </cell>
          <cell r="AP1649">
            <v>0</v>
          </cell>
          <cell r="AQ1649">
            <v>432248</v>
          </cell>
          <cell r="AR1649">
            <v>0</v>
          </cell>
          <cell r="AS1649">
            <v>0</v>
          </cell>
          <cell r="AT1649">
            <v>0</v>
          </cell>
          <cell r="AU1649">
            <v>0</v>
          </cell>
          <cell r="AV1649">
            <v>2161</v>
          </cell>
          <cell r="AW1649">
            <v>3674.348</v>
          </cell>
          <cell r="AX1649">
            <v>881.78589999999997</v>
          </cell>
        </row>
        <row r="1650">
          <cell r="D1650" t="str">
            <v>山下　夏子</v>
          </cell>
          <cell r="E1650">
            <v>1001</v>
          </cell>
          <cell r="F1650" t="str">
            <v>産業推進部</v>
          </cell>
          <cell r="G1650">
            <v>100102</v>
          </cell>
          <cell r="H1650" t="str">
            <v>ＥＰＡＧ</v>
          </cell>
          <cell r="I1650">
            <v>1</v>
          </cell>
          <cell r="J1650" t="str">
            <v>部門1</v>
          </cell>
          <cell r="K1650">
            <v>1001</v>
          </cell>
          <cell r="L1650" t="str">
            <v>部門1-1</v>
          </cell>
          <cell r="M1650">
            <v>100102</v>
          </cell>
          <cell r="N1650" t="str">
            <v>一般職員</v>
          </cell>
          <cell r="O1650">
            <v>500</v>
          </cell>
          <cell r="P1650">
            <v>315600</v>
          </cell>
          <cell r="Q1650">
            <v>315600</v>
          </cell>
          <cell r="R1650">
            <v>0</v>
          </cell>
          <cell r="S1650">
            <v>0</v>
          </cell>
          <cell r="T1650">
            <v>0</v>
          </cell>
          <cell r="U1650">
            <v>0</v>
          </cell>
          <cell r="V1650">
            <v>0</v>
          </cell>
          <cell r="W1650">
            <v>0</v>
          </cell>
          <cell r="X1650">
            <v>0</v>
          </cell>
          <cell r="Y1650">
            <v>0</v>
          </cell>
          <cell r="Z1650">
            <v>315600</v>
          </cell>
          <cell r="AA1650">
            <v>0</v>
          </cell>
          <cell r="AB1650">
            <v>37872</v>
          </cell>
          <cell r="AC1650">
            <v>0</v>
          </cell>
          <cell r="AD1650">
            <v>0</v>
          </cell>
          <cell r="AE1650">
            <v>0</v>
          </cell>
          <cell r="AF1650">
            <v>8900</v>
          </cell>
          <cell r="AG1650">
            <v>0</v>
          </cell>
          <cell r="AH1650">
            <v>0</v>
          </cell>
          <cell r="AI1650">
            <v>4264</v>
          </cell>
          <cell r="AJ1650">
            <v>0</v>
          </cell>
          <cell r="AK1650">
            <v>28368</v>
          </cell>
          <cell r="AL1650">
            <v>3960</v>
          </cell>
          <cell r="AM1650">
            <v>64181.599999999999</v>
          </cell>
          <cell r="AN1650">
            <v>1080</v>
          </cell>
          <cell r="AO1650">
            <v>0</v>
          </cell>
          <cell r="AP1650">
            <v>0</v>
          </cell>
          <cell r="AQ1650">
            <v>366636</v>
          </cell>
          <cell r="AR1650">
            <v>0</v>
          </cell>
          <cell r="AS1650">
            <v>0</v>
          </cell>
          <cell r="AT1650">
            <v>0</v>
          </cell>
          <cell r="AU1650">
            <v>0</v>
          </cell>
          <cell r="AV1650">
            <v>1833</v>
          </cell>
          <cell r="AW1650">
            <v>3116.5859999999998</v>
          </cell>
          <cell r="AX1650">
            <v>747.93740000000003</v>
          </cell>
        </row>
        <row r="1651">
          <cell r="D1651" t="str">
            <v>小柴　基弘</v>
          </cell>
          <cell r="E1651">
            <v>1007</v>
          </cell>
          <cell r="F1651" t="str">
            <v>関西研修センター</v>
          </cell>
          <cell r="G1651">
            <v>100701</v>
          </cell>
          <cell r="H1651" t="str">
            <v>ＫＫＣＧ</v>
          </cell>
          <cell r="I1651">
            <v>1</v>
          </cell>
          <cell r="J1651" t="str">
            <v>部門1</v>
          </cell>
          <cell r="K1651">
            <v>1001</v>
          </cell>
          <cell r="L1651" t="str">
            <v>部門1-1</v>
          </cell>
          <cell r="M1651">
            <v>100102</v>
          </cell>
          <cell r="N1651" t="str">
            <v>一般職員</v>
          </cell>
          <cell r="O1651">
            <v>300</v>
          </cell>
          <cell r="P1651">
            <v>413300</v>
          </cell>
          <cell r="Q1651">
            <v>413300</v>
          </cell>
          <cell r="R1651">
            <v>0</v>
          </cell>
          <cell r="S1651">
            <v>0</v>
          </cell>
          <cell r="T1651">
            <v>0</v>
          </cell>
          <cell r="U1651">
            <v>0</v>
          </cell>
          <cell r="V1651">
            <v>0</v>
          </cell>
          <cell r="W1651">
            <v>0</v>
          </cell>
          <cell r="X1651">
            <v>0</v>
          </cell>
          <cell r="Y1651">
            <v>0</v>
          </cell>
          <cell r="Z1651">
            <v>413300</v>
          </cell>
          <cell r="AA1651">
            <v>75000</v>
          </cell>
          <cell r="AB1651">
            <v>62316</v>
          </cell>
          <cell r="AC1651">
            <v>31000</v>
          </cell>
          <cell r="AD1651">
            <v>27000</v>
          </cell>
          <cell r="AE1651">
            <v>0</v>
          </cell>
          <cell r="AF1651">
            <v>15383</v>
          </cell>
          <cell r="AG1651">
            <v>0</v>
          </cell>
          <cell r="AH1651">
            <v>4000</v>
          </cell>
          <cell r="AI1651">
            <v>0</v>
          </cell>
          <cell r="AJ1651">
            <v>0</v>
          </cell>
          <cell r="AK1651">
            <v>24428</v>
          </cell>
          <cell r="AL1651">
            <v>3410</v>
          </cell>
          <cell r="AM1651">
            <v>55267.6</v>
          </cell>
          <cell r="AN1651">
            <v>930</v>
          </cell>
          <cell r="AO1651">
            <v>0</v>
          </cell>
          <cell r="AP1651">
            <v>0</v>
          </cell>
          <cell r="AQ1651">
            <v>627999</v>
          </cell>
          <cell r="AR1651">
            <v>0</v>
          </cell>
          <cell r="AS1651">
            <v>0</v>
          </cell>
          <cell r="AT1651">
            <v>0</v>
          </cell>
          <cell r="AU1651">
            <v>0</v>
          </cell>
          <cell r="AV1651">
            <v>3139</v>
          </cell>
          <cell r="AW1651">
            <v>5338.9865</v>
          </cell>
          <cell r="AX1651">
            <v>1281.1179</v>
          </cell>
        </row>
        <row r="1652">
          <cell r="D1652" t="str">
            <v>南谷　剛</v>
          </cell>
          <cell r="E1652">
            <v>1002</v>
          </cell>
          <cell r="F1652" t="str">
            <v>政策推進部</v>
          </cell>
          <cell r="G1652">
            <v>100202</v>
          </cell>
          <cell r="H1652" t="str">
            <v>政策受託Ｇ</v>
          </cell>
          <cell r="I1652">
            <v>1</v>
          </cell>
          <cell r="J1652" t="str">
            <v>部門1</v>
          </cell>
          <cell r="K1652">
            <v>1001</v>
          </cell>
          <cell r="L1652" t="str">
            <v>部門1-1</v>
          </cell>
          <cell r="M1652">
            <v>100102</v>
          </cell>
          <cell r="N1652" t="str">
            <v>一般職員</v>
          </cell>
          <cell r="O1652">
            <v>500</v>
          </cell>
          <cell r="P1652">
            <v>349000</v>
          </cell>
          <cell r="Q1652">
            <v>349000</v>
          </cell>
          <cell r="R1652">
            <v>0</v>
          </cell>
          <cell r="S1652">
            <v>0</v>
          </cell>
          <cell r="T1652">
            <v>0</v>
          </cell>
          <cell r="U1652">
            <v>0</v>
          </cell>
          <cell r="V1652">
            <v>0</v>
          </cell>
          <cell r="W1652">
            <v>0</v>
          </cell>
          <cell r="X1652">
            <v>0</v>
          </cell>
          <cell r="Y1652">
            <v>0</v>
          </cell>
          <cell r="Z1652">
            <v>349000</v>
          </cell>
          <cell r="AA1652">
            <v>0</v>
          </cell>
          <cell r="AB1652">
            <v>45000</v>
          </cell>
          <cell r="AC1652">
            <v>26000</v>
          </cell>
          <cell r="AD1652">
            <v>0</v>
          </cell>
          <cell r="AE1652">
            <v>0</v>
          </cell>
          <cell r="AF1652">
            <v>13663</v>
          </cell>
          <cell r="AG1652">
            <v>0</v>
          </cell>
          <cell r="AH1652">
            <v>11050</v>
          </cell>
          <cell r="AI1652">
            <v>113758</v>
          </cell>
          <cell r="AJ1652">
            <v>0</v>
          </cell>
          <cell r="AK1652">
            <v>18518</v>
          </cell>
          <cell r="AL1652">
            <v>2585</v>
          </cell>
          <cell r="AM1652">
            <v>41896.6</v>
          </cell>
          <cell r="AN1652">
            <v>705</v>
          </cell>
          <cell r="AO1652">
            <v>0</v>
          </cell>
          <cell r="AP1652">
            <v>0</v>
          </cell>
          <cell r="AQ1652">
            <v>558471</v>
          </cell>
          <cell r="AR1652">
            <v>2499</v>
          </cell>
          <cell r="AS1652">
            <v>0</v>
          </cell>
          <cell r="AT1652">
            <v>0</v>
          </cell>
          <cell r="AU1652">
            <v>6810</v>
          </cell>
          <cell r="AV1652">
            <v>2792</v>
          </cell>
          <cell r="AW1652">
            <v>4747.3585000000003</v>
          </cell>
          <cell r="AX1652">
            <v>1139.2808</v>
          </cell>
        </row>
        <row r="1653">
          <cell r="D1653" t="str">
            <v>栗山　明</v>
          </cell>
          <cell r="E1653">
            <v>1004</v>
          </cell>
          <cell r="F1653" t="str">
            <v>事業統括部</v>
          </cell>
          <cell r="G1653">
            <v>100406</v>
          </cell>
          <cell r="H1653" t="str">
            <v>ニューデリー事務所</v>
          </cell>
          <cell r="I1653">
            <v>1</v>
          </cell>
          <cell r="J1653" t="str">
            <v>部門1</v>
          </cell>
          <cell r="K1653">
            <v>1001</v>
          </cell>
          <cell r="L1653" t="str">
            <v>部門1-1</v>
          </cell>
          <cell r="M1653">
            <v>100102</v>
          </cell>
          <cell r="N1653" t="str">
            <v>一般職員</v>
          </cell>
          <cell r="O1653">
            <v>400</v>
          </cell>
          <cell r="P1653">
            <v>292080</v>
          </cell>
          <cell r="Q1653">
            <v>292080</v>
          </cell>
          <cell r="R1653">
            <v>0</v>
          </cell>
          <cell r="S1653">
            <v>0</v>
          </cell>
          <cell r="T1653">
            <v>0</v>
          </cell>
          <cell r="U1653">
            <v>0</v>
          </cell>
          <cell r="V1653">
            <v>0</v>
          </cell>
          <cell r="W1653">
            <v>0</v>
          </cell>
          <cell r="X1653">
            <v>0</v>
          </cell>
          <cell r="Y1653">
            <v>0</v>
          </cell>
          <cell r="Z1653">
            <v>292080</v>
          </cell>
          <cell r="AA1653">
            <v>0</v>
          </cell>
          <cell r="AB1653">
            <v>0</v>
          </cell>
          <cell r="AC1653">
            <v>26000</v>
          </cell>
          <cell r="AD1653">
            <v>0</v>
          </cell>
          <cell r="AE1653">
            <v>0</v>
          </cell>
          <cell r="AF1653">
            <v>0</v>
          </cell>
          <cell r="AG1653">
            <v>0</v>
          </cell>
          <cell r="AH1653">
            <v>16400</v>
          </cell>
          <cell r="AI1653">
            <v>0</v>
          </cell>
          <cell r="AJ1653">
            <v>0</v>
          </cell>
          <cell r="AK1653">
            <v>29550</v>
          </cell>
          <cell r="AL1653">
            <v>0</v>
          </cell>
          <cell r="AM1653">
            <v>55267.6</v>
          </cell>
          <cell r="AN1653">
            <v>930</v>
          </cell>
          <cell r="AO1653">
            <v>0</v>
          </cell>
          <cell r="AP1653">
            <v>0</v>
          </cell>
          <cell r="AQ1653">
            <v>334480</v>
          </cell>
          <cell r="AR1653">
            <v>0</v>
          </cell>
          <cell r="AS1653">
            <v>0</v>
          </cell>
          <cell r="AT1653">
            <v>0</v>
          </cell>
          <cell r="AU1653">
            <v>0</v>
          </cell>
          <cell r="AV1653">
            <v>1672</v>
          </cell>
          <cell r="AW1653">
            <v>2843.48</v>
          </cell>
          <cell r="AX1653">
            <v>0</v>
          </cell>
        </row>
        <row r="1654">
          <cell r="D1654" t="str">
            <v>戸田　英信</v>
          </cell>
          <cell r="E1654">
            <v>1005</v>
          </cell>
          <cell r="F1654" t="str">
            <v>総務企画部</v>
          </cell>
          <cell r="G1654">
            <v>100504</v>
          </cell>
          <cell r="H1654" t="str">
            <v>会計Ｇ</v>
          </cell>
          <cell r="I1654">
            <v>1</v>
          </cell>
          <cell r="J1654" t="str">
            <v>部門1</v>
          </cell>
          <cell r="K1654">
            <v>1001</v>
          </cell>
          <cell r="L1654" t="str">
            <v>部門1-1</v>
          </cell>
          <cell r="M1654">
            <v>100102</v>
          </cell>
          <cell r="N1654" t="str">
            <v>一般職員</v>
          </cell>
          <cell r="O1654">
            <v>300</v>
          </cell>
          <cell r="P1654">
            <v>376500</v>
          </cell>
          <cell r="Q1654">
            <v>376500</v>
          </cell>
          <cell r="R1654">
            <v>0</v>
          </cell>
          <cell r="S1654">
            <v>0</v>
          </cell>
          <cell r="T1654">
            <v>0</v>
          </cell>
          <cell r="U1654">
            <v>0</v>
          </cell>
          <cell r="V1654">
            <v>0</v>
          </cell>
          <cell r="W1654">
            <v>0</v>
          </cell>
          <cell r="X1654">
            <v>0</v>
          </cell>
          <cell r="Y1654">
            <v>0</v>
          </cell>
          <cell r="Z1654">
            <v>376500</v>
          </cell>
          <cell r="AA1654">
            <v>75000</v>
          </cell>
          <cell r="AB1654">
            <v>54180</v>
          </cell>
          <cell r="AC1654">
            <v>0</v>
          </cell>
          <cell r="AD1654">
            <v>27000</v>
          </cell>
          <cell r="AE1654">
            <v>0</v>
          </cell>
          <cell r="AF1654">
            <v>7983</v>
          </cell>
          <cell r="AG1654">
            <v>0</v>
          </cell>
          <cell r="AH1654">
            <v>1500</v>
          </cell>
          <cell r="AI1654">
            <v>0</v>
          </cell>
          <cell r="AJ1654">
            <v>0</v>
          </cell>
          <cell r="AK1654">
            <v>20882</v>
          </cell>
          <cell r="AL1654">
            <v>2915</v>
          </cell>
          <cell r="AM1654">
            <v>47244.4</v>
          </cell>
          <cell r="AN1654">
            <v>795</v>
          </cell>
          <cell r="AO1654">
            <v>0</v>
          </cell>
          <cell r="AP1654">
            <v>0</v>
          </cell>
          <cell r="AQ1654">
            <v>542163</v>
          </cell>
          <cell r="AR1654">
            <v>0</v>
          </cell>
          <cell r="AS1654">
            <v>0</v>
          </cell>
          <cell r="AT1654">
            <v>0</v>
          </cell>
          <cell r="AU1654">
            <v>0</v>
          </cell>
          <cell r="AV1654">
            <v>2710</v>
          </cell>
          <cell r="AW1654">
            <v>4609.2004999999999</v>
          </cell>
          <cell r="AX1654">
            <v>1106.0125</v>
          </cell>
        </row>
        <row r="1655">
          <cell r="D1655" t="str">
            <v>山辺　孝</v>
          </cell>
          <cell r="E1655">
            <v>1005</v>
          </cell>
          <cell r="F1655" t="str">
            <v>総務企画部</v>
          </cell>
          <cell r="G1655">
            <v>100501</v>
          </cell>
          <cell r="H1655" t="str">
            <v>経営戦略Ｇ</v>
          </cell>
          <cell r="I1655">
            <v>1</v>
          </cell>
          <cell r="J1655" t="str">
            <v>部門1</v>
          </cell>
          <cell r="K1655">
            <v>1001</v>
          </cell>
          <cell r="L1655" t="str">
            <v>部門1-1</v>
          </cell>
          <cell r="M1655">
            <v>100102</v>
          </cell>
          <cell r="N1655" t="str">
            <v>一般職員</v>
          </cell>
          <cell r="O1655">
            <v>300</v>
          </cell>
          <cell r="P1655">
            <v>381300</v>
          </cell>
          <cell r="Q1655">
            <v>381300</v>
          </cell>
          <cell r="R1655">
            <v>0</v>
          </cell>
          <cell r="S1655">
            <v>0</v>
          </cell>
          <cell r="T1655">
            <v>0</v>
          </cell>
          <cell r="U1655">
            <v>0</v>
          </cell>
          <cell r="V1655">
            <v>0</v>
          </cell>
          <cell r="W1655">
            <v>0</v>
          </cell>
          <cell r="X1655">
            <v>0</v>
          </cell>
          <cell r="Y1655">
            <v>0</v>
          </cell>
          <cell r="Z1655">
            <v>381300</v>
          </cell>
          <cell r="AA1655">
            <v>85000</v>
          </cell>
          <cell r="AB1655">
            <v>55956</v>
          </cell>
          <cell r="AC1655">
            <v>0</v>
          </cell>
          <cell r="AD1655">
            <v>27000</v>
          </cell>
          <cell r="AE1655">
            <v>0</v>
          </cell>
          <cell r="AF1655">
            <v>0</v>
          </cell>
          <cell r="AG1655">
            <v>0</v>
          </cell>
          <cell r="AH1655">
            <v>7500</v>
          </cell>
          <cell r="AI1655">
            <v>0</v>
          </cell>
          <cell r="AJ1655">
            <v>0</v>
          </cell>
          <cell r="AK1655">
            <v>22064</v>
          </cell>
          <cell r="AL1655">
            <v>3080</v>
          </cell>
          <cell r="AM1655">
            <v>49918.8</v>
          </cell>
          <cell r="AN1655">
            <v>840</v>
          </cell>
          <cell r="AO1655">
            <v>0</v>
          </cell>
          <cell r="AP1655">
            <v>0</v>
          </cell>
          <cell r="AQ1655">
            <v>556756</v>
          </cell>
          <cell r="AR1655">
            <v>0</v>
          </cell>
          <cell r="AS1655">
            <v>0</v>
          </cell>
          <cell r="AT1655">
            <v>0</v>
          </cell>
          <cell r="AU1655">
            <v>0</v>
          </cell>
          <cell r="AV1655">
            <v>2783</v>
          </cell>
          <cell r="AW1655">
            <v>4733.2060000000001</v>
          </cell>
          <cell r="AX1655">
            <v>1135.7822000000001</v>
          </cell>
        </row>
        <row r="1656">
          <cell r="D1656" t="str">
            <v>蔵口　葉子</v>
          </cell>
          <cell r="E1656">
            <v>1004</v>
          </cell>
          <cell r="F1656" t="str">
            <v>事業統括部</v>
          </cell>
          <cell r="G1656">
            <v>100401</v>
          </cell>
          <cell r="H1656" t="str">
            <v>事業統括Ｇ</v>
          </cell>
          <cell r="I1656">
            <v>1</v>
          </cell>
          <cell r="J1656" t="str">
            <v>部門1</v>
          </cell>
          <cell r="K1656">
            <v>1001</v>
          </cell>
          <cell r="L1656" t="str">
            <v>部門1-1</v>
          </cell>
          <cell r="M1656">
            <v>100102</v>
          </cell>
          <cell r="N1656" t="str">
            <v>一般職員</v>
          </cell>
          <cell r="O1656">
            <v>500</v>
          </cell>
          <cell r="P1656">
            <v>318500</v>
          </cell>
          <cell r="Q1656">
            <v>318500</v>
          </cell>
          <cell r="R1656">
            <v>0</v>
          </cell>
          <cell r="S1656">
            <v>0</v>
          </cell>
          <cell r="T1656">
            <v>0</v>
          </cell>
          <cell r="U1656">
            <v>0</v>
          </cell>
          <cell r="V1656">
            <v>0</v>
          </cell>
          <cell r="W1656">
            <v>0</v>
          </cell>
          <cell r="X1656">
            <v>0</v>
          </cell>
          <cell r="Y1656">
            <v>0</v>
          </cell>
          <cell r="Z1656">
            <v>318500</v>
          </cell>
          <cell r="AA1656">
            <v>0</v>
          </cell>
          <cell r="AB1656">
            <v>38220</v>
          </cell>
          <cell r="AC1656">
            <v>0</v>
          </cell>
          <cell r="AD1656">
            <v>0</v>
          </cell>
          <cell r="AE1656">
            <v>0</v>
          </cell>
          <cell r="AF1656">
            <v>5050</v>
          </cell>
          <cell r="AG1656">
            <v>0</v>
          </cell>
          <cell r="AH1656">
            <v>5501</v>
          </cell>
          <cell r="AI1656">
            <v>0</v>
          </cell>
          <cell r="AJ1656">
            <v>0</v>
          </cell>
          <cell r="AK1656">
            <v>14972</v>
          </cell>
          <cell r="AL1656">
            <v>2090</v>
          </cell>
          <cell r="AM1656">
            <v>33873.4</v>
          </cell>
          <cell r="AN1656">
            <v>570</v>
          </cell>
          <cell r="AO1656">
            <v>0</v>
          </cell>
          <cell r="AP1656">
            <v>0</v>
          </cell>
          <cell r="AQ1656">
            <v>367271</v>
          </cell>
          <cell r="AR1656">
            <v>0</v>
          </cell>
          <cell r="AS1656">
            <v>0</v>
          </cell>
          <cell r="AT1656">
            <v>0</v>
          </cell>
          <cell r="AU1656">
            <v>0</v>
          </cell>
          <cell r="AV1656">
            <v>1836</v>
          </cell>
          <cell r="AW1656">
            <v>3122.1585</v>
          </cell>
          <cell r="AX1656">
            <v>749.2328</v>
          </cell>
        </row>
        <row r="1657">
          <cell r="D1657" t="str">
            <v>濃野　承次</v>
          </cell>
          <cell r="E1657">
            <v>1003</v>
          </cell>
          <cell r="F1657" t="str">
            <v>新国際協力事業部</v>
          </cell>
          <cell r="G1657">
            <v>100301</v>
          </cell>
          <cell r="H1657" t="str">
            <v>新国際協力事業Ｇ</v>
          </cell>
          <cell r="I1657">
            <v>1</v>
          </cell>
          <cell r="J1657" t="str">
            <v>部門1</v>
          </cell>
          <cell r="K1657">
            <v>1001</v>
          </cell>
          <cell r="L1657" t="str">
            <v>部門1-1</v>
          </cell>
          <cell r="M1657">
            <v>100102</v>
          </cell>
          <cell r="N1657" t="str">
            <v>一般職員</v>
          </cell>
          <cell r="O1657">
            <v>300</v>
          </cell>
          <cell r="P1657">
            <v>376500</v>
          </cell>
          <cell r="Q1657">
            <v>376500</v>
          </cell>
          <cell r="R1657">
            <v>0</v>
          </cell>
          <cell r="S1657">
            <v>0</v>
          </cell>
          <cell r="T1657">
            <v>0</v>
          </cell>
          <cell r="U1657">
            <v>0</v>
          </cell>
          <cell r="V1657">
            <v>0</v>
          </cell>
          <cell r="W1657">
            <v>0</v>
          </cell>
          <cell r="X1657">
            <v>0</v>
          </cell>
          <cell r="Y1657">
            <v>0</v>
          </cell>
          <cell r="Z1657">
            <v>376500</v>
          </cell>
          <cell r="AA1657">
            <v>75000</v>
          </cell>
          <cell r="AB1657">
            <v>54180</v>
          </cell>
          <cell r="AC1657">
            <v>0</v>
          </cell>
          <cell r="AD1657">
            <v>27000</v>
          </cell>
          <cell r="AE1657">
            <v>0</v>
          </cell>
          <cell r="AF1657">
            <v>6958</v>
          </cell>
          <cell r="AG1657">
            <v>0</v>
          </cell>
          <cell r="AH1657">
            <v>0</v>
          </cell>
          <cell r="AI1657">
            <v>0</v>
          </cell>
          <cell r="AJ1657">
            <v>0</v>
          </cell>
          <cell r="AK1657">
            <v>20882</v>
          </cell>
          <cell r="AL1657">
            <v>2915</v>
          </cell>
          <cell r="AM1657">
            <v>47244.4</v>
          </cell>
          <cell r="AN1657">
            <v>795</v>
          </cell>
          <cell r="AO1657">
            <v>0</v>
          </cell>
          <cell r="AP1657">
            <v>0</v>
          </cell>
          <cell r="AQ1657">
            <v>539638</v>
          </cell>
          <cell r="AR1657">
            <v>0</v>
          </cell>
          <cell r="AS1657">
            <v>0</v>
          </cell>
          <cell r="AT1657">
            <v>0</v>
          </cell>
          <cell r="AU1657">
            <v>0</v>
          </cell>
          <cell r="AV1657">
            <v>2698</v>
          </cell>
          <cell r="AW1657">
            <v>4587.1130000000003</v>
          </cell>
          <cell r="AX1657">
            <v>1100.8615</v>
          </cell>
        </row>
        <row r="1658">
          <cell r="D1658" t="str">
            <v>小平　真巳</v>
          </cell>
          <cell r="E1658">
            <v>1003</v>
          </cell>
          <cell r="F1658" t="str">
            <v>研修業務部</v>
          </cell>
          <cell r="G1658">
            <v>100303</v>
          </cell>
          <cell r="H1658" t="str">
            <v>招聘業務Ｇ</v>
          </cell>
          <cell r="I1658">
            <v>1</v>
          </cell>
          <cell r="J1658" t="str">
            <v>部門1</v>
          </cell>
          <cell r="K1658">
            <v>1001</v>
          </cell>
          <cell r="L1658" t="str">
            <v>部門1-1</v>
          </cell>
          <cell r="M1658">
            <v>100102</v>
          </cell>
          <cell r="N1658" t="str">
            <v>一般職員</v>
          </cell>
          <cell r="O1658">
            <v>300</v>
          </cell>
          <cell r="P1658">
            <v>369100</v>
          </cell>
          <cell r="Q1658">
            <v>369100</v>
          </cell>
          <cell r="R1658">
            <v>0</v>
          </cell>
          <cell r="S1658">
            <v>0</v>
          </cell>
          <cell r="T1658">
            <v>0</v>
          </cell>
          <cell r="U1658">
            <v>0</v>
          </cell>
          <cell r="V1658">
            <v>0</v>
          </cell>
          <cell r="W1658">
            <v>0</v>
          </cell>
          <cell r="X1658">
            <v>0</v>
          </cell>
          <cell r="Y1658">
            <v>0</v>
          </cell>
          <cell r="Z1658">
            <v>369100</v>
          </cell>
          <cell r="AA1658">
            <v>75000</v>
          </cell>
          <cell r="AB1658">
            <v>57012</v>
          </cell>
          <cell r="AC1658">
            <v>31000</v>
          </cell>
          <cell r="AD1658">
            <v>0</v>
          </cell>
          <cell r="AE1658">
            <v>0</v>
          </cell>
          <cell r="AF1658">
            <v>21178</v>
          </cell>
          <cell r="AG1658">
            <v>0</v>
          </cell>
          <cell r="AH1658">
            <v>13900</v>
          </cell>
          <cell r="AI1658">
            <v>0</v>
          </cell>
          <cell r="AJ1658">
            <v>0</v>
          </cell>
          <cell r="AK1658">
            <v>22064</v>
          </cell>
          <cell r="AL1658">
            <v>3080</v>
          </cell>
          <cell r="AM1658">
            <v>49918.8</v>
          </cell>
          <cell r="AN1658">
            <v>840</v>
          </cell>
          <cell r="AO1658">
            <v>0</v>
          </cell>
          <cell r="AP1658">
            <v>0</v>
          </cell>
          <cell r="AQ1658">
            <v>567190</v>
          </cell>
          <cell r="AR1658">
            <v>0</v>
          </cell>
          <cell r="AS1658">
            <v>0</v>
          </cell>
          <cell r="AT1658">
            <v>0</v>
          </cell>
          <cell r="AU1658">
            <v>0</v>
          </cell>
          <cell r="AV1658">
            <v>2835</v>
          </cell>
          <cell r="AW1658">
            <v>4822.0649999999996</v>
          </cell>
          <cell r="AX1658">
            <v>1157.0676000000001</v>
          </cell>
        </row>
        <row r="1659">
          <cell r="D1659" t="str">
            <v>佐藤　裕之</v>
          </cell>
          <cell r="E1659">
            <v>1005</v>
          </cell>
          <cell r="F1659" t="str">
            <v>総務企画部</v>
          </cell>
          <cell r="G1659">
            <v>100503</v>
          </cell>
          <cell r="H1659" t="str">
            <v>人事Ｇ</v>
          </cell>
          <cell r="I1659">
            <v>1</v>
          </cell>
          <cell r="J1659" t="str">
            <v>部門1</v>
          </cell>
          <cell r="K1659">
            <v>1001</v>
          </cell>
          <cell r="L1659" t="str">
            <v>部門1-1</v>
          </cell>
          <cell r="M1659">
            <v>100102</v>
          </cell>
          <cell r="N1659" t="str">
            <v>一般職員</v>
          </cell>
          <cell r="O1659">
            <v>300</v>
          </cell>
          <cell r="P1659">
            <v>374200</v>
          </cell>
          <cell r="Q1659">
            <v>374200</v>
          </cell>
          <cell r="R1659">
            <v>0</v>
          </cell>
          <cell r="S1659">
            <v>0</v>
          </cell>
          <cell r="T1659">
            <v>0</v>
          </cell>
          <cell r="U1659">
            <v>0</v>
          </cell>
          <cell r="V1659">
            <v>0</v>
          </cell>
          <cell r="W1659">
            <v>0</v>
          </cell>
          <cell r="X1659">
            <v>0</v>
          </cell>
          <cell r="Y1659">
            <v>0</v>
          </cell>
          <cell r="Z1659">
            <v>374200</v>
          </cell>
          <cell r="AA1659">
            <v>75000</v>
          </cell>
          <cell r="AB1659">
            <v>53904</v>
          </cell>
          <cell r="AC1659">
            <v>0</v>
          </cell>
          <cell r="AD1659">
            <v>0</v>
          </cell>
          <cell r="AE1659">
            <v>0</v>
          </cell>
          <cell r="AF1659">
            <v>18298</v>
          </cell>
          <cell r="AG1659">
            <v>0</v>
          </cell>
          <cell r="AH1659">
            <v>9900</v>
          </cell>
          <cell r="AI1659">
            <v>0</v>
          </cell>
          <cell r="AJ1659">
            <v>0</v>
          </cell>
          <cell r="AK1659">
            <v>20882</v>
          </cell>
          <cell r="AL1659">
            <v>2915</v>
          </cell>
          <cell r="AM1659">
            <v>47244.4</v>
          </cell>
          <cell r="AN1659">
            <v>795</v>
          </cell>
          <cell r="AO1659">
            <v>0</v>
          </cell>
          <cell r="AP1659">
            <v>0</v>
          </cell>
          <cell r="AQ1659">
            <v>531302</v>
          </cell>
          <cell r="AR1659">
            <v>0</v>
          </cell>
          <cell r="AS1659">
            <v>0</v>
          </cell>
          <cell r="AT1659">
            <v>0</v>
          </cell>
          <cell r="AU1659">
            <v>0</v>
          </cell>
          <cell r="AV1659">
            <v>2656</v>
          </cell>
          <cell r="AW1659">
            <v>4516.5770000000002</v>
          </cell>
          <cell r="AX1659">
            <v>1083.856</v>
          </cell>
        </row>
        <row r="1660">
          <cell r="D1660" t="str">
            <v>窪田　真也</v>
          </cell>
          <cell r="E1660">
            <v>1008</v>
          </cell>
          <cell r="F1660" t="str">
            <v>HIDA総合研究所</v>
          </cell>
          <cell r="G1660">
            <v>100801</v>
          </cell>
          <cell r="H1660" t="str">
            <v>調査企画Ｇ</v>
          </cell>
          <cell r="I1660">
            <v>1</v>
          </cell>
          <cell r="J1660" t="str">
            <v>部門1</v>
          </cell>
          <cell r="K1660">
            <v>1001</v>
          </cell>
          <cell r="L1660" t="str">
            <v>部門1-1</v>
          </cell>
          <cell r="M1660">
            <v>100102</v>
          </cell>
          <cell r="N1660" t="str">
            <v>一般職員</v>
          </cell>
          <cell r="O1660">
            <v>300</v>
          </cell>
          <cell r="P1660">
            <v>365100</v>
          </cell>
          <cell r="Q1660">
            <v>365100</v>
          </cell>
          <cell r="R1660">
            <v>0</v>
          </cell>
          <cell r="S1660">
            <v>0</v>
          </cell>
          <cell r="T1660">
            <v>0</v>
          </cell>
          <cell r="U1660">
            <v>0</v>
          </cell>
          <cell r="V1660">
            <v>0</v>
          </cell>
          <cell r="W1660">
            <v>0</v>
          </cell>
          <cell r="X1660">
            <v>0</v>
          </cell>
          <cell r="Y1660">
            <v>0</v>
          </cell>
          <cell r="Z1660">
            <v>365100</v>
          </cell>
          <cell r="AA1660">
            <v>75000</v>
          </cell>
          <cell r="AB1660">
            <v>54372</v>
          </cell>
          <cell r="AC1660">
            <v>13000</v>
          </cell>
          <cell r="AD1660">
            <v>27000</v>
          </cell>
          <cell r="AE1660">
            <v>0</v>
          </cell>
          <cell r="AF1660">
            <v>7238</v>
          </cell>
          <cell r="AG1660">
            <v>0</v>
          </cell>
          <cell r="AH1660">
            <v>0</v>
          </cell>
          <cell r="AI1660">
            <v>0</v>
          </cell>
          <cell r="AJ1660">
            <v>0</v>
          </cell>
          <cell r="AK1660">
            <v>20882</v>
          </cell>
          <cell r="AL1660">
            <v>2915</v>
          </cell>
          <cell r="AM1660">
            <v>47244.4</v>
          </cell>
          <cell r="AN1660">
            <v>795</v>
          </cell>
          <cell r="AO1660">
            <v>0</v>
          </cell>
          <cell r="AP1660">
            <v>0</v>
          </cell>
          <cell r="AQ1660">
            <v>541710</v>
          </cell>
          <cell r="AR1660">
            <v>0</v>
          </cell>
          <cell r="AS1660">
            <v>0</v>
          </cell>
          <cell r="AT1660">
            <v>0</v>
          </cell>
          <cell r="AU1660">
            <v>0</v>
          </cell>
          <cell r="AV1660">
            <v>2708</v>
          </cell>
          <cell r="AW1660">
            <v>4605.085</v>
          </cell>
          <cell r="AX1660">
            <v>1105.0884000000001</v>
          </cell>
        </row>
        <row r="1661">
          <cell r="D1661" t="str">
            <v>浜本　馨</v>
          </cell>
          <cell r="E1661">
            <v>1002</v>
          </cell>
          <cell r="F1661" t="str">
            <v>政策推進部</v>
          </cell>
          <cell r="G1661">
            <v>100202</v>
          </cell>
          <cell r="H1661" t="str">
            <v>政策受託Ｇ</v>
          </cell>
          <cell r="I1661">
            <v>1</v>
          </cell>
          <cell r="J1661" t="str">
            <v>部門1</v>
          </cell>
          <cell r="K1661">
            <v>1001</v>
          </cell>
          <cell r="L1661" t="str">
            <v>部門1-1</v>
          </cell>
          <cell r="M1661">
            <v>100102</v>
          </cell>
          <cell r="N1661" t="str">
            <v>一般職員</v>
          </cell>
          <cell r="O1661">
            <v>500</v>
          </cell>
          <cell r="P1661">
            <v>357100</v>
          </cell>
          <cell r="Q1661">
            <v>357100</v>
          </cell>
          <cell r="R1661">
            <v>0</v>
          </cell>
          <cell r="S1661">
            <v>0</v>
          </cell>
          <cell r="T1661">
            <v>0</v>
          </cell>
          <cell r="U1661">
            <v>0</v>
          </cell>
          <cell r="V1661">
            <v>0</v>
          </cell>
          <cell r="W1661">
            <v>0</v>
          </cell>
          <cell r="X1661">
            <v>0</v>
          </cell>
          <cell r="Y1661">
            <v>0</v>
          </cell>
          <cell r="Z1661">
            <v>357100</v>
          </cell>
          <cell r="AA1661">
            <v>0</v>
          </cell>
          <cell r="AB1661">
            <v>45192</v>
          </cell>
          <cell r="AC1661">
            <v>19500</v>
          </cell>
          <cell r="AD1661">
            <v>27000</v>
          </cell>
          <cell r="AE1661">
            <v>0</v>
          </cell>
          <cell r="AF1661">
            <v>10610</v>
          </cell>
          <cell r="AG1661">
            <v>0</v>
          </cell>
          <cell r="AH1661">
            <v>18811</v>
          </cell>
          <cell r="AI1661">
            <v>100005</v>
          </cell>
          <cell r="AJ1661">
            <v>-19913</v>
          </cell>
          <cell r="AK1661">
            <v>22064</v>
          </cell>
          <cell r="AL1661">
            <v>3080</v>
          </cell>
          <cell r="AM1661">
            <v>49918.8</v>
          </cell>
          <cell r="AN1661">
            <v>840</v>
          </cell>
          <cell r="AO1661">
            <v>0</v>
          </cell>
          <cell r="AP1661">
            <v>0</v>
          </cell>
          <cell r="AQ1661">
            <v>558305</v>
          </cell>
          <cell r="AR1661">
            <v>0</v>
          </cell>
          <cell r="AS1661">
            <v>0</v>
          </cell>
          <cell r="AT1661">
            <v>0</v>
          </cell>
          <cell r="AU1661">
            <v>0</v>
          </cell>
          <cell r="AV1661">
            <v>2791</v>
          </cell>
          <cell r="AW1661">
            <v>4746.1175000000003</v>
          </cell>
          <cell r="AX1661">
            <v>1138.9422</v>
          </cell>
        </row>
        <row r="1662">
          <cell r="D1662" t="str">
            <v>牧野　幾太郎</v>
          </cell>
          <cell r="E1662">
            <v>1006</v>
          </cell>
          <cell r="F1662" t="str">
            <v>東京研修センター</v>
          </cell>
          <cell r="G1662">
            <v>100601</v>
          </cell>
          <cell r="H1662" t="str">
            <v>ＴＫＣＧ</v>
          </cell>
          <cell r="I1662">
            <v>1</v>
          </cell>
          <cell r="J1662" t="str">
            <v>部門1</v>
          </cell>
          <cell r="K1662">
            <v>1001</v>
          </cell>
          <cell r="L1662" t="str">
            <v>部門1-1</v>
          </cell>
          <cell r="M1662">
            <v>100102</v>
          </cell>
          <cell r="N1662" t="str">
            <v>一般職員</v>
          </cell>
          <cell r="O1662">
            <v>300</v>
          </cell>
          <cell r="P1662">
            <v>374200</v>
          </cell>
          <cell r="Q1662">
            <v>374200</v>
          </cell>
          <cell r="R1662">
            <v>0</v>
          </cell>
          <cell r="S1662">
            <v>0</v>
          </cell>
          <cell r="T1662">
            <v>0</v>
          </cell>
          <cell r="U1662">
            <v>0</v>
          </cell>
          <cell r="V1662">
            <v>0</v>
          </cell>
          <cell r="W1662">
            <v>0</v>
          </cell>
          <cell r="X1662">
            <v>0</v>
          </cell>
          <cell r="Y1662">
            <v>0</v>
          </cell>
          <cell r="Z1662">
            <v>374200</v>
          </cell>
          <cell r="AA1662">
            <v>75000</v>
          </cell>
          <cell r="AB1662">
            <v>54684</v>
          </cell>
          <cell r="AC1662">
            <v>6500</v>
          </cell>
          <cell r="AD1662">
            <v>0</v>
          </cell>
          <cell r="AE1662">
            <v>0</v>
          </cell>
          <cell r="AF1662">
            <v>28101</v>
          </cell>
          <cell r="AG1662">
            <v>0</v>
          </cell>
          <cell r="AH1662">
            <v>11400</v>
          </cell>
          <cell r="AI1662">
            <v>0</v>
          </cell>
          <cell r="AJ1662">
            <v>0</v>
          </cell>
          <cell r="AK1662">
            <v>22064</v>
          </cell>
          <cell r="AL1662">
            <v>3080</v>
          </cell>
          <cell r="AM1662">
            <v>49918.8</v>
          </cell>
          <cell r="AN1662">
            <v>840</v>
          </cell>
          <cell r="AO1662">
            <v>0</v>
          </cell>
          <cell r="AP1662">
            <v>0</v>
          </cell>
          <cell r="AQ1662">
            <v>549885</v>
          </cell>
          <cell r="AR1662">
            <v>0</v>
          </cell>
          <cell r="AS1662">
            <v>0</v>
          </cell>
          <cell r="AT1662">
            <v>0</v>
          </cell>
          <cell r="AU1662">
            <v>0</v>
          </cell>
          <cell r="AV1662">
            <v>2749</v>
          </cell>
          <cell r="AW1662">
            <v>4674.4475000000002</v>
          </cell>
          <cell r="AX1662">
            <v>1121.7654</v>
          </cell>
        </row>
        <row r="1663">
          <cell r="D1663" t="str">
            <v>竹本　優子</v>
          </cell>
          <cell r="E1663">
            <v>1001</v>
          </cell>
          <cell r="F1663" t="str">
            <v>産業推進部</v>
          </cell>
          <cell r="G1663">
            <v>100102</v>
          </cell>
          <cell r="H1663" t="str">
            <v>ＥＰＡＧ</v>
          </cell>
          <cell r="I1663">
            <v>1</v>
          </cell>
          <cell r="J1663" t="str">
            <v>部門1</v>
          </cell>
          <cell r="K1663">
            <v>1001</v>
          </cell>
          <cell r="L1663" t="str">
            <v>部門1-1</v>
          </cell>
          <cell r="M1663">
            <v>100102</v>
          </cell>
          <cell r="N1663" t="str">
            <v>一般職員</v>
          </cell>
          <cell r="O1663">
            <v>300</v>
          </cell>
          <cell r="P1663">
            <v>343500</v>
          </cell>
          <cell r="Q1663">
            <v>343500</v>
          </cell>
          <cell r="R1663">
            <v>0</v>
          </cell>
          <cell r="S1663">
            <v>0</v>
          </cell>
          <cell r="T1663">
            <v>0</v>
          </cell>
          <cell r="U1663">
            <v>0</v>
          </cell>
          <cell r="V1663">
            <v>0</v>
          </cell>
          <cell r="W1663">
            <v>0</v>
          </cell>
          <cell r="X1663">
            <v>0</v>
          </cell>
          <cell r="Y1663">
            <v>0</v>
          </cell>
          <cell r="Z1663">
            <v>343500</v>
          </cell>
          <cell r="AA1663">
            <v>45000</v>
          </cell>
          <cell r="AB1663">
            <v>46620</v>
          </cell>
          <cell r="AC1663">
            <v>0</v>
          </cell>
          <cell r="AD1663">
            <v>27000</v>
          </cell>
          <cell r="AE1663">
            <v>0</v>
          </cell>
          <cell r="AF1663">
            <v>3876</v>
          </cell>
          <cell r="AG1663">
            <v>0</v>
          </cell>
          <cell r="AH1663">
            <v>1500</v>
          </cell>
          <cell r="AI1663">
            <v>0</v>
          </cell>
          <cell r="AJ1663">
            <v>0</v>
          </cell>
          <cell r="AK1663">
            <v>18518</v>
          </cell>
          <cell r="AL1663">
            <v>2585</v>
          </cell>
          <cell r="AM1663">
            <v>41896.6</v>
          </cell>
          <cell r="AN1663">
            <v>705</v>
          </cell>
          <cell r="AO1663">
            <v>0</v>
          </cell>
          <cell r="AP1663">
            <v>0</v>
          </cell>
          <cell r="AQ1663">
            <v>467496</v>
          </cell>
          <cell r="AR1663">
            <v>0</v>
          </cell>
          <cell r="AS1663">
            <v>0</v>
          </cell>
          <cell r="AT1663">
            <v>0</v>
          </cell>
          <cell r="AU1663">
            <v>0</v>
          </cell>
          <cell r="AV1663">
            <v>2337</v>
          </cell>
          <cell r="AW1663">
            <v>3974.1959999999999</v>
          </cell>
          <cell r="AX1663">
            <v>953.69179999999994</v>
          </cell>
        </row>
        <row r="1664">
          <cell r="D1664" t="str">
            <v>木村　奈苗</v>
          </cell>
          <cell r="E1664">
            <v>1003</v>
          </cell>
          <cell r="F1664" t="str">
            <v>研修業務部</v>
          </cell>
          <cell r="G1664">
            <v>100301</v>
          </cell>
          <cell r="H1664" t="str">
            <v>受入業務Ｇ</v>
          </cell>
          <cell r="I1664">
            <v>1</v>
          </cell>
          <cell r="J1664" t="str">
            <v>部門1</v>
          </cell>
          <cell r="K1664">
            <v>1001</v>
          </cell>
          <cell r="L1664" t="str">
            <v>部門1-1</v>
          </cell>
          <cell r="M1664">
            <v>100102</v>
          </cell>
          <cell r="N1664" t="str">
            <v>一般職員</v>
          </cell>
          <cell r="O1664">
            <v>500</v>
          </cell>
          <cell r="P1664">
            <v>351700</v>
          </cell>
          <cell r="Q1664">
            <v>351700</v>
          </cell>
          <cell r="R1664">
            <v>0</v>
          </cell>
          <cell r="S1664">
            <v>0</v>
          </cell>
          <cell r="T1664">
            <v>0</v>
          </cell>
          <cell r="U1664">
            <v>0</v>
          </cell>
          <cell r="V1664">
            <v>0</v>
          </cell>
          <cell r="W1664">
            <v>0</v>
          </cell>
          <cell r="X1664">
            <v>0</v>
          </cell>
          <cell r="Y1664">
            <v>0</v>
          </cell>
          <cell r="Z1664">
            <v>351700</v>
          </cell>
          <cell r="AA1664">
            <v>0</v>
          </cell>
          <cell r="AB1664">
            <v>42204</v>
          </cell>
          <cell r="AC1664">
            <v>0</v>
          </cell>
          <cell r="AD1664">
            <v>0</v>
          </cell>
          <cell r="AE1664">
            <v>0</v>
          </cell>
          <cell r="AF1664">
            <v>12835</v>
          </cell>
          <cell r="AG1664">
            <v>0</v>
          </cell>
          <cell r="AH1664">
            <v>6103</v>
          </cell>
          <cell r="AI1664">
            <v>0</v>
          </cell>
          <cell r="AJ1664">
            <v>0</v>
          </cell>
          <cell r="AK1664">
            <v>16154</v>
          </cell>
          <cell r="AL1664">
            <v>2255</v>
          </cell>
          <cell r="AM1664">
            <v>36547.800000000003</v>
          </cell>
          <cell r="AN1664">
            <v>615</v>
          </cell>
          <cell r="AO1664">
            <v>0</v>
          </cell>
          <cell r="AP1664">
            <v>0</v>
          </cell>
          <cell r="AQ1664">
            <v>412842</v>
          </cell>
          <cell r="AR1664">
            <v>0</v>
          </cell>
          <cell r="AS1664">
            <v>0</v>
          </cell>
          <cell r="AT1664">
            <v>0</v>
          </cell>
          <cell r="AU1664">
            <v>0</v>
          </cell>
          <cell r="AV1664">
            <v>2064</v>
          </cell>
          <cell r="AW1664">
            <v>3509.3670000000002</v>
          </cell>
          <cell r="AX1664">
            <v>842.19759999999997</v>
          </cell>
        </row>
        <row r="1665">
          <cell r="D1665" t="str">
            <v>蔵口　達也</v>
          </cell>
          <cell r="E1665">
            <v>1002</v>
          </cell>
          <cell r="F1665" t="str">
            <v>派遣業務部</v>
          </cell>
          <cell r="G1665">
            <v>100201</v>
          </cell>
          <cell r="H1665" t="str">
            <v>派遣業務Ｇ</v>
          </cell>
          <cell r="I1665">
            <v>1</v>
          </cell>
          <cell r="J1665" t="str">
            <v>部門1</v>
          </cell>
          <cell r="K1665">
            <v>1001</v>
          </cell>
          <cell r="L1665" t="str">
            <v>部門1-1</v>
          </cell>
          <cell r="M1665">
            <v>100102</v>
          </cell>
          <cell r="N1665" t="str">
            <v>一般職員</v>
          </cell>
          <cell r="O1665">
            <v>300</v>
          </cell>
          <cell r="P1665">
            <v>315700</v>
          </cell>
          <cell r="Q1665">
            <v>315700</v>
          </cell>
          <cell r="R1665">
            <v>0</v>
          </cell>
          <cell r="S1665">
            <v>0</v>
          </cell>
          <cell r="T1665">
            <v>0</v>
          </cell>
          <cell r="U1665">
            <v>0</v>
          </cell>
          <cell r="V1665">
            <v>0</v>
          </cell>
          <cell r="W1665">
            <v>0</v>
          </cell>
          <cell r="X1665">
            <v>0</v>
          </cell>
          <cell r="Y1665">
            <v>0</v>
          </cell>
          <cell r="Z1665">
            <v>315700</v>
          </cell>
          <cell r="AA1665">
            <v>45000</v>
          </cell>
          <cell r="AB1665">
            <v>44844</v>
          </cell>
          <cell r="AC1665">
            <v>13000</v>
          </cell>
          <cell r="AD1665">
            <v>0</v>
          </cell>
          <cell r="AE1665">
            <v>0</v>
          </cell>
          <cell r="AF1665">
            <v>12376</v>
          </cell>
          <cell r="AG1665">
            <v>0</v>
          </cell>
          <cell r="AH1665">
            <v>3000</v>
          </cell>
          <cell r="AI1665">
            <v>0</v>
          </cell>
          <cell r="AJ1665">
            <v>0</v>
          </cell>
          <cell r="AK1665">
            <v>18518</v>
          </cell>
          <cell r="AL1665">
            <v>2585</v>
          </cell>
          <cell r="AM1665">
            <v>41896.6</v>
          </cell>
          <cell r="AN1665">
            <v>705</v>
          </cell>
          <cell r="AO1665">
            <v>0</v>
          </cell>
          <cell r="AP1665">
            <v>0</v>
          </cell>
          <cell r="AQ1665">
            <v>433920</v>
          </cell>
          <cell r="AR1665">
            <v>0</v>
          </cell>
          <cell r="AS1665">
            <v>0</v>
          </cell>
          <cell r="AT1665">
            <v>0</v>
          </cell>
          <cell r="AU1665">
            <v>0</v>
          </cell>
          <cell r="AV1665">
            <v>2169</v>
          </cell>
          <cell r="AW1665">
            <v>3688.92</v>
          </cell>
          <cell r="AX1665">
            <v>885.19680000000005</v>
          </cell>
        </row>
        <row r="1666">
          <cell r="D1666" t="str">
            <v>三谷　知</v>
          </cell>
          <cell r="E1666">
            <v>1003</v>
          </cell>
          <cell r="F1666" t="str">
            <v>研修業務部</v>
          </cell>
          <cell r="G1666">
            <v>100302</v>
          </cell>
          <cell r="H1666" t="str">
            <v>低炭素化支援Ｇ</v>
          </cell>
          <cell r="I1666">
            <v>1</v>
          </cell>
          <cell r="J1666" t="str">
            <v>部門1</v>
          </cell>
          <cell r="K1666">
            <v>1001</v>
          </cell>
          <cell r="L1666" t="str">
            <v>部門1-1</v>
          </cell>
          <cell r="M1666">
            <v>100102</v>
          </cell>
          <cell r="N1666" t="str">
            <v>一般職員</v>
          </cell>
          <cell r="O1666">
            <v>300</v>
          </cell>
          <cell r="P1666">
            <v>365100</v>
          </cell>
          <cell r="Q1666">
            <v>365100</v>
          </cell>
          <cell r="R1666">
            <v>0</v>
          </cell>
          <cell r="S1666">
            <v>0</v>
          </cell>
          <cell r="T1666">
            <v>0</v>
          </cell>
          <cell r="U1666">
            <v>0</v>
          </cell>
          <cell r="V1666">
            <v>0</v>
          </cell>
          <cell r="W1666">
            <v>0</v>
          </cell>
          <cell r="X1666">
            <v>0</v>
          </cell>
          <cell r="Y1666">
            <v>0</v>
          </cell>
          <cell r="Z1666">
            <v>365100</v>
          </cell>
          <cell r="AA1666">
            <v>75000</v>
          </cell>
          <cell r="AB1666">
            <v>54372</v>
          </cell>
          <cell r="AC1666">
            <v>13000</v>
          </cell>
          <cell r="AD1666">
            <v>27000</v>
          </cell>
          <cell r="AE1666">
            <v>0</v>
          </cell>
          <cell r="AF1666">
            <v>6588</v>
          </cell>
          <cell r="AG1666">
            <v>0</v>
          </cell>
          <cell r="AH1666">
            <v>3000</v>
          </cell>
          <cell r="AI1666">
            <v>0</v>
          </cell>
          <cell r="AJ1666">
            <v>0</v>
          </cell>
          <cell r="AK1666">
            <v>22064</v>
          </cell>
          <cell r="AL1666">
            <v>3080</v>
          </cell>
          <cell r="AM1666">
            <v>49918.8</v>
          </cell>
          <cell r="AN1666">
            <v>840</v>
          </cell>
          <cell r="AO1666">
            <v>0</v>
          </cell>
          <cell r="AP1666">
            <v>0</v>
          </cell>
          <cell r="AQ1666">
            <v>529500</v>
          </cell>
          <cell r="AR1666">
            <v>0</v>
          </cell>
          <cell r="AS1666">
            <v>0</v>
          </cell>
          <cell r="AT1666">
            <v>0</v>
          </cell>
          <cell r="AU1666">
            <v>0</v>
          </cell>
          <cell r="AV1666">
            <v>2647</v>
          </cell>
          <cell r="AW1666">
            <v>4501.25</v>
          </cell>
          <cell r="AX1666">
            <v>1080.18</v>
          </cell>
        </row>
        <row r="1667">
          <cell r="D1667" t="str">
            <v>鮎合　健一郎</v>
          </cell>
          <cell r="E1667">
            <v>1002</v>
          </cell>
          <cell r="F1667" t="str">
            <v>政策推進部</v>
          </cell>
          <cell r="G1667">
            <v>100201</v>
          </cell>
          <cell r="H1667" t="str">
            <v>国際人材Ｇ</v>
          </cell>
          <cell r="I1667">
            <v>1</v>
          </cell>
          <cell r="J1667" t="str">
            <v>部門1</v>
          </cell>
          <cell r="K1667">
            <v>1001</v>
          </cell>
          <cell r="L1667" t="str">
            <v>部門1-1</v>
          </cell>
          <cell r="M1667">
            <v>100102</v>
          </cell>
          <cell r="N1667" t="str">
            <v>一般職員</v>
          </cell>
          <cell r="O1667">
            <v>300</v>
          </cell>
          <cell r="P1667">
            <v>365100</v>
          </cell>
          <cell r="Q1667">
            <v>365100</v>
          </cell>
          <cell r="R1667">
            <v>0</v>
          </cell>
          <cell r="S1667">
            <v>0</v>
          </cell>
          <cell r="T1667">
            <v>0</v>
          </cell>
          <cell r="U1667">
            <v>0</v>
          </cell>
          <cell r="V1667">
            <v>0</v>
          </cell>
          <cell r="W1667">
            <v>0</v>
          </cell>
          <cell r="X1667">
            <v>0</v>
          </cell>
          <cell r="Y1667">
            <v>0</v>
          </cell>
          <cell r="Z1667">
            <v>365100</v>
          </cell>
          <cell r="AA1667">
            <v>75000</v>
          </cell>
          <cell r="AB1667">
            <v>55932</v>
          </cell>
          <cell r="AC1667">
            <v>26000</v>
          </cell>
          <cell r="AD1667">
            <v>27000</v>
          </cell>
          <cell r="AE1667">
            <v>0</v>
          </cell>
          <cell r="AF1667">
            <v>0</v>
          </cell>
          <cell r="AG1667">
            <v>0</v>
          </cell>
          <cell r="AH1667">
            <v>14000</v>
          </cell>
          <cell r="AI1667">
            <v>0</v>
          </cell>
          <cell r="AJ1667">
            <v>0</v>
          </cell>
          <cell r="AK1667">
            <v>22064</v>
          </cell>
          <cell r="AL1667">
            <v>3080</v>
          </cell>
          <cell r="AM1667">
            <v>49918.8</v>
          </cell>
          <cell r="AN1667">
            <v>840</v>
          </cell>
          <cell r="AO1667">
            <v>0</v>
          </cell>
          <cell r="AP1667">
            <v>0</v>
          </cell>
          <cell r="AQ1667">
            <v>563032</v>
          </cell>
          <cell r="AR1667">
            <v>0</v>
          </cell>
          <cell r="AS1667">
            <v>0</v>
          </cell>
          <cell r="AT1667">
            <v>0</v>
          </cell>
          <cell r="AU1667">
            <v>0</v>
          </cell>
          <cell r="AV1667">
            <v>2815</v>
          </cell>
          <cell r="AW1667">
            <v>4785.9319999999998</v>
          </cell>
          <cell r="AX1667">
            <v>1148.5852</v>
          </cell>
        </row>
        <row r="1668">
          <cell r="D1668" t="str">
            <v>馬場　宏和</v>
          </cell>
          <cell r="E1668">
            <v>1005</v>
          </cell>
          <cell r="F1668" t="str">
            <v>総務企画部</v>
          </cell>
          <cell r="G1668">
            <v>100501</v>
          </cell>
          <cell r="H1668" t="str">
            <v>経営戦略Ｇ</v>
          </cell>
          <cell r="I1668">
            <v>1</v>
          </cell>
          <cell r="J1668" t="str">
            <v>部門1</v>
          </cell>
          <cell r="K1668">
            <v>1001</v>
          </cell>
          <cell r="L1668" t="str">
            <v>部門1-1</v>
          </cell>
          <cell r="M1668">
            <v>100102</v>
          </cell>
          <cell r="N1668" t="str">
            <v>一般職員</v>
          </cell>
          <cell r="O1668">
            <v>500</v>
          </cell>
          <cell r="P1668">
            <v>292000</v>
          </cell>
          <cell r="Q1668">
            <v>292000</v>
          </cell>
          <cell r="R1668">
            <v>0</v>
          </cell>
          <cell r="S1668">
            <v>0</v>
          </cell>
          <cell r="T1668">
            <v>0</v>
          </cell>
          <cell r="U1668">
            <v>0</v>
          </cell>
          <cell r="V1668">
            <v>0</v>
          </cell>
          <cell r="W1668">
            <v>0</v>
          </cell>
          <cell r="X1668">
            <v>0</v>
          </cell>
          <cell r="Y1668">
            <v>0</v>
          </cell>
          <cell r="Z1668">
            <v>292000</v>
          </cell>
          <cell r="AA1668">
            <v>0</v>
          </cell>
          <cell r="AB1668">
            <v>37380</v>
          </cell>
          <cell r="AC1668">
            <v>19500</v>
          </cell>
          <cell r="AD1668">
            <v>0</v>
          </cell>
          <cell r="AE1668">
            <v>0</v>
          </cell>
          <cell r="AF1668">
            <v>9306</v>
          </cell>
          <cell r="AG1668">
            <v>0</v>
          </cell>
          <cell r="AH1668">
            <v>14902</v>
          </cell>
          <cell r="AI1668">
            <v>95534</v>
          </cell>
          <cell r="AJ1668">
            <v>0</v>
          </cell>
          <cell r="AK1668">
            <v>20882</v>
          </cell>
          <cell r="AL1668">
            <v>2915</v>
          </cell>
          <cell r="AM1668">
            <v>47244.4</v>
          </cell>
          <cell r="AN1668">
            <v>795</v>
          </cell>
          <cell r="AO1668">
            <v>0</v>
          </cell>
          <cell r="AP1668">
            <v>0</v>
          </cell>
          <cell r="AQ1668">
            <v>468622</v>
          </cell>
          <cell r="AR1668">
            <v>3303</v>
          </cell>
          <cell r="AS1668">
            <v>0</v>
          </cell>
          <cell r="AT1668">
            <v>0</v>
          </cell>
          <cell r="AU1668">
            <v>0</v>
          </cell>
          <cell r="AV1668">
            <v>2343</v>
          </cell>
          <cell r="AW1668">
            <v>3983.3969999999999</v>
          </cell>
          <cell r="AX1668">
            <v>955.98879999999997</v>
          </cell>
        </row>
        <row r="1669">
          <cell r="D1669" t="str">
            <v>手島　真子</v>
          </cell>
          <cell r="E1669">
            <v>1003</v>
          </cell>
          <cell r="F1669" t="str">
            <v>研修業務部</v>
          </cell>
          <cell r="G1669">
            <v>100304</v>
          </cell>
          <cell r="H1669" t="str">
            <v>受入経理Ｇ</v>
          </cell>
          <cell r="I1669">
            <v>1</v>
          </cell>
          <cell r="J1669" t="str">
            <v>部門1</v>
          </cell>
          <cell r="K1669">
            <v>1001</v>
          </cell>
          <cell r="L1669" t="str">
            <v>部門1-1</v>
          </cell>
          <cell r="M1669">
            <v>100102</v>
          </cell>
          <cell r="N1669" t="str">
            <v>一般職員</v>
          </cell>
          <cell r="O1669">
            <v>500</v>
          </cell>
          <cell r="P1669">
            <v>273300</v>
          </cell>
          <cell r="Q1669">
            <v>273300</v>
          </cell>
          <cell r="R1669">
            <v>0</v>
          </cell>
          <cell r="S1669">
            <v>0</v>
          </cell>
          <cell r="T1669">
            <v>0</v>
          </cell>
          <cell r="U1669">
            <v>0</v>
          </cell>
          <cell r="V1669">
            <v>0</v>
          </cell>
          <cell r="W1669">
            <v>0</v>
          </cell>
          <cell r="X1669">
            <v>0</v>
          </cell>
          <cell r="Y1669">
            <v>0</v>
          </cell>
          <cell r="Z1669">
            <v>273300</v>
          </cell>
          <cell r="AA1669">
            <v>0</v>
          </cell>
          <cell r="AB1669">
            <v>32796</v>
          </cell>
          <cell r="AC1669">
            <v>0</v>
          </cell>
          <cell r="AD1669">
            <v>0</v>
          </cell>
          <cell r="AE1669">
            <v>0</v>
          </cell>
          <cell r="AF1669">
            <v>12816</v>
          </cell>
          <cell r="AG1669">
            <v>0</v>
          </cell>
          <cell r="AH1669">
            <v>4643</v>
          </cell>
          <cell r="AI1669">
            <v>11582</v>
          </cell>
          <cell r="AJ1669">
            <v>0</v>
          </cell>
          <cell r="AK1669">
            <v>14972</v>
          </cell>
          <cell r="AL1669">
            <v>0</v>
          </cell>
          <cell r="AM1669">
            <v>33873.4</v>
          </cell>
          <cell r="AN1669">
            <v>570</v>
          </cell>
          <cell r="AO1669">
            <v>0</v>
          </cell>
          <cell r="AP1669">
            <v>0</v>
          </cell>
          <cell r="AQ1669">
            <v>335137</v>
          </cell>
          <cell r="AR1669">
            <v>0</v>
          </cell>
          <cell r="AS1669">
            <v>0</v>
          </cell>
          <cell r="AT1669">
            <v>0</v>
          </cell>
          <cell r="AU1669">
            <v>0</v>
          </cell>
          <cell r="AV1669">
            <v>1675</v>
          </cell>
          <cell r="AW1669">
            <v>2849.3494999999998</v>
          </cell>
          <cell r="AX1669">
            <v>683.67939999999999</v>
          </cell>
        </row>
        <row r="1670">
          <cell r="D1670" t="str">
            <v>田中　雅聡</v>
          </cell>
          <cell r="E1670">
            <v>1004</v>
          </cell>
          <cell r="F1670" t="str">
            <v>事業統括部</v>
          </cell>
          <cell r="G1670">
            <v>100401</v>
          </cell>
          <cell r="H1670" t="str">
            <v>事業統括Ｇ</v>
          </cell>
          <cell r="I1670">
            <v>1</v>
          </cell>
          <cell r="J1670" t="str">
            <v>部門1</v>
          </cell>
          <cell r="K1670">
            <v>1001</v>
          </cell>
          <cell r="L1670" t="str">
            <v>部門1-1</v>
          </cell>
          <cell r="M1670">
            <v>100102</v>
          </cell>
          <cell r="N1670" t="str">
            <v>一般職員</v>
          </cell>
          <cell r="O1670">
            <v>300</v>
          </cell>
          <cell r="P1670">
            <v>366600</v>
          </cell>
          <cell r="Q1670">
            <v>366600</v>
          </cell>
          <cell r="R1670">
            <v>0</v>
          </cell>
          <cell r="S1670">
            <v>0</v>
          </cell>
          <cell r="T1670">
            <v>0</v>
          </cell>
          <cell r="U1670">
            <v>0</v>
          </cell>
          <cell r="V1670">
            <v>0</v>
          </cell>
          <cell r="W1670">
            <v>0</v>
          </cell>
          <cell r="X1670">
            <v>0</v>
          </cell>
          <cell r="Y1670">
            <v>0</v>
          </cell>
          <cell r="Z1670">
            <v>366600</v>
          </cell>
          <cell r="AA1670">
            <v>75000</v>
          </cell>
          <cell r="AB1670">
            <v>54552</v>
          </cell>
          <cell r="AC1670">
            <v>13000</v>
          </cell>
          <cell r="AD1670">
            <v>0</v>
          </cell>
          <cell r="AE1670">
            <v>0</v>
          </cell>
          <cell r="AF1670">
            <v>10006</v>
          </cell>
          <cell r="AG1670">
            <v>0</v>
          </cell>
          <cell r="AH1670">
            <v>1500</v>
          </cell>
          <cell r="AI1670">
            <v>0</v>
          </cell>
          <cell r="AJ1670">
            <v>0</v>
          </cell>
          <cell r="AK1670">
            <v>22064</v>
          </cell>
          <cell r="AL1670">
            <v>3080</v>
          </cell>
          <cell r="AM1670">
            <v>49918.8</v>
          </cell>
          <cell r="AN1670">
            <v>840</v>
          </cell>
          <cell r="AO1670">
            <v>0</v>
          </cell>
          <cell r="AP1670">
            <v>0</v>
          </cell>
          <cell r="AQ1670">
            <v>520658</v>
          </cell>
          <cell r="AR1670">
            <v>0</v>
          </cell>
          <cell r="AS1670">
            <v>0</v>
          </cell>
          <cell r="AT1670">
            <v>0</v>
          </cell>
          <cell r="AU1670">
            <v>0</v>
          </cell>
          <cell r="AV1670">
            <v>2603</v>
          </cell>
          <cell r="AW1670">
            <v>4425.8829999999998</v>
          </cell>
          <cell r="AX1670">
            <v>1062.1423</v>
          </cell>
        </row>
        <row r="1671">
          <cell r="D1671" t="str">
            <v>林　真理子</v>
          </cell>
          <cell r="E1671">
            <v>1002</v>
          </cell>
          <cell r="F1671" t="str">
            <v>政策推進部</v>
          </cell>
          <cell r="G1671">
            <v>100201</v>
          </cell>
          <cell r="H1671" t="str">
            <v>国際人材Ｇ</v>
          </cell>
          <cell r="I1671">
            <v>1</v>
          </cell>
          <cell r="J1671" t="str">
            <v>部門1</v>
          </cell>
          <cell r="K1671">
            <v>1001</v>
          </cell>
          <cell r="L1671" t="str">
            <v>部門1-1</v>
          </cell>
          <cell r="M1671">
            <v>100102</v>
          </cell>
          <cell r="N1671" t="str">
            <v>一般職員</v>
          </cell>
          <cell r="O1671">
            <v>500</v>
          </cell>
          <cell r="P1671">
            <v>302400</v>
          </cell>
          <cell r="Q1671">
            <v>302400</v>
          </cell>
          <cell r="R1671">
            <v>0</v>
          </cell>
          <cell r="S1671">
            <v>0</v>
          </cell>
          <cell r="T1671">
            <v>0</v>
          </cell>
          <cell r="U1671">
            <v>0</v>
          </cell>
          <cell r="V1671">
            <v>0</v>
          </cell>
          <cell r="W1671">
            <v>0</v>
          </cell>
          <cell r="X1671">
            <v>0</v>
          </cell>
          <cell r="Y1671">
            <v>0</v>
          </cell>
          <cell r="Z1671">
            <v>302400</v>
          </cell>
          <cell r="AA1671">
            <v>0</v>
          </cell>
          <cell r="AB1671">
            <v>36288</v>
          </cell>
          <cell r="AC1671">
            <v>0</v>
          </cell>
          <cell r="AD1671">
            <v>27000</v>
          </cell>
          <cell r="AE1671">
            <v>0</v>
          </cell>
          <cell r="AF1671">
            <v>7238</v>
          </cell>
          <cell r="AG1671">
            <v>0</v>
          </cell>
          <cell r="AH1671">
            <v>6702</v>
          </cell>
          <cell r="AI1671">
            <v>2849</v>
          </cell>
          <cell r="AJ1671">
            <v>0</v>
          </cell>
          <cell r="AK1671">
            <v>19700</v>
          </cell>
          <cell r="AL1671">
            <v>2750</v>
          </cell>
          <cell r="AM1671">
            <v>44570</v>
          </cell>
          <cell r="AN1671">
            <v>750</v>
          </cell>
          <cell r="AO1671">
            <v>0</v>
          </cell>
          <cell r="AP1671">
            <v>0</v>
          </cell>
          <cell r="AQ1671">
            <v>382477</v>
          </cell>
          <cell r="AR1671">
            <v>0</v>
          </cell>
          <cell r="AS1671">
            <v>0</v>
          </cell>
          <cell r="AT1671">
            <v>0</v>
          </cell>
          <cell r="AU1671">
            <v>0</v>
          </cell>
          <cell r="AV1671">
            <v>1912</v>
          </cell>
          <cell r="AW1671">
            <v>3251.4395</v>
          </cell>
          <cell r="AX1671">
            <v>780.25300000000004</v>
          </cell>
        </row>
        <row r="1672">
          <cell r="D1672" t="str">
            <v>谷口　幹治</v>
          </cell>
          <cell r="E1672">
            <v>1003</v>
          </cell>
          <cell r="F1672" t="str">
            <v>研修業務部</v>
          </cell>
          <cell r="G1672">
            <v>100301</v>
          </cell>
          <cell r="H1672" t="str">
            <v>受入業務Ｇ</v>
          </cell>
          <cell r="I1672">
            <v>1</v>
          </cell>
          <cell r="J1672" t="str">
            <v>部門1</v>
          </cell>
          <cell r="K1672">
            <v>1001</v>
          </cell>
          <cell r="L1672" t="str">
            <v>部門1-1</v>
          </cell>
          <cell r="M1672">
            <v>100102</v>
          </cell>
          <cell r="N1672" t="str">
            <v>一般職員</v>
          </cell>
          <cell r="O1672">
            <v>500</v>
          </cell>
          <cell r="P1672">
            <v>395000</v>
          </cell>
          <cell r="Q1672">
            <v>395000</v>
          </cell>
          <cell r="R1672">
            <v>0</v>
          </cell>
          <cell r="S1672">
            <v>0</v>
          </cell>
          <cell r="T1672">
            <v>0</v>
          </cell>
          <cell r="U1672">
            <v>0</v>
          </cell>
          <cell r="V1672">
            <v>0</v>
          </cell>
          <cell r="W1672">
            <v>0</v>
          </cell>
          <cell r="X1672">
            <v>0</v>
          </cell>
          <cell r="Y1672">
            <v>0</v>
          </cell>
          <cell r="Z1672">
            <v>395000</v>
          </cell>
          <cell r="AA1672">
            <v>0</v>
          </cell>
          <cell r="AB1672">
            <v>51120</v>
          </cell>
          <cell r="AC1672">
            <v>31000</v>
          </cell>
          <cell r="AD1672">
            <v>27000</v>
          </cell>
          <cell r="AE1672">
            <v>0</v>
          </cell>
          <cell r="AF1672">
            <v>18155</v>
          </cell>
          <cell r="AG1672">
            <v>0</v>
          </cell>
          <cell r="AH1672">
            <v>18459</v>
          </cell>
          <cell r="AI1672">
            <v>6217</v>
          </cell>
          <cell r="AJ1672">
            <v>0</v>
          </cell>
          <cell r="AK1672">
            <v>25610</v>
          </cell>
          <cell r="AL1672">
            <v>3575</v>
          </cell>
          <cell r="AM1672">
            <v>55267.6</v>
          </cell>
          <cell r="AN1672">
            <v>930</v>
          </cell>
          <cell r="AO1672">
            <v>0</v>
          </cell>
          <cell r="AP1672">
            <v>0</v>
          </cell>
          <cell r="AQ1672">
            <v>546951</v>
          </cell>
          <cell r="AR1672">
            <v>0</v>
          </cell>
          <cell r="AS1672">
            <v>0</v>
          </cell>
          <cell r="AT1672">
            <v>0</v>
          </cell>
          <cell r="AU1672">
            <v>0</v>
          </cell>
          <cell r="AV1672">
            <v>2734</v>
          </cell>
          <cell r="AW1672">
            <v>4649.8384999999998</v>
          </cell>
          <cell r="AX1672">
            <v>1115.78</v>
          </cell>
        </row>
        <row r="1673">
          <cell r="D1673" t="str">
            <v>神田　久史</v>
          </cell>
          <cell r="E1673">
            <v>1008</v>
          </cell>
          <cell r="F1673" t="str">
            <v>HIDA総合研究所</v>
          </cell>
          <cell r="G1673">
            <v>100801</v>
          </cell>
          <cell r="H1673" t="str">
            <v>調査企画Ｇ</v>
          </cell>
          <cell r="I1673">
            <v>1</v>
          </cell>
          <cell r="J1673" t="str">
            <v>部門1</v>
          </cell>
          <cell r="K1673">
            <v>1001</v>
          </cell>
          <cell r="L1673" t="str">
            <v>部門1-1</v>
          </cell>
          <cell r="M1673">
            <v>100102</v>
          </cell>
          <cell r="N1673" t="str">
            <v>一般職員</v>
          </cell>
          <cell r="O1673">
            <v>300</v>
          </cell>
          <cell r="P1673">
            <v>343500</v>
          </cell>
          <cell r="Q1673">
            <v>343500</v>
          </cell>
          <cell r="R1673">
            <v>0</v>
          </cell>
          <cell r="S1673">
            <v>0</v>
          </cell>
          <cell r="T1673">
            <v>0</v>
          </cell>
          <cell r="U1673">
            <v>0</v>
          </cell>
          <cell r="V1673">
            <v>0</v>
          </cell>
          <cell r="W1673">
            <v>0</v>
          </cell>
          <cell r="X1673">
            <v>0</v>
          </cell>
          <cell r="Y1673">
            <v>0</v>
          </cell>
          <cell r="Z1673">
            <v>343500</v>
          </cell>
          <cell r="AA1673">
            <v>45000</v>
          </cell>
          <cell r="AB1673">
            <v>47400</v>
          </cell>
          <cell r="AC1673">
            <v>6500</v>
          </cell>
          <cell r="AD1673">
            <v>0</v>
          </cell>
          <cell r="AE1673">
            <v>0</v>
          </cell>
          <cell r="AF1673">
            <v>11373</v>
          </cell>
          <cell r="AG1673">
            <v>0</v>
          </cell>
          <cell r="AH1673">
            <v>11400</v>
          </cell>
          <cell r="AI1673">
            <v>0</v>
          </cell>
          <cell r="AJ1673">
            <v>0</v>
          </cell>
          <cell r="AK1673">
            <v>18518</v>
          </cell>
          <cell r="AL1673">
            <v>2585</v>
          </cell>
          <cell r="AM1673">
            <v>41896.6</v>
          </cell>
          <cell r="AN1673">
            <v>705</v>
          </cell>
          <cell r="AO1673">
            <v>0</v>
          </cell>
          <cell r="AP1673">
            <v>0</v>
          </cell>
          <cell r="AQ1673">
            <v>465173</v>
          </cell>
          <cell r="AR1673">
            <v>0</v>
          </cell>
          <cell r="AS1673">
            <v>0</v>
          </cell>
          <cell r="AT1673">
            <v>0</v>
          </cell>
          <cell r="AU1673">
            <v>0</v>
          </cell>
          <cell r="AV1673">
            <v>2325</v>
          </cell>
          <cell r="AW1673">
            <v>3954.8355000000001</v>
          </cell>
          <cell r="AX1673">
            <v>948.9529</v>
          </cell>
        </row>
        <row r="1674">
          <cell r="D1674" t="str">
            <v>梶原　翼</v>
          </cell>
          <cell r="E1674">
            <v>1007</v>
          </cell>
          <cell r="F1674" t="str">
            <v>関西研修センター</v>
          </cell>
          <cell r="G1674">
            <v>100701</v>
          </cell>
          <cell r="H1674" t="str">
            <v>ＫＫＣＧ</v>
          </cell>
          <cell r="I1674">
            <v>1</v>
          </cell>
          <cell r="J1674" t="str">
            <v>部門1</v>
          </cell>
          <cell r="K1674">
            <v>1001</v>
          </cell>
          <cell r="L1674" t="str">
            <v>部門1-1</v>
          </cell>
          <cell r="M1674">
            <v>100104</v>
          </cell>
          <cell r="N1674" t="str">
            <v>臨時職員（共通）</v>
          </cell>
          <cell r="O1674">
            <v>600</v>
          </cell>
          <cell r="P1674">
            <v>0</v>
          </cell>
          <cell r="Q1674">
            <v>0</v>
          </cell>
          <cell r="R1674">
            <v>0</v>
          </cell>
          <cell r="S1674">
            <v>0</v>
          </cell>
          <cell r="T1674">
            <v>0</v>
          </cell>
          <cell r="U1674">
            <v>0</v>
          </cell>
          <cell r="V1674">
            <v>0</v>
          </cell>
          <cell r="W1674">
            <v>0</v>
          </cell>
          <cell r="X1674">
            <v>0</v>
          </cell>
          <cell r="Y1674">
            <v>0</v>
          </cell>
          <cell r="Z1674">
            <v>104850</v>
          </cell>
          <cell r="AA1674">
            <v>0</v>
          </cell>
          <cell r="AB1674">
            <v>0</v>
          </cell>
          <cell r="AC1674">
            <v>0</v>
          </cell>
          <cell r="AD1674">
            <v>0</v>
          </cell>
          <cell r="AE1674">
            <v>0</v>
          </cell>
          <cell r="AF1674">
            <v>0</v>
          </cell>
          <cell r="AG1674">
            <v>0</v>
          </cell>
          <cell r="AH1674">
            <v>0</v>
          </cell>
          <cell r="AI1674">
            <v>2229</v>
          </cell>
          <cell r="AJ1674">
            <v>0</v>
          </cell>
          <cell r="AK1674">
            <v>4098</v>
          </cell>
          <cell r="AL1674">
            <v>0</v>
          </cell>
          <cell r="AM1674">
            <v>9271.1200000000008</v>
          </cell>
          <cell r="AN1674">
            <v>156</v>
          </cell>
          <cell r="AO1674">
            <v>0</v>
          </cell>
          <cell r="AP1674">
            <v>0</v>
          </cell>
          <cell r="AQ1674">
            <v>107079</v>
          </cell>
          <cell r="AR1674">
            <v>0</v>
          </cell>
          <cell r="AS1674">
            <v>0</v>
          </cell>
          <cell r="AT1674">
            <v>0</v>
          </cell>
          <cell r="AU1674">
            <v>0</v>
          </cell>
          <cell r="AV1674">
            <v>535</v>
          </cell>
          <cell r="AW1674">
            <v>910.56650000000002</v>
          </cell>
          <cell r="AX1674">
            <v>218.44110000000001</v>
          </cell>
        </row>
        <row r="1675">
          <cell r="D1675" t="str">
            <v>梶原　亜依子</v>
          </cell>
          <cell r="E1675">
            <v>1007</v>
          </cell>
          <cell r="F1675" t="str">
            <v>関西研修センター</v>
          </cell>
          <cell r="G1675">
            <v>100701</v>
          </cell>
          <cell r="H1675" t="str">
            <v>ＫＫＣＧ</v>
          </cell>
          <cell r="I1675">
            <v>1</v>
          </cell>
          <cell r="J1675" t="str">
            <v>部門1</v>
          </cell>
          <cell r="K1675">
            <v>1001</v>
          </cell>
          <cell r="L1675" t="str">
            <v>部門1-1</v>
          </cell>
          <cell r="M1675">
            <v>100102</v>
          </cell>
          <cell r="N1675" t="str">
            <v>一般職員</v>
          </cell>
          <cell r="O1675">
            <v>500</v>
          </cell>
          <cell r="P1675">
            <v>278700</v>
          </cell>
          <cell r="Q1675">
            <v>278700</v>
          </cell>
          <cell r="R1675">
            <v>0</v>
          </cell>
          <cell r="S1675">
            <v>0</v>
          </cell>
          <cell r="T1675">
            <v>0</v>
          </cell>
          <cell r="U1675">
            <v>0</v>
          </cell>
          <cell r="V1675">
            <v>0</v>
          </cell>
          <cell r="W1675">
            <v>0</v>
          </cell>
          <cell r="X1675">
            <v>0</v>
          </cell>
          <cell r="Y1675">
            <v>0</v>
          </cell>
          <cell r="Z1675">
            <v>278700</v>
          </cell>
          <cell r="AA1675">
            <v>0</v>
          </cell>
          <cell r="AB1675">
            <v>34764</v>
          </cell>
          <cell r="AC1675">
            <v>11000</v>
          </cell>
          <cell r="AD1675">
            <v>0</v>
          </cell>
          <cell r="AE1675">
            <v>0</v>
          </cell>
          <cell r="AF1675">
            <v>2000</v>
          </cell>
          <cell r="AG1675">
            <v>0</v>
          </cell>
          <cell r="AH1675">
            <v>4746</v>
          </cell>
          <cell r="AI1675">
            <v>0</v>
          </cell>
          <cell r="AJ1675">
            <v>0</v>
          </cell>
          <cell r="AK1675">
            <v>13396</v>
          </cell>
          <cell r="AL1675">
            <v>0</v>
          </cell>
          <cell r="AM1675">
            <v>30308.2</v>
          </cell>
          <cell r="AN1675">
            <v>510</v>
          </cell>
          <cell r="AO1675">
            <v>0</v>
          </cell>
          <cell r="AP1675">
            <v>0</v>
          </cell>
          <cell r="AQ1675">
            <v>331210</v>
          </cell>
          <cell r="AR1675">
            <v>0</v>
          </cell>
          <cell r="AS1675">
            <v>0</v>
          </cell>
          <cell r="AT1675">
            <v>0</v>
          </cell>
          <cell r="AU1675">
            <v>0</v>
          </cell>
          <cell r="AV1675">
            <v>1656</v>
          </cell>
          <cell r="AW1675">
            <v>2815.335</v>
          </cell>
          <cell r="AX1675">
            <v>675.66840000000002</v>
          </cell>
        </row>
        <row r="1676">
          <cell r="D1676" t="str">
            <v>手島　かれん</v>
          </cell>
          <cell r="E1676">
            <v>1003</v>
          </cell>
          <cell r="F1676" t="str">
            <v>研修業務部</v>
          </cell>
          <cell r="G1676">
            <v>100304</v>
          </cell>
          <cell r="H1676" t="str">
            <v>受入経理Ｇ</v>
          </cell>
          <cell r="I1676">
            <v>1</v>
          </cell>
          <cell r="J1676" t="str">
            <v>部門1</v>
          </cell>
          <cell r="K1676">
            <v>1001</v>
          </cell>
          <cell r="L1676" t="str">
            <v>部門1-1</v>
          </cell>
          <cell r="M1676">
            <v>100102</v>
          </cell>
          <cell r="N1676" t="str">
            <v>一般職員</v>
          </cell>
          <cell r="O1676">
            <v>500</v>
          </cell>
          <cell r="P1676">
            <v>302400</v>
          </cell>
          <cell r="Q1676">
            <v>302400</v>
          </cell>
          <cell r="R1676">
            <v>0</v>
          </cell>
          <cell r="S1676">
            <v>0</v>
          </cell>
          <cell r="T1676">
            <v>0</v>
          </cell>
          <cell r="U1676">
            <v>0</v>
          </cell>
          <cell r="V1676">
            <v>0</v>
          </cell>
          <cell r="W1676">
            <v>0</v>
          </cell>
          <cell r="X1676">
            <v>0</v>
          </cell>
          <cell r="Y1676">
            <v>0</v>
          </cell>
          <cell r="Z1676">
            <v>302400</v>
          </cell>
          <cell r="AA1676">
            <v>0</v>
          </cell>
          <cell r="AB1676">
            <v>36288</v>
          </cell>
          <cell r="AC1676">
            <v>0</v>
          </cell>
          <cell r="AD1676">
            <v>27000</v>
          </cell>
          <cell r="AE1676">
            <v>0</v>
          </cell>
          <cell r="AF1676">
            <v>12361</v>
          </cell>
          <cell r="AG1676">
            <v>0</v>
          </cell>
          <cell r="AH1676">
            <v>12702</v>
          </cell>
          <cell r="AI1676">
            <v>14918</v>
          </cell>
          <cell r="AJ1676">
            <v>0</v>
          </cell>
          <cell r="AK1676">
            <v>18518</v>
          </cell>
          <cell r="AL1676">
            <v>2585</v>
          </cell>
          <cell r="AM1676">
            <v>41896.6</v>
          </cell>
          <cell r="AN1676">
            <v>705</v>
          </cell>
          <cell r="AO1676">
            <v>0</v>
          </cell>
          <cell r="AP1676">
            <v>0</v>
          </cell>
          <cell r="AQ1676">
            <v>405669</v>
          </cell>
          <cell r="AR1676">
            <v>0</v>
          </cell>
          <cell r="AS1676">
            <v>0</v>
          </cell>
          <cell r="AT1676">
            <v>0</v>
          </cell>
          <cell r="AU1676">
            <v>0</v>
          </cell>
          <cell r="AV1676">
            <v>2028</v>
          </cell>
          <cell r="AW1676">
            <v>3448.5315000000001</v>
          </cell>
          <cell r="AX1676">
            <v>827.56470000000002</v>
          </cell>
        </row>
        <row r="1677">
          <cell r="D1677" t="str">
            <v>手島　栄慈</v>
          </cell>
          <cell r="E1677">
            <v>1001</v>
          </cell>
          <cell r="F1677" t="str">
            <v>産業推進部</v>
          </cell>
          <cell r="G1677">
            <v>100101</v>
          </cell>
          <cell r="H1677" t="str">
            <v>産業国際化・インフラＧ</v>
          </cell>
          <cell r="I1677">
            <v>1</v>
          </cell>
          <cell r="J1677" t="str">
            <v>部門1</v>
          </cell>
          <cell r="K1677">
            <v>1001</v>
          </cell>
          <cell r="L1677" t="str">
            <v>部門1-1</v>
          </cell>
          <cell r="M1677">
            <v>100102</v>
          </cell>
          <cell r="N1677" t="str">
            <v>一般職員</v>
          </cell>
          <cell r="O1677">
            <v>500</v>
          </cell>
          <cell r="P1677">
            <v>281400</v>
          </cell>
          <cell r="Q1677">
            <v>281400</v>
          </cell>
          <cell r="R1677">
            <v>0</v>
          </cell>
          <cell r="S1677">
            <v>0</v>
          </cell>
          <cell r="T1677">
            <v>0</v>
          </cell>
          <cell r="U1677">
            <v>0</v>
          </cell>
          <cell r="V1677">
            <v>0</v>
          </cell>
          <cell r="W1677">
            <v>0</v>
          </cell>
          <cell r="X1677">
            <v>0</v>
          </cell>
          <cell r="Y1677">
            <v>0</v>
          </cell>
          <cell r="Z1677">
            <v>281400</v>
          </cell>
          <cell r="AA1677">
            <v>0</v>
          </cell>
          <cell r="AB1677">
            <v>34548</v>
          </cell>
          <cell r="AC1677">
            <v>6500</v>
          </cell>
          <cell r="AD1677">
            <v>27000</v>
          </cell>
          <cell r="AE1677">
            <v>0</v>
          </cell>
          <cell r="AF1677">
            <v>4100</v>
          </cell>
          <cell r="AG1677">
            <v>0</v>
          </cell>
          <cell r="AH1677">
            <v>13800</v>
          </cell>
          <cell r="AI1677">
            <v>50347</v>
          </cell>
          <cell r="AJ1677">
            <v>0</v>
          </cell>
          <cell r="AK1677">
            <v>18518</v>
          </cell>
          <cell r="AL1677">
            <v>0</v>
          </cell>
          <cell r="AM1677">
            <v>41896.6</v>
          </cell>
          <cell r="AN1677">
            <v>705</v>
          </cell>
          <cell r="AO1677">
            <v>0</v>
          </cell>
          <cell r="AP1677">
            <v>0</v>
          </cell>
          <cell r="AQ1677">
            <v>417695</v>
          </cell>
          <cell r="AR1677">
            <v>0</v>
          </cell>
          <cell r="AS1677">
            <v>0</v>
          </cell>
          <cell r="AT1677">
            <v>0</v>
          </cell>
          <cell r="AU1677">
            <v>2928</v>
          </cell>
          <cell r="AV1677">
            <v>2088</v>
          </cell>
          <cell r="AW1677">
            <v>3550.8825000000002</v>
          </cell>
          <cell r="AX1677">
            <v>852.09780000000001</v>
          </cell>
        </row>
        <row r="1678">
          <cell r="D1678" t="str">
            <v>横田　英彦</v>
          </cell>
          <cell r="E1678">
            <v>1002</v>
          </cell>
          <cell r="F1678" t="str">
            <v>政策推進部</v>
          </cell>
          <cell r="G1678">
            <v>100201</v>
          </cell>
          <cell r="H1678" t="str">
            <v>国際人材Ｇ</v>
          </cell>
          <cell r="I1678">
            <v>1</v>
          </cell>
          <cell r="J1678" t="str">
            <v>部門1</v>
          </cell>
          <cell r="K1678">
            <v>1001</v>
          </cell>
          <cell r="L1678" t="str">
            <v>部門1-1</v>
          </cell>
          <cell r="M1678">
            <v>100102</v>
          </cell>
          <cell r="N1678" t="str">
            <v>一般職員</v>
          </cell>
          <cell r="O1678">
            <v>500</v>
          </cell>
          <cell r="P1678">
            <v>343500</v>
          </cell>
          <cell r="Q1678">
            <v>343500</v>
          </cell>
          <cell r="R1678">
            <v>0</v>
          </cell>
          <cell r="S1678">
            <v>0</v>
          </cell>
          <cell r="T1678">
            <v>0</v>
          </cell>
          <cell r="U1678">
            <v>0</v>
          </cell>
          <cell r="V1678">
            <v>0</v>
          </cell>
          <cell r="W1678">
            <v>0</v>
          </cell>
          <cell r="X1678">
            <v>0</v>
          </cell>
          <cell r="Y1678">
            <v>0</v>
          </cell>
          <cell r="Z1678">
            <v>343500</v>
          </cell>
          <cell r="AA1678">
            <v>0</v>
          </cell>
          <cell r="AB1678">
            <v>43560</v>
          </cell>
          <cell r="AC1678">
            <v>19500</v>
          </cell>
          <cell r="AD1678">
            <v>27000</v>
          </cell>
          <cell r="AE1678">
            <v>0</v>
          </cell>
          <cell r="AF1678">
            <v>14878</v>
          </cell>
          <cell r="AG1678">
            <v>0</v>
          </cell>
          <cell r="AH1678">
            <v>17154</v>
          </cell>
          <cell r="AI1678">
            <v>10301</v>
          </cell>
          <cell r="AJ1678">
            <v>0</v>
          </cell>
          <cell r="AK1678">
            <v>19700</v>
          </cell>
          <cell r="AL1678">
            <v>2750</v>
          </cell>
          <cell r="AM1678">
            <v>44570</v>
          </cell>
          <cell r="AN1678">
            <v>750</v>
          </cell>
          <cell r="AO1678">
            <v>0</v>
          </cell>
          <cell r="AP1678">
            <v>0</v>
          </cell>
          <cell r="AQ1678">
            <v>475893</v>
          </cell>
          <cell r="AR1678">
            <v>0</v>
          </cell>
          <cell r="AS1678">
            <v>0</v>
          </cell>
          <cell r="AT1678">
            <v>0</v>
          </cell>
          <cell r="AU1678">
            <v>0</v>
          </cell>
          <cell r="AV1678">
            <v>2379</v>
          </cell>
          <cell r="AW1678">
            <v>4045.5554999999999</v>
          </cell>
          <cell r="AX1678">
            <v>970.82169999999996</v>
          </cell>
        </row>
        <row r="1679">
          <cell r="D1679" t="str">
            <v>増田　和子</v>
          </cell>
          <cell r="E1679">
            <v>1003</v>
          </cell>
          <cell r="F1679" t="str">
            <v>研修業務部</v>
          </cell>
          <cell r="G1679">
            <v>100301</v>
          </cell>
          <cell r="H1679" t="str">
            <v>受入業務Ｇ</v>
          </cell>
          <cell r="I1679">
            <v>1</v>
          </cell>
          <cell r="J1679" t="str">
            <v>部門1</v>
          </cell>
          <cell r="K1679">
            <v>1001</v>
          </cell>
          <cell r="L1679" t="str">
            <v>部門1-1</v>
          </cell>
          <cell r="M1679">
            <v>100102</v>
          </cell>
          <cell r="N1679" t="str">
            <v>一般職員</v>
          </cell>
          <cell r="O1679">
            <v>500</v>
          </cell>
          <cell r="P1679">
            <v>0</v>
          </cell>
          <cell r="Q1679">
            <v>0</v>
          </cell>
          <cell r="R1679">
            <v>0</v>
          </cell>
          <cell r="S1679">
            <v>0</v>
          </cell>
          <cell r="T1679">
            <v>0</v>
          </cell>
          <cell r="U1679">
            <v>0</v>
          </cell>
          <cell r="V1679">
            <v>0</v>
          </cell>
          <cell r="W1679">
            <v>0</v>
          </cell>
          <cell r="X1679">
            <v>0</v>
          </cell>
          <cell r="Y1679">
            <v>0</v>
          </cell>
          <cell r="Z1679">
            <v>0</v>
          </cell>
          <cell r="AA1679">
            <v>0</v>
          </cell>
          <cell r="AB1679">
            <v>0</v>
          </cell>
          <cell r="AC1679">
            <v>0</v>
          </cell>
          <cell r="AD1679">
            <v>0</v>
          </cell>
          <cell r="AE1679">
            <v>0</v>
          </cell>
          <cell r="AF1679">
            <v>0</v>
          </cell>
          <cell r="AG1679">
            <v>0</v>
          </cell>
          <cell r="AH1679">
            <v>0</v>
          </cell>
          <cell r="AI1679">
            <v>0</v>
          </cell>
          <cell r="AJ1679">
            <v>0</v>
          </cell>
          <cell r="AK1679">
            <v>0</v>
          </cell>
          <cell r="AL1679">
            <v>0</v>
          </cell>
          <cell r="AM1679">
            <v>0</v>
          </cell>
          <cell r="AN1679">
            <v>0</v>
          </cell>
          <cell r="AO1679">
            <v>0</v>
          </cell>
          <cell r="AP1679">
            <v>0</v>
          </cell>
          <cell r="AQ1679">
            <v>0</v>
          </cell>
          <cell r="AR1679">
            <v>0</v>
          </cell>
          <cell r="AS1679">
            <v>0</v>
          </cell>
          <cell r="AT1679">
            <v>0</v>
          </cell>
          <cell r="AU1679">
            <v>0</v>
          </cell>
          <cell r="AV1679">
            <v>0</v>
          </cell>
          <cell r="AW1679">
            <v>0</v>
          </cell>
          <cell r="AX1679">
            <v>0</v>
          </cell>
        </row>
        <row r="1680">
          <cell r="D1680" t="str">
            <v>飯泉　亜土</v>
          </cell>
          <cell r="E1680">
            <v>1004</v>
          </cell>
          <cell r="F1680" t="str">
            <v>事業統括部</v>
          </cell>
          <cell r="G1680">
            <v>100401</v>
          </cell>
          <cell r="H1680" t="str">
            <v>事業統括Ｇ</v>
          </cell>
          <cell r="I1680">
            <v>1</v>
          </cell>
          <cell r="J1680" t="str">
            <v>部門1</v>
          </cell>
          <cell r="K1680">
            <v>1001</v>
          </cell>
          <cell r="L1680" t="str">
            <v>部門1-1</v>
          </cell>
          <cell r="M1680">
            <v>100102</v>
          </cell>
          <cell r="N1680" t="str">
            <v>一般職員</v>
          </cell>
          <cell r="O1680">
            <v>500</v>
          </cell>
          <cell r="P1680">
            <v>0</v>
          </cell>
          <cell r="Q1680">
            <v>0</v>
          </cell>
          <cell r="R1680">
            <v>0</v>
          </cell>
          <cell r="S1680">
            <v>0</v>
          </cell>
          <cell r="T1680">
            <v>0</v>
          </cell>
          <cell r="U1680">
            <v>0</v>
          </cell>
          <cell r="V1680">
            <v>0</v>
          </cell>
          <cell r="W1680">
            <v>0</v>
          </cell>
          <cell r="X1680">
            <v>0</v>
          </cell>
          <cell r="Y1680">
            <v>0</v>
          </cell>
          <cell r="Z1680">
            <v>0</v>
          </cell>
          <cell r="AA1680">
            <v>0</v>
          </cell>
          <cell r="AB1680">
            <v>0</v>
          </cell>
          <cell r="AC1680">
            <v>0</v>
          </cell>
          <cell r="AD1680">
            <v>0</v>
          </cell>
          <cell r="AE1680">
            <v>0</v>
          </cell>
          <cell r="AF1680">
            <v>0</v>
          </cell>
          <cell r="AG1680">
            <v>0</v>
          </cell>
          <cell r="AH1680">
            <v>0</v>
          </cell>
          <cell r="AI1680">
            <v>0</v>
          </cell>
          <cell r="AJ1680">
            <v>0</v>
          </cell>
          <cell r="AK1680">
            <v>0</v>
          </cell>
          <cell r="AL1680">
            <v>0</v>
          </cell>
          <cell r="AM1680">
            <v>0</v>
          </cell>
          <cell r="AN1680">
            <v>0</v>
          </cell>
          <cell r="AO1680">
            <v>0</v>
          </cell>
          <cell r="AP1680">
            <v>0</v>
          </cell>
          <cell r="AQ1680">
            <v>0</v>
          </cell>
          <cell r="AR1680">
            <v>0</v>
          </cell>
          <cell r="AS1680">
            <v>0</v>
          </cell>
          <cell r="AT1680">
            <v>0</v>
          </cell>
          <cell r="AU1680">
            <v>0</v>
          </cell>
          <cell r="AV1680">
            <v>0</v>
          </cell>
          <cell r="AW1680">
            <v>0</v>
          </cell>
          <cell r="AX1680">
            <v>0</v>
          </cell>
        </row>
        <row r="1681">
          <cell r="D1681" t="str">
            <v>今井　美名子</v>
          </cell>
          <cell r="E1681">
            <v>1007</v>
          </cell>
          <cell r="F1681" t="str">
            <v>関西研修センター</v>
          </cell>
          <cell r="G1681">
            <v>100701</v>
          </cell>
          <cell r="H1681" t="str">
            <v>ＫＫＣＧ</v>
          </cell>
          <cell r="I1681">
            <v>1</v>
          </cell>
          <cell r="J1681" t="str">
            <v>部門1</v>
          </cell>
          <cell r="K1681">
            <v>1001</v>
          </cell>
          <cell r="L1681" t="str">
            <v>部門1-1</v>
          </cell>
          <cell r="M1681">
            <v>100102</v>
          </cell>
          <cell r="N1681" t="str">
            <v>一般職員</v>
          </cell>
          <cell r="O1681">
            <v>300</v>
          </cell>
          <cell r="P1681">
            <v>315700</v>
          </cell>
          <cell r="Q1681">
            <v>315700</v>
          </cell>
          <cell r="R1681">
            <v>0</v>
          </cell>
          <cell r="S1681">
            <v>0</v>
          </cell>
          <cell r="T1681">
            <v>0</v>
          </cell>
          <cell r="U1681">
            <v>0</v>
          </cell>
          <cell r="V1681">
            <v>0</v>
          </cell>
          <cell r="W1681">
            <v>0</v>
          </cell>
          <cell r="X1681">
            <v>0</v>
          </cell>
          <cell r="Y1681">
            <v>0</v>
          </cell>
          <cell r="Z1681">
            <v>315700</v>
          </cell>
          <cell r="AA1681">
            <v>45000</v>
          </cell>
          <cell r="AB1681">
            <v>44064</v>
          </cell>
          <cell r="AC1681">
            <v>6500</v>
          </cell>
          <cell r="AD1681">
            <v>0</v>
          </cell>
          <cell r="AE1681">
            <v>0</v>
          </cell>
          <cell r="AF1681">
            <v>9405</v>
          </cell>
          <cell r="AG1681">
            <v>0</v>
          </cell>
          <cell r="AH1681">
            <v>0</v>
          </cell>
          <cell r="AI1681">
            <v>0</v>
          </cell>
          <cell r="AJ1681">
            <v>0</v>
          </cell>
          <cell r="AK1681">
            <v>16154</v>
          </cell>
          <cell r="AL1681">
            <v>2255</v>
          </cell>
          <cell r="AM1681">
            <v>36547.800000000003</v>
          </cell>
          <cell r="AN1681">
            <v>615</v>
          </cell>
          <cell r="AO1681">
            <v>0</v>
          </cell>
          <cell r="AP1681">
            <v>0</v>
          </cell>
          <cell r="AQ1681">
            <v>420669</v>
          </cell>
          <cell r="AR1681">
            <v>0</v>
          </cell>
          <cell r="AS1681">
            <v>0</v>
          </cell>
          <cell r="AT1681">
            <v>0</v>
          </cell>
          <cell r="AU1681">
            <v>0</v>
          </cell>
          <cell r="AV1681">
            <v>2103</v>
          </cell>
          <cell r="AW1681">
            <v>3576.0315000000001</v>
          </cell>
          <cell r="AX1681">
            <v>858.16470000000004</v>
          </cell>
        </row>
        <row r="1682">
          <cell r="D1682" t="str">
            <v>古屋　浩</v>
          </cell>
          <cell r="E1682">
            <v>1003</v>
          </cell>
          <cell r="F1682" t="str">
            <v>新国際協力事業部</v>
          </cell>
          <cell r="G1682">
            <v>100301</v>
          </cell>
          <cell r="H1682" t="str">
            <v>新国際協力事業Ｇ</v>
          </cell>
          <cell r="I1682">
            <v>1</v>
          </cell>
          <cell r="J1682" t="str">
            <v>部門1</v>
          </cell>
          <cell r="K1682">
            <v>1001</v>
          </cell>
          <cell r="L1682" t="str">
            <v>部門1-1</v>
          </cell>
          <cell r="M1682">
            <v>100102</v>
          </cell>
          <cell r="N1682" t="str">
            <v>一般職員</v>
          </cell>
          <cell r="O1682">
            <v>500</v>
          </cell>
          <cell r="P1682">
            <v>307600</v>
          </cell>
          <cell r="Q1682">
            <v>307600</v>
          </cell>
          <cell r="R1682">
            <v>0</v>
          </cell>
          <cell r="S1682">
            <v>0</v>
          </cell>
          <cell r="T1682">
            <v>0</v>
          </cell>
          <cell r="U1682">
            <v>0</v>
          </cell>
          <cell r="V1682">
            <v>0</v>
          </cell>
          <cell r="W1682">
            <v>0</v>
          </cell>
          <cell r="X1682">
            <v>0</v>
          </cell>
          <cell r="Y1682">
            <v>0</v>
          </cell>
          <cell r="Z1682">
            <v>307600</v>
          </cell>
          <cell r="AA1682">
            <v>0</v>
          </cell>
          <cell r="AB1682">
            <v>36912</v>
          </cell>
          <cell r="AC1682">
            <v>0</v>
          </cell>
          <cell r="AD1682">
            <v>27000</v>
          </cell>
          <cell r="AE1682">
            <v>0</v>
          </cell>
          <cell r="AF1682">
            <v>4690</v>
          </cell>
          <cell r="AG1682">
            <v>0</v>
          </cell>
          <cell r="AH1682">
            <v>6803</v>
          </cell>
          <cell r="AI1682">
            <v>48904</v>
          </cell>
          <cell r="AJ1682">
            <v>0</v>
          </cell>
          <cell r="AK1682">
            <v>18518</v>
          </cell>
          <cell r="AL1682">
            <v>2585</v>
          </cell>
          <cell r="AM1682">
            <v>41896.6</v>
          </cell>
          <cell r="AN1682">
            <v>705</v>
          </cell>
          <cell r="AO1682">
            <v>0</v>
          </cell>
          <cell r="AP1682">
            <v>0</v>
          </cell>
          <cell r="AQ1682">
            <v>431909</v>
          </cell>
          <cell r="AR1682">
            <v>0</v>
          </cell>
          <cell r="AS1682">
            <v>0</v>
          </cell>
          <cell r="AT1682">
            <v>0</v>
          </cell>
          <cell r="AU1682">
            <v>0</v>
          </cell>
          <cell r="AV1682">
            <v>2159</v>
          </cell>
          <cell r="AW1682">
            <v>3671.7714999999998</v>
          </cell>
          <cell r="AX1682">
            <v>881.09429999999998</v>
          </cell>
        </row>
        <row r="1683">
          <cell r="D1683" t="str">
            <v>飯田　真弓</v>
          </cell>
          <cell r="E1683">
            <v>1002</v>
          </cell>
          <cell r="F1683" t="str">
            <v>政策推進部</v>
          </cell>
          <cell r="G1683">
            <v>100201</v>
          </cell>
          <cell r="H1683" t="str">
            <v>国際人材Ｇ</v>
          </cell>
          <cell r="I1683">
            <v>1</v>
          </cell>
          <cell r="J1683" t="str">
            <v>部門1</v>
          </cell>
          <cell r="K1683">
            <v>1001</v>
          </cell>
          <cell r="L1683" t="str">
            <v>部門1-1</v>
          </cell>
          <cell r="M1683">
            <v>100102</v>
          </cell>
          <cell r="N1683" t="str">
            <v>一般職員</v>
          </cell>
          <cell r="O1683">
            <v>500</v>
          </cell>
          <cell r="P1683">
            <v>270600</v>
          </cell>
          <cell r="Q1683">
            <v>270600</v>
          </cell>
          <cell r="R1683">
            <v>0</v>
          </cell>
          <cell r="S1683">
            <v>0</v>
          </cell>
          <cell r="T1683">
            <v>0</v>
          </cell>
          <cell r="U1683">
            <v>0</v>
          </cell>
          <cell r="V1683">
            <v>0</v>
          </cell>
          <cell r="W1683">
            <v>0</v>
          </cell>
          <cell r="X1683">
            <v>0</v>
          </cell>
          <cell r="Y1683">
            <v>0</v>
          </cell>
          <cell r="Z1683">
            <v>270600</v>
          </cell>
          <cell r="AA1683">
            <v>0</v>
          </cell>
          <cell r="AB1683">
            <v>32472</v>
          </cell>
          <cell r="AC1683">
            <v>0</v>
          </cell>
          <cell r="AD1683">
            <v>27000</v>
          </cell>
          <cell r="AE1683">
            <v>0</v>
          </cell>
          <cell r="AF1683">
            <v>9233</v>
          </cell>
          <cell r="AG1683">
            <v>0</v>
          </cell>
          <cell r="AH1683">
            <v>4589</v>
          </cell>
          <cell r="AI1683">
            <v>70169</v>
          </cell>
          <cell r="AJ1683">
            <v>-15090</v>
          </cell>
          <cell r="AK1683">
            <v>14972</v>
          </cell>
          <cell r="AL1683">
            <v>2090</v>
          </cell>
          <cell r="AM1683">
            <v>33873.4</v>
          </cell>
          <cell r="AN1683">
            <v>570</v>
          </cell>
          <cell r="AO1683">
            <v>0</v>
          </cell>
          <cell r="AP1683">
            <v>0</v>
          </cell>
          <cell r="AQ1683">
            <v>398973</v>
          </cell>
          <cell r="AR1683">
            <v>0</v>
          </cell>
          <cell r="AS1683">
            <v>0</v>
          </cell>
          <cell r="AT1683">
            <v>822</v>
          </cell>
          <cell r="AU1683">
            <v>0</v>
          </cell>
          <cell r="AV1683">
            <v>1994</v>
          </cell>
          <cell r="AW1683">
            <v>3392.1354999999999</v>
          </cell>
          <cell r="AX1683">
            <v>813.9049</v>
          </cell>
        </row>
        <row r="1684">
          <cell r="D1684" t="str">
            <v>弥富　理佳</v>
          </cell>
          <cell r="E1684">
            <v>1002</v>
          </cell>
          <cell r="F1684" t="str">
            <v>政策推進部</v>
          </cell>
          <cell r="G1684">
            <v>100202</v>
          </cell>
          <cell r="H1684" t="str">
            <v>政策受託Ｇ</v>
          </cell>
          <cell r="I1684">
            <v>1</v>
          </cell>
          <cell r="J1684" t="str">
            <v>部門1</v>
          </cell>
          <cell r="K1684">
            <v>1001</v>
          </cell>
          <cell r="L1684" t="str">
            <v>部門1-1</v>
          </cell>
          <cell r="M1684">
            <v>100102</v>
          </cell>
          <cell r="N1684" t="str">
            <v>一般職員</v>
          </cell>
          <cell r="O1684">
            <v>500</v>
          </cell>
          <cell r="P1684">
            <v>276000</v>
          </cell>
          <cell r="Q1684">
            <v>276000</v>
          </cell>
          <cell r="R1684">
            <v>0</v>
          </cell>
          <cell r="S1684">
            <v>0</v>
          </cell>
          <cell r="T1684">
            <v>0</v>
          </cell>
          <cell r="U1684">
            <v>0</v>
          </cell>
          <cell r="V1684">
            <v>0</v>
          </cell>
          <cell r="W1684">
            <v>0</v>
          </cell>
          <cell r="X1684">
            <v>0</v>
          </cell>
          <cell r="Y1684">
            <v>0</v>
          </cell>
          <cell r="Z1684">
            <v>276000</v>
          </cell>
          <cell r="AA1684">
            <v>0</v>
          </cell>
          <cell r="AB1684">
            <v>33120</v>
          </cell>
          <cell r="AC1684">
            <v>0</v>
          </cell>
          <cell r="AD1684">
            <v>27000</v>
          </cell>
          <cell r="AE1684">
            <v>0</v>
          </cell>
          <cell r="AF1684">
            <v>5170</v>
          </cell>
          <cell r="AG1684">
            <v>0</v>
          </cell>
          <cell r="AH1684">
            <v>6196</v>
          </cell>
          <cell r="AI1684">
            <v>63621</v>
          </cell>
          <cell r="AJ1684">
            <v>0</v>
          </cell>
          <cell r="AK1684">
            <v>14972</v>
          </cell>
          <cell r="AL1684">
            <v>0</v>
          </cell>
          <cell r="AM1684">
            <v>33873.4</v>
          </cell>
          <cell r="AN1684">
            <v>570</v>
          </cell>
          <cell r="AO1684">
            <v>0</v>
          </cell>
          <cell r="AP1684">
            <v>0</v>
          </cell>
          <cell r="AQ1684">
            <v>411107</v>
          </cell>
          <cell r="AR1684">
            <v>684</v>
          </cell>
          <cell r="AS1684">
            <v>0</v>
          </cell>
          <cell r="AT1684">
            <v>898</v>
          </cell>
          <cell r="AU1684">
            <v>0</v>
          </cell>
          <cell r="AV1684">
            <v>2055</v>
          </cell>
          <cell r="AW1684">
            <v>3494.9445000000001</v>
          </cell>
          <cell r="AX1684">
            <v>838.65819999999997</v>
          </cell>
        </row>
        <row r="1685">
          <cell r="D1685" t="str">
            <v>北　雅士</v>
          </cell>
          <cell r="E1685">
            <v>1004</v>
          </cell>
          <cell r="F1685" t="str">
            <v>事業統括部</v>
          </cell>
          <cell r="G1685">
            <v>100402</v>
          </cell>
          <cell r="H1685" t="str">
            <v>事業統括Ｇ地方創生支援ユニット</v>
          </cell>
          <cell r="I1685">
            <v>1</v>
          </cell>
          <cell r="J1685" t="str">
            <v>部門1</v>
          </cell>
          <cell r="K1685">
            <v>1001</v>
          </cell>
          <cell r="L1685" t="str">
            <v>部門1-1</v>
          </cell>
          <cell r="M1685">
            <v>100102</v>
          </cell>
          <cell r="N1685" t="str">
            <v>一般職員</v>
          </cell>
          <cell r="O1685">
            <v>500</v>
          </cell>
          <cell r="P1685">
            <v>276000</v>
          </cell>
          <cell r="Q1685">
            <v>276000</v>
          </cell>
          <cell r="R1685">
            <v>0</v>
          </cell>
          <cell r="S1685">
            <v>0</v>
          </cell>
          <cell r="T1685">
            <v>0</v>
          </cell>
          <cell r="U1685">
            <v>0</v>
          </cell>
          <cell r="V1685">
            <v>0</v>
          </cell>
          <cell r="W1685">
            <v>0</v>
          </cell>
          <cell r="X1685">
            <v>0</v>
          </cell>
          <cell r="Y1685">
            <v>0</v>
          </cell>
          <cell r="Z1685">
            <v>276000</v>
          </cell>
          <cell r="AA1685">
            <v>0</v>
          </cell>
          <cell r="AB1685">
            <v>36240</v>
          </cell>
          <cell r="AC1685">
            <v>26000</v>
          </cell>
          <cell r="AD1685">
            <v>0</v>
          </cell>
          <cell r="AE1685">
            <v>0</v>
          </cell>
          <cell r="AF1685">
            <v>17968</v>
          </cell>
          <cell r="AG1685">
            <v>0</v>
          </cell>
          <cell r="AH1685">
            <v>11196</v>
          </cell>
          <cell r="AI1685">
            <v>142920</v>
          </cell>
          <cell r="AJ1685">
            <v>0</v>
          </cell>
          <cell r="AK1685">
            <v>23246</v>
          </cell>
          <cell r="AL1685">
            <v>0</v>
          </cell>
          <cell r="AM1685">
            <v>52593.2</v>
          </cell>
          <cell r="AN1685">
            <v>885</v>
          </cell>
          <cell r="AO1685">
            <v>0</v>
          </cell>
          <cell r="AP1685">
            <v>0</v>
          </cell>
          <cell r="AQ1685">
            <v>510324</v>
          </cell>
          <cell r="AR1685">
            <v>8661</v>
          </cell>
          <cell r="AS1685">
            <v>0</v>
          </cell>
          <cell r="AT1685">
            <v>1377</v>
          </cell>
          <cell r="AU1685">
            <v>6103</v>
          </cell>
          <cell r="AV1685">
            <v>2551</v>
          </cell>
          <cell r="AW1685">
            <v>4338.3739999999998</v>
          </cell>
          <cell r="AX1685">
            <v>1041.0608999999999</v>
          </cell>
        </row>
        <row r="1686">
          <cell r="D1686" t="str">
            <v>神田　美帆</v>
          </cell>
          <cell r="E1686">
            <v>1004</v>
          </cell>
          <cell r="F1686" t="str">
            <v>事業統括部</v>
          </cell>
          <cell r="G1686">
            <v>100401</v>
          </cell>
          <cell r="H1686" t="str">
            <v>事業統括Ｇ</v>
          </cell>
          <cell r="I1686">
            <v>1</v>
          </cell>
          <cell r="J1686" t="str">
            <v>部門1</v>
          </cell>
          <cell r="K1686">
            <v>1001</v>
          </cell>
          <cell r="L1686" t="str">
            <v>部門1-1</v>
          </cell>
          <cell r="M1686">
            <v>100102</v>
          </cell>
          <cell r="N1686" t="str">
            <v>一般職員</v>
          </cell>
          <cell r="O1686">
            <v>500</v>
          </cell>
          <cell r="P1686">
            <v>231520</v>
          </cell>
          <cell r="Q1686">
            <v>231520</v>
          </cell>
          <cell r="R1686">
            <v>0</v>
          </cell>
          <cell r="S1686">
            <v>0</v>
          </cell>
          <cell r="T1686">
            <v>0</v>
          </cell>
          <cell r="U1686">
            <v>0</v>
          </cell>
          <cell r="V1686">
            <v>0</v>
          </cell>
          <cell r="W1686">
            <v>0</v>
          </cell>
          <cell r="X1686">
            <v>0</v>
          </cell>
          <cell r="Y1686">
            <v>0</v>
          </cell>
          <cell r="Z1686">
            <v>231520</v>
          </cell>
          <cell r="AA1686">
            <v>0</v>
          </cell>
          <cell r="AB1686">
            <v>27782</v>
          </cell>
          <cell r="AC1686">
            <v>0</v>
          </cell>
          <cell r="AD1686">
            <v>0</v>
          </cell>
          <cell r="AE1686">
            <v>0</v>
          </cell>
          <cell r="AF1686">
            <v>11373</v>
          </cell>
          <cell r="AG1686">
            <v>0</v>
          </cell>
          <cell r="AH1686">
            <v>3961</v>
          </cell>
          <cell r="AI1686">
            <v>0</v>
          </cell>
          <cell r="AJ1686">
            <v>0</v>
          </cell>
          <cell r="AK1686">
            <v>11820</v>
          </cell>
          <cell r="AL1686">
            <v>1650</v>
          </cell>
          <cell r="AM1686">
            <v>26742</v>
          </cell>
          <cell r="AN1686">
            <v>450</v>
          </cell>
          <cell r="AO1686">
            <v>0</v>
          </cell>
          <cell r="AP1686">
            <v>0</v>
          </cell>
          <cell r="AQ1686">
            <v>274636</v>
          </cell>
          <cell r="AR1686">
            <v>0</v>
          </cell>
          <cell r="AS1686">
            <v>0</v>
          </cell>
          <cell r="AT1686">
            <v>0</v>
          </cell>
          <cell r="AU1686">
            <v>0</v>
          </cell>
          <cell r="AV1686">
            <v>1373</v>
          </cell>
          <cell r="AW1686">
            <v>2334.5859999999998</v>
          </cell>
          <cell r="AX1686">
            <v>560.25739999999996</v>
          </cell>
        </row>
        <row r="1687">
          <cell r="D1687" t="str">
            <v>吉田　ひとみ</v>
          </cell>
          <cell r="E1687">
            <v>1003</v>
          </cell>
          <cell r="F1687" t="str">
            <v>研修業務部</v>
          </cell>
          <cell r="G1687">
            <v>100302</v>
          </cell>
          <cell r="H1687" t="str">
            <v>低炭素化支援Ｇ</v>
          </cell>
          <cell r="I1687">
            <v>1</v>
          </cell>
          <cell r="J1687" t="str">
            <v>部門1</v>
          </cell>
          <cell r="K1687">
            <v>1001</v>
          </cell>
          <cell r="L1687" t="str">
            <v>部門1-1</v>
          </cell>
          <cell r="M1687">
            <v>100102</v>
          </cell>
          <cell r="N1687" t="str">
            <v>一般職員</v>
          </cell>
          <cell r="O1687">
            <v>500</v>
          </cell>
          <cell r="P1687">
            <v>267900</v>
          </cell>
          <cell r="Q1687">
            <v>267900</v>
          </cell>
          <cell r="R1687">
            <v>0</v>
          </cell>
          <cell r="S1687">
            <v>0</v>
          </cell>
          <cell r="T1687">
            <v>0</v>
          </cell>
          <cell r="U1687">
            <v>0</v>
          </cell>
          <cell r="V1687">
            <v>0</v>
          </cell>
          <cell r="W1687">
            <v>0</v>
          </cell>
          <cell r="X1687">
            <v>0</v>
          </cell>
          <cell r="Y1687">
            <v>0</v>
          </cell>
          <cell r="Z1687">
            <v>267900</v>
          </cell>
          <cell r="AA1687">
            <v>0</v>
          </cell>
          <cell r="AB1687">
            <v>32148</v>
          </cell>
          <cell r="AC1687">
            <v>0</v>
          </cell>
          <cell r="AD1687">
            <v>27000</v>
          </cell>
          <cell r="AE1687">
            <v>0</v>
          </cell>
          <cell r="AF1687">
            <v>13311</v>
          </cell>
          <cell r="AG1687">
            <v>0</v>
          </cell>
          <cell r="AH1687">
            <v>6039</v>
          </cell>
          <cell r="AI1687">
            <v>86311</v>
          </cell>
          <cell r="AJ1687">
            <v>-14940</v>
          </cell>
          <cell r="AK1687">
            <v>18518</v>
          </cell>
          <cell r="AL1687">
            <v>2585</v>
          </cell>
          <cell r="AM1687">
            <v>41896.6</v>
          </cell>
          <cell r="AN1687">
            <v>705</v>
          </cell>
          <cell r="AO1687">
            <v>0</v>
          </cell>
          <cell r="AP1687">
            <v>0</v>
          </cell>
          <cell r="AQ1687">
            <v>417769</v>
          </cell>
          <cell r="AR1687">
            <v>0</v>
          </cell>
          <cell r="AS1687">
            <v>0</v>
          </cell>
          <cell r="AT1687">
            <v>473</v>
          </cell>
          <cell r="AU1687">
            <v>5228</v>
          </cell>
          <cell r="AV1687">
            <v>2088</v>
          </cell>
          <cell r="AW1687">
            <v>3551.8815</v>
          </cell>
          <cell r="AX1687">
            <v>852.24869999999999</v>
          </cell>
        </row>
        <row r="1688">
          <cell r="D1688" t="str">
            <v>志村　拓也</v>
          </cell>
          <cell r="E1688">
            <v>1004</v>
          </cell>
          <cell r="F1688" t="str">
            <v>事業統括部</v>
          </cell>
          <cell r="G1688">
            <v>100405</v>
          </cell>
          <cell r="H1688" t="str">
            <v>ジャカルタ事務所</v>
          </cell>
          <cell r="I1688">
            <v>1</v>
          </cell>
          <cell r="J1688" t="str">
            <v>部門1</v>
          </cell>
          <cell r="K1688">
            <v>1001</v>
          </cell>
          <cell r="L1688" t="str">
            <v>部門1-1</v>
          </cell>
          <cell r="M1688">
            <v>100102</v>
          </cell>
          <cell r="N1688" t="str">
            <v>一般職員</v>
          </cell>
          <cell r="O1688">
            <v>400</v>
          </cell>
          <cell r="P1688">
            <v>292080</v>
          </cell>
          <cell r="Q1688">
            <v>292080</v>
          </cell>
          <cell r="R1688">
            <v>0</v>
          </cell>
          <cell r="S1688">
            <v>0</v>
          </cell>
          <cell r="T1688">
            <v>0</v>
          </cell>
          <cell r="U1688">
            <v>0</v>
          </cell>
          <cell r="V1688">
            <v>0</v>
          </cell>
          <cell r="W1688">
            <v>0</v>
          </cell>
          <cell r="X1688">
            <v>0</v>
          </cell>
          <cell r="Y1688">
            <v>0</v>
          </cell>
          <cell r="Z1688">
            <v>292080</v>
          </cell>
          <cell r="AA1688">
            <v>0</v>
          </cell>
          <cell r="AB1688">
            <v>0</v>
          </cell>
          <cell r="AC1688">
            <v>6500</v>
          </cell>
          <cell r="AD1688">
            <v>0</v>
          </cell>
          <cell r="AE1688">
            <v>0</v>
          </cell>
          <cell r="AF1688">
            <v>0</v>
          </cell>
          <cell r="AG1688">
            <v>0</v>
          </cell>
          <cell r="AH1688">
            <v>0</v>
          </cell>
          <cell r="AI1688">
            <v>0</v>
          </cell>
          <cell r="AJ1688">
            <v>0</v>
          </cell>
          <cell r="AK1688">
            <v>27974</v>
          </cell>
          <cell r="AL1688">
            <v>0</v>
          </cell>
          <cell r="AM1688">
            <v>55267.6</v>
          </cell>
          <cell r="AN1688">
            <v>930</v>
          </cell>
          <cell r="AO1688">
            <v>0</v>
          </cell>
          <cell r="AP1688">
            <v>0</v>
          </cell>
          <cell r="AQ1688">
            <v>298580</v>
          </cell>
          <cell r="AR1688">
            <v>0</v>
          </cell>
          <cell r="AS1688">
            <v>0</v>
          </cell>
          <cell r="AT1688">
            <v>0</v>
          </cell>
          <cell r="AU1688">
            <v>0</v>
          </cell>
          <cell r="AV1688">
            <v>1492</v>
          </cell>
          <cell r="AW1688">
            <v>2538.83</v>
          </cell>
          <cell r="AX1688">
            <v>0</v>
          </cell>
        </row>
        <row r="1689">
          <cell r="D1689" t="str">
            <v>山下　哲志</v>
          </cell>
          <cell r="E1689">
            <v>1006</v>
          </cell>
          <cell r="F1689" t="str">
            <v>東京研修センター</v>
          </cell>
          <cell r="G1689">
            <v>100601</v>
          </cell>
          <cell r="H1689" t="str">
            <v>ＴＫＣＧ</v>
          </cell>
          <cell r="I1689">
            <v>1</v>
          </cell>
          <cell r="J1689" t="str">
            <v>部門1</v>
          </cell>
          <cell r="K1689">
            <v>1001</v>
          </cell>
          <cell r="L1689" t="str">
            <v>部門1-1</v>
          </cell>
          <cell r="M1689">
            <v>100102</v>
          </cell>
          <cell r="N1689" t="str">
            <v>一般職員</v>
          </cell>
          <cell r="O1689">
            <v>500</v>
          </cell>
          <cell r="P1689">
            <v>310200</v>
          </cell>
          <cell r="Q1689">
            <v>310200</v>
          </cell>
          <cell r="R1689">
            <v>0</v>
          </cell>
          <cell r="S1689">
            <v>0</v>
          </cell>
          <cell r="T1689">
            <v>0</v>
          </cell>
          <cell r="U1689">
            <v>0</v>
          </cell>
          <cell r="V1689">
            <v>0</v>
          </cell>
          <cell r="W1689">
            <v>0</v>
          </cell>
          <cell r="X1689">
            <v>0</v>
          </cell>
          <cell r="Y1689">
            <v>0</v>
          </cell>
          <cell r="Z1689">
            <v>310200</v>
          </cell>
          <cell r="AA1689">
            <v>0</v>
          </cell>
          <cell r="AB1689">
            <v>38784</v>
          </cell>
          <cell r="AC1689">
            <v>13000</v>
          </cell>
          <cell r="AD1689">
            <v>27000</v>
          </cell>
          <cell r="AE1689">
            <v>0</v>
          </cell>
          <cell r="AF1689">
            <v>6840</v>
          </cell>
          <cell r="AG1689">
            <v>0</v>
          </cell>
          <cell r="AH1689">
            <v>6854</v>
          </cell>
          <cell r="AI1689">
            <v>92556</v>
          </cell>
          <cell r="AJ1689">
            <v>0</v>
          </cell>
          <cell r="AK1689">
            <v>17336</v>
          </cell>
          <cell r="AL1689">
            <v>2420</v>
          </cell>
          <cell r="AM1689">
            <v>39222.199999999997</v>
          </cell>
          <cell r="AN1689">
            <v>660</v>
          </cell>
          <cell r="AO1689">
            <v>0</v>
          </cell>
          <cell r="AP1689">
            <v>0</v>
          </cell>
          <cell r="AQ1689">
            <v>495234</v>
          </cell>
          <cell r="AR1689">
            <v>1596</v>
          </cell>
          <cell r="AS1689">
            <v>0</v>
          </cell>
          <cell r="AT1689">
            <v>0</v>
          </cell>
          <cell r="AU1689">
            <v>4640</v>
          </cell>
          <cell r="AV1689">
            <v>2476</v>
          </cell>
          <cell r="AW1689">
            <v>4209.6589999999997</v>
          </cell>
          <cell r="AX1689">
            <v>1010.2773</v>
          </cell>
        </row>
        <row r="1690">
          <cell r="D1690" t="str">
            <v>山本　出</v>
          </cell>
          <cell r="E1690">
            <v>1006</v>
          </cell>
          <cell r="F1690" t="str">
            <v>東京研修センター</v>
          </cell>
          <cell r="G1690">
            <v>100601</v>
          </cell>
          <cell r="H1690" t="str">
            <v>ＴＫＣＧ</v>
          </cell>
          <cell r="I1690">
            <v>1</v>
          </cell>
          <cell r="J1690" t="str">
            <v>部門1</v>
          </cell>
          <cell r="K1690">
            <v>1001</v>
          </cell>
          <cell r="L1690" t="str">
            <v>部門1-1</v>
          </cell>
          <cell r="M1690">
            <v>100102</v>
          </cell>
          <cell r="N1690" t="str">
            <v>一般職員</v>
          </cell>
          <cell r="O1690">
            <v>300</v>
          </cell>
          <cell r="P1690">
            <v>385300</v>
          </cell>
          <cell r="Q1690">
            <v>385300</v>
          </cell>
          <cell r="R1690">
            <v>0</v>
          </cell>
          <cell r="S1690">
            <v>0</v>
          </cell>
          <cell r="T1690">
            <v>0</v>
          </cell>
          <cell r="U1690">
            <v>0</v>
          </cell>
          <cell r="V1690">
            <v>0</v>
          </cell>
          <cell r="W1690">
            <v>0</v>
          </cell>
          <cell r="X1690">
            <v>0</v>
          </cell>
          <cell r="Y1690">
            <v>0</v>
          </cell>
          <cell r="Z1690">
            <v>385300</v>
          </cell>
          <cell r="AA1690">
            <v>45000</v>
          </cell>
          <cell r="AB1690">
            <v>54576</v>
          </cell>
          <cell r="AC1690">
            <v>24500</v>
          </cell>
          <cell r="AD1690">
            <v>0</v>
          </cell>
          <cell r="AE1690">
            <v>0</v>
          </cell>
          <cell r="AF1690">
            <v>37091</v>
          </cell>
          <cell r="AG1690">
            <v>0</v>
          </cell>
          <cell r="AH1690">
            <v>6700</v>
          </cell>
          <cell r="AI1690">
            <v>0</v>
          </cell>
          <cell r="AJ1690">
            <v>0</v>
          </cell>
          <cell r="AK1690">
            <v>22064</v>
          </cell>
          <cell r="AL1690">
            <v>3080</v>
          </cell>
          <cell r="AM1690">
            <v>49918.8</v>
          </cell>
          <cell r="AN1690">
            <v>840</v>
          </cell>
          <cell r="AO1690">
            <v>0</v>
          </cell>
          <cell r="AP1690">
            <v>0</v>
          </cell>
          <cell r="AQ1690">
            <v>553167</v>
          </cell>
          <cell r="AR1690">
            <v>0</v>
          </cell>
          <cell r="AS1690">
            <v>0</v>
          </cell>
          <cell r="AT1690">
            <v>0</v>
          </cell>
          <cell r="AU1690">
            <v>0</v>
          </cell>
          <cell r="AV1690">
            <v>2765</v>
          </cell>
          <cell r="AW1690">
            <v>4702.7545</v>
          </cell>
          <cell r="AX1690">
            <v>1128.4606000000001</v>
          </cell>
        </row>
        <row r="1691">
          <cell r="D1691" t="str">
            <v>首藤　尚治</v>
          </cell>
          <cell r="E1691">
            <v>1001</v>
          </cell>
          <cell r="F1691" t="str">
            <v>産業推進部</v>
          </cell>
          <cell r="G1691">
            <v>100101</v>
          </cell>
          <cell r="H1691" t="str">
            <v>産業国際化・インフラＧ</v>
          </cell>
          <cell r="I1691">
            <v>1</v>
          </cell>
          <cell r="J1691" t="str">
            <v>部門1</v>
          </cell>
          <cell r="K1691">
            <v>1001</v>
          </cell>
          <cell r="L1691" t="str">
            <v>部門1-1</v>
          </cell>
          <cell r="M1691">
            <v>100102</v>
          </cell>
          <cell r="N1691" t="str">
            <v>一般職員</v>
          </cell>
          <cell r="O1691">
            <v>300</v>
          </cell>
          <cell r="P1691">
            <v>315700</v>
          </cell>
          <cell r="Q1691">
            <v>315700</v>
          </cell>
          <cell r="R1691">
            <v>0</v>
          </cell>
          <cell r="S1691">
            <v>0</v>
          </cell>
          <cell r="T1691">
            <v>0</v>
          </cell>
          <cell r="U1691">
            <v>0</v>
          </cell>
          <cell r="V1691">
            <v>0</v>
          </cell>
          <cell r="W1691">
            <v>0</v>
          </cell>
          <cell r="X1691">
            <v>0</v>
          </cell>
          <cell r="Y1691">
            <v>0</v>
          </cell>
          <cell r="Z1691">
            <v>315700</v>
          </cell>
          <cell r="AA1691">
            <v>45000</v>
          </cell>
          <cell r="AB1691">
            <v>43284</v>
          </cell>
          <cell r="AC1691">
            <v>0</v>
          </cell>
          <cell r="AD1691">
            <v>0</v>
          </cell>
          <cell r="AE1691">
            <v>0</v>
          </cell>
          <cell r="AF1691">
            <v>14446</v>
          </cell>
          <cell r="AG1691">
            <v>0</v>
          </cell>
          <cell r="AH1691">
            <v>0</v>
          </cell>
          <cell r="AI1691">
            <v>0</v>
          </cell>
          <cell r="AJ1691">
            <v>0</v>
          </cell>
          <cell r="AK1691">
            <v>18518</v>
          </cell>
          <cell r="AL1691">
            <v>2585</v>
          </cell>
          <cell r="AM1691">
            <v>41896.6</v>
          </cell>
          <cell r="AN1691">
            <v>705</v>
          </cell>
          <cell r="AO1691">
            <v>0</v>
          </cell>
          <cell r="AP1691">
            <v>0</v>
          </cell>
          <cell r="AQ1691">
            <v>418430</v>
          </cell>
          <cell r="AR1691">
            <v>0</v>
          </cell>
          <cell r="AS1691">
            <v>0</v>
          </cell>
          <cell r="AT1691">
            <v>0</v>
          </cell>
          <cell r="AU1691">
            <v>0</v>
          </cell>
          <cell r="AV1691">
            <v>2092</v>
          </cell>
          <cell r="AW1691">
            <v>3556.8049999999998</v>
          </cell>
          <cell r="AX1691">
            <v>853.59720000000004</v>
          </cell>
        </row>
        <row r="1692">
          <cell r="D1692" t="str">
            <v>下村　真理</v>
          </cell>
          <cell r="E1692">
            <v>1001</v>
          </cell>
          <cell r="F1692" t="str">
            <v>産業推進部</v>
          </cell>
          <cell r="G1692">
            <v>100101</v>
          </cell>
          <cell r="H1692" t="str">
            <v>産業国際化・インフラＧ</v>
          </cell>
          <cell r="I1692">
            <v>1</v>
          </cell>
          <cell r="J1692" t="str">
            <v>部門1</v>
          </cell>
          <cell r="K1692">
            <v>1001</v>
          </cell>
          <cell r="L1692" t="str">
            <v>部門1-1</v>
          </cell>
          <cell r="M1692">
            <v>100102</v>
          </cell>
          <cell r="N1692" t="str">
            <v>一般職員</v>
          </cell>
          <cell r="O1692">
            <v>500</v>
          </cell>
          <cell r="P1692">
            <v>276000</v>
          </cell>
          <cell r="Q1692">
            <v>276000</v>
          </cell>
          <cell r="R1692">
            <v>0</v>
          </cell>
          <cell r="S1692">
            <v>0</v>
          </cell>
          <cell r="T1692">
            <v>0</v>
          </cell>
          <cell r="U1692">
            <v>0</v>
          </cell>
          <cell r="V1692">
            <v>0</v>
          </cell>
          <cell r="W1692">
            <v>0</v>
          </cell>
          <cell r="X1692">
            <v>0</v>
          </cell>
          <cell r="Y1692">
            <v>0</v>
          </cell>
          <cell r="Z1692">
            <v>276000</v>
          </cell>
          <cell r="AA1692">
            <v>0</v>
          </cell>
          <cell r="AB1692">
            <v>33120</v>
          </cell>
          <cell r="AC1692">
            <v>0</v>
          </cell>
          <cell r="AD1692">
            <v>0</v>
          </cell>
          <cell r="AE1692">
            <v>0</v>
          </cell>
          <cell r="AF1692">
            <v>6500</v>
          </cell>
          <cell r="AG1692">
            <v>0</v>
          </cell>
          <cell r="AH1692">
            <v>14596</v>
          </cell>
          <cell r="AI1692">
            <v>57388</v>
          </cell>
          <cell r="AJ1692">
            <v>0</v>
          </cell>
          <cell r="AK1692">
            <v>14972</v>
          </cell>
          <cell r="AL1692">
            <v>0</v>
          </cell>
          <cell r="AM1692">
            <v>33873.4</v>
          </cell>
          <cell r="AN1692">
            <v>570</v>
          </cell>
          <cell r="AO1692">
            <v>0</v>
          </cell>
          <cell r="AP1692">
            <v>0</v>
          </cell>
          <cell r="AQ1692">
            <v>387604</v>
          </cell>
          <cell r="AR1692">
            <v>0</v>
          </cell>
          <cell r="AS1692">
            <v>0</v>
          </cell>
          <cell r="AT1692">
            <v>0</v>
          </cell>
          <cell r="AU1692">
            <v>0</v>
          </cell>
          <cell r="AV1692">
            <v>1938</v>
          </cell>
          <cell r="AW1692">
            <v>3294.654</v>
          </cell>
          <cell r="AX1692">
            <v>790.71209999999996</v>
          </cell>
        </row>
        <row r="1693">
          <cell r="D1693" t="str">
            <v>齋藤　香</v>
          </cell>
          <cell r="E1693">
            <v>1002</v>
          </cell>
          <cell r="F1693" t="str">
            <v>政策推進部</v>
          </cell>
          <cell r="G1693">
            <v>100202</v>
          </cell>
          <cell r="H1693" t="str">
            <v>政策受託Ｇ</v>
          </cell>
          <cell r="I1693">
            <v>1</v>
          </cell>
          <cell r="J1693" t="str">
            <v>部門1</v>
          </cell>
          <cell r="K1693">
            <v>1001</v>
          </cell>
          <cell r="L1693" t="str">
            <v>部門1-1</v>
          </cell>
          <cell r="M1693">
            <v>100102</v>
          </cell>
          <cell r="N1693" t="str">
            <v>一般職員</v>
          </cell>
          <cell r="O1693">
            <v>500</v>
          </cell>
          <cell r="P1693">
            <v>270600</v>
          </cell>
          <cell r="Q1693">
            <v>270600</v>
          </cell>
          <cell r="R1693">
            <v>0</v>
          </cell>
          <cell r="S1693">
            <v>0</v>
          </cell>
          <cell r="T1693">
            <v>0</v>
          </cell>
          <cell r="U1693">
            <v>0</v>
          </cell>
          <cell r="V1693">
            <v>0</v>
          </cell>
          <cell r="W1693">
            <v>0</v>
          </cell>
          <cell r="X1693">
            <v>0</v>
          </cell>
          <cell r="Y1693">
            <v>0</v>
          </cell>
          <cell r="Z1693">
            <v>270600</v>
          </cell>
          <cell r="AA1693">
            <v>0</v>
          </cell>
          <cell r="AB1693">
            <v>32472</v>
          </cell>
          <cell r="AC1693">
            <v>0</v>
          </cell>
          <cell r="AD1693">
            <v>27000</v>
          </cell>
          <cell r="AE1693">
            <v>0</v>
          </cell>
          <cell r="AF1693">
            <v>6003</v>
          </cell>
          <cell r="AG1693">
            <v>0</v>
          </cell>
          <cell r="AH1693">
            <v>6089</v>
          </cell>
          <cell r="AI1693">
            <v>75417</v>
          </cell>
          <cell r="AJ1693">
            <v>-15090</v>
          </cell>
          <cell r="AK1693">
            <v>16154</v>
          </cell>
          <cell r="AL1693">
            <v>0</v>
          </cell>
          <cell r="AM1693">
            <v>36547.800000000003</v>
          </cell>
          <cell r="AN1693">
            <v>615</v>
          </cell>
          <cell r="AO1693">
            <v>0</v>
          </cell>
          <cell r="AP1693">
            <v>0</v>
          </cell>
          <cell r="AQ1693">
            <v>402491</v>
          </cell>
          <cell r="AR1693">
            <v>436</v>
          </cell>
          <cell r="AS1693">
            <v>0</v>
          </cell>
          <cell r="AT1693">
            <v>0</v>
          </cell>
          <cell r="AU1693">
            <v>0</v>
          </cell>
          <cell r="AV1693">
            <v>2012</v>
          </cell>
          <cell r="AW1693">
            <v>3421.6284999999998</v>
          </cell>
          <cell r="AX1693">
            <v>821.08159999999998</v>
          </cell>
        </row>
        <row r="1694">
          <cell r="D1694" t="str">
            <v>宮寺　宏明</v>
          </cell>
          <cell r="E1694">
            <v>1008</v>
          </cell>
          <cell r="F1694" t="str">
            <v>HIDA総合研究所</v>
          </cell>
          <cell r="G1694">
            <v>100801</v>
          </cell>
          <cell r="H1694" t="str">
            <v>調査企画Ｇ</v>
          </cell>
          <cell r="I1694">
            <v>1</v>
          </cell>
          <cell r="J1694" t="str">
            <v>部門1</v>
          </cell>
          <cell r="K1694">
            <v>1001</v>
          </cell>
          <cell r="L1694" t="str">
            <v>部門1-1</v>
          </cell>
          <cell r="M1694">
            <v>100102</v>
          </cell>
          <cell r="N1694" t="str">
            <v>一般職員</v>
          </cell>
          <cell r="O1694">
            <v>500</v>
          </cell>
          <cell r="P1694">
            <v>278700</v>
          </cell>
          <cell r="Q1694">
            <v>278700</v>
          </cell>
          <cell r="R1694">
            <v>0</v>
          </cell>
          <cell r="S1694">
            <v>0</v>
          </cell>
          <cell r="T1694">
            <v>0</v>
          </cell>
          <cell r="U1694">
            <v>0</v>
          </cell>
          <cell r="V1694">
            <v>0</v>
          </cell>
          <cell r="W1694">
            <v>0</v>
          </cell>
          <cell r="X1694">
            <v>0</v>
          </cell>
          <cell r="Y1694">
            <v>0</v>
          </cell>
          <cell r="Z1694">
            <v>278700</v>
          </cell>
          <cell r="AA1694">
            <v>0</v>
          </cell>
          <cell r="AB1694">
            <v>33444</v>
          </cell>
          <cell r="AC1694">
            <v>0</v>
          </cell>
          <cell r="AD1694">
            <v>27000</v>
          </cell>
          <cell r="AE1694">
            <v>0</v>
          </cell>
          <cell r="AF1694">
            <v>0</v>
          </cell>
          <cell r="AG1694">
            <v>0</v>
          </cell>
          <cell r="AH1694">
            <v>6246</v>
          </cell>
          <cell r="AI1694">
            <v>0</v>
          </cell>
          <cell r="AJ1694">
            <v>0</v>
          </cell>
          <cell r="AK1694">
            <v>14972</v>
          </cell>
          <cell r="AL1694">
            <v>0</v>
          </cell>
          <cell r="AM1694">
            <v>33873.4</v>
          </cell>
          <cell r="AN1694">
            <v>570</v>
          </cell>
          <cell r="AO1694">
            <v>0</v>
          </cell>
          <cell r="AP1694">
            <v>0</v>
          </cell>
          <cell r="AQ1694">
            <v>345390</v>
          </cell>
          <cell r="AR1694">
            <v>0</v>
          </cell>
          <cell r="AS1694">
            <v>0</v>
          </cell>
          <cell r="AT1694">
            <v>0</v>
          </cell>
          <cell r="AU1694">
            <v>0</v>
          </cell>
          <cell r="AV1694">
            <v>1726</v>
          </cell>
          <cell r="AW1694">
            <v>2936.7649999999999</v>
          </cell>
          <cell r="AX1694">
            <v>704.59559999999999</v>
          </cell>
        </row>
        <row r="1695">
          <cell r="D1695" t="str">
            <v>太田　絵美</v>
          </cell>
          <cell r="E1695">
            <v>1006</v>
          </cell>
          <cell r="F1695" t="str">
            <v>東京研修センター</v>
          </cell>
          <cell r="G1695">
            <v>100601</v>
          </cell>
          <cell r="H1695" t="str">
            <v>ＴＫＣＧ</v>
          </cell>
          <cell r="I1695">
            <v>1</v>
          </cell>
          <cell r="J1695" t="str">
            <v>部門1</v>
          </cell>
          <cell r="K1695">
            <v>1001</v>
          </cell>
          <cell r="L1695" t="str">
            <v>部門1-1</v>
          </cell>
          <cell r="M1695">
            <v>100102</v>
          </cell>
          <cell r="N1695" t="str">
            <v>一般職員</v>
          </cell>
          <cell r="O1695">
            <v>500</v>
          </cell>
          <cell r="P1695">
            <v>265200</v>
          </cell>
          <cell r="Q1695">
            <v>265200</v>
          </cell>
          <cell r="R1695">
            <v>0</v>
          </cell>
          <cell r="S1695">
            <v>0</v>
          </cell>
          <cell r="T1695">
            <v>0</v>
          </cell>
          <cell r="U1695">
            <v>0</v>
          </cell>
          <cell r="V1695">
            <v>0</v>
          </cell>
          <cell r="W1695">
            <v>0</v>
          </cell>
          <cell r="X1695">
            <v>0</v>
          </cell>
          <cell r="Y1695">
            <v>0</v>
          </cell>
          <cell r="Z1695">
            <v>265200</v>
          </cell>
          <cell r="AA1695">
            <v>0</v>
          </cell>
          <cell r="AB1695">
            <v>31824</v>
          </cell>
          <cell r="AC1695">
            <v>0</v>
          </cell>
          <cell r="AD1695">
            <v>27000</v>
          </cell>
          <cell r="AE1695">
            <v>0</v>
          </cell>
          <cell r="AF1695">
            <v>55000</v>
          </cell>
          <cell r="AG1695">
            <v>0</v>
          </cell>
          <cell r="AH1695">
            <v>4486</v>
          </cell>
          <cell r="AI1695">
            <v>27345</v>
          </cell>
          <cell r="AJ1695">
            <v>0</v>
          </cell>
          <cell r="AK1695">
            <v>16154</v>
          </cell>
          <cell r="AL1695">
            <v>0</v>
          </cell>
          <cell r="AM1695">
            <v>36547.800000000003</v>
          </cell>
          <cell r="AN1695">
            <v>615</v>
          </cell>
          <cell r="AO1695">
            <v>0</v>
          </cell>
          <cell r="AP1695">
            <v>0</v>
          </cell>
          <cell r="AQ1695">
            <v>410855</v>
          </cell>
          <cell r="AR1695">
            <v>0</v>
          </cell>
          <cell r="AS1695">
            <v>0</v>
          </cell>
          <cell r="AT1695">
            <v>0</v>
          </cell>
          <cell r="AU1695">
            <v>0</v>
          </cell>
          <cell r="AV1695">
            <v>2054</v>
          </cell>
          <cell r="AW1695">
            <v>3492.5425</v>
          </cell>
          <cell r="AX1695">
            <v>838.14419999999996</v>
          </cell>
        </row>
        <row r="1696">
          <cell r="D1696" t="str">
            <v>福田　美穂</v>
          </cell>
          <cell r="E1696">
            <v>1008</v>
          </cell>
          <cell r="F1696" t="str">
            <v>HIDA総合研究所</v>
          </cell>
          <cell r="G1696">
            <v>100802</v>
          </cell>
          <cell r="H1696" t="str">
            <v>海外戦略Ｇ</v>
          </cell>
          <cell r="I1696">
            <v>1</v>
          </cell>
          <cell r="J1696" t="str">
            <v>部門1</v>
          </cell>
          <cell r="K1696">
            <v>1001</v>
          </cell>
          <cell r="L1696" t="str">
            <v>部門1-1</v>
          </cell>
          <cell r="M1696">
            <v>100102</v>
          </cell>
          <cell r="N1696" t="str">
            <v>一般職員</v>
          </cell>
          <cell r="O1696">
            <v>500</v>
          </cell>
          <cell r="P1696">
            <v>270600</v>
          </cell>
          <cell r="Q1696">
            <v>270600</v>
          </cell>
          <cell r="R1696">
            <v>0</v>
          </cell>
          <cell r="S1696">
            <v>0</v>
          </cell>
          <cell r="T1696">
            <v>0</v>
          </cell>
          <cell r="U1696">
            <v>0</v>
          </cell>
          <cell r="V1696">
            <v>0</v>
          </cell>
          <cell r="W1696">
            <v>0</v>
          </cell>
          <cell r="X1696">
            <v>0</v>
          </cell>
          <cell r="Y1696">
            <v>0</v>
          </cell>
          <cell r="Z1696">
            <v>270600</v>
          </cell>
          <cell r="AA1696">
            <v>0</v>
          </cell>
          <cell r="AB1696">
            <v>32472</v>
          </cell>
          <cell r="AC1696">
            <v>0</v>
          </cell>
          <cell r="AD1696">
            <v>0</v>
          </cell>
          <cell r="AE1696">
            <v>0</v>
          </cell>
          <cell r="AF1696">
            <v>4680</v>
          </cell>
          <cell r="AG1696">
            <v>0</v>
          </cell>
          <cell r="AH1696">
            <v>4589</v>
          </cell>
          <cell r="AI1696">
            <v>30021</v>
          </cell>
          <cell r="AJ1696">
            <v>0</v>
          </cell>
          <cell r="AK1696">
            <v>12608</v>
          </cell>
          <cell r="AL1696">
            <v>0</v>
          </cell>
          <cell r="AM1696">
            <v>28525.599999999999</v>
          </cell>
          <cell r="AN1696">
            <v>480</v>
          </cell>
          <cell r="AO1696">
            <v>0</v>
          </cell>
          <cell r="AP1696">
            <v>0</v>
          </cell>
          <cell r="AQ1696">
            <v>342362</v>
          </cell>
          <cell r="AR1696">
            <v>0</v>
          </cell>
          <cell r="AS1696">
            <v>0</v>
          </cell>
          <cell r="AT1696">
            <v>42</v>
          </cell>
          <cell r="AU1696">
            <v>0</v>
          </cell>
          <cell r="AV1696">
            <v>1711</v>
          </cell>
          <cell r="AW1696">
            <v>2910.8870000000002</v>
          </cell>
          <cell r="AX1696">
            <v>698.41840000000002</v>
          </cell>
        </row>
        <row r="1697">
          <cell r="D1697" t="str">
            <v>江口　健一郎</v>
          </cell>
          <cell r="E1697">
            <v>1004</v>
          </cell>
          <cell r="F1697" t="str">
            <v>事業統括部</v>
          </cell>
          <cell r="G1697">
            <v>100407</v>
          </cell>
          <cell r="H1697" t="str">
            <v>ヤンゴン事務所</v>
          </cell>
          <cell r="I1697">
            <v>1</v>
          </cell>
          <cell r="J1697" t="str">
            <v>部門1</v>
          </cell>
          <cell r="K1697">
            <v>1001</v>
          </cell>
          <cell r="L1697" t="str">
            <v>部門1-1</v>
          </cell>
          <cell r="M1697">
            <v>100102</v>
          </cell>
          <cell r="N1697" t="str">
            <v>一般職員</v>
          </cell>
          <cell r="O1697">
            <v>400</v>
          </cell>
          <cell r="P1697">
            <v>218640</v>
          </cell>
          <cell r="Q1697">
            <v>218640</v>
          </cell>
          <cell r="R1697">
            <v>0</v>
          </cell>
          <cell r="S1697">
            <v>0</v>
          </cell>
          <cell r="T1697">
            <v>0</v>
          </cell>
          <cell r="U1697">
            <v>0</v>
          </cell>
          <cell r="V1697">
            <v>0</v>
          </cell>
          <cell r="W1697">
            <v>0</v>
          </cell>
          <cell r="X1697">
            <v>0</v>
          </cell>
          <cell r="Y1697">
            <v>0</v>
          </cell>
          <cell r="Z1697">
            <v>218640</v>
          </cell>
          <cell r="AA1697">
            <v>0</v>
          </cell>
          <cell r="AB1697">
            <v>0</v>
          </cell>
          <cell r="AC1697">
            <v>32500</v>
          </cell>
          <cell r="AD1697">
            <v>0</v>
          </cell>
          <cell r="AE1697">
            <v>0</v>
          </cell>
          <cell r="AF1697">
            <v>0</v>
          </cell>
          <cell r="AG1697">
            <v>0</v>
          </cell>
          <cell r="AH1697">
            <v>6500</v>
          </cell>
          <cell r="AI1697">
            <v>0</v>
          </cell>
          <cell r="AJ1697">
            <v>0</v>
          </cell>
          <cell r="AK1697">
            <v>18518</v>
          </cell>
          <cell r="AL1697">
            <v>0</v>
          </cell>
          <cell r="AM1697">
            <v>41896.6</v>
          </cell>
          <cell r="AN1697">
            <v>705</v>
          </cell>
          <cell r="AO1697">
            <v>0</v>
          </cell>
          <cell r="AP1697">
            <v>0</v>
          </cell>
          <cell r="AQ1697">
            <v>257640</v>
          </cell>
          <cell r="AR1697">
            <v>0</v>
          </cell>
          <cell r="AS1697">
            <v>0</v>
          </cell>
          <cell r="AT1697">
            <v>0</v>
          </cell>
          <cell r="AU1697">
            <v>0</v>
          </cell>
          <cell r="AV1697">
            <v>1288</v>
          </cell>
          <cell r="AW1697">
            <v>2190.14</v>
          </cell>
          <cell r="AX1697">
            <v>0</v>
          </cell>
        </row>
        <row r="1698">
          <cell r="D1698" t="str">
            <v>田中　拓</v>
          </cell>
          <cell r="E1698">
            <v>1001</v>
          </cell>
          <cell r="F1698" t="str">
            <v>産業推進部</v>
          </cell>
          <cell r="G1698">
            <v>100102</v>
          </cell>
          <cell r="H1698" t="str">
            <v>ＥＰＡＧ</v>
          </cell>
          <cell r="I1698">
            <v>1</v>
          </cell>
          <cell r="J1698" t="str">
            <v>部門1</v>
          </cell>
          <cell r="K1698">
            <v>1001</v>
          </cell>
          <cell r="L1698" t="str">
            <v>部門1-1</v>
          </cell>
          <cell r="M1698">
            <v>100102</v>
          </cell>
          <cell r="N1698" t="str">
            <v>一般職員</v>
          </cell>
          <cell r="O1698">
            <v>300</v>
          </cell>
          <cell r="P1698">
            <v>365100</v>
          </cell>
          <cell r="Q1698">
            <v>365100</v>
          </cell>
          <cell r="R1698">
            <v>0</v>
          </cell>
          <cell r="S1698">
            <v>0</v>
          </cell>
          <cell r="T1698">
            <v>0</v>
          </cell>
          <cell r="U1698">
            <v>0</v>
          </cell>
          <cell r="V1698">
            <v>0</v>
          </cell>
          <cell r="W1698">
            <v>0</v>
          </cell>
          <cell r="X1698">
            <v>0</v>
          </cell>
          <cell r="Y1698">
            <v>0</v>
          </cell>
          <cell r="Z1698">
            <v>365100</v>
          </cell>
          <cell r="AA1698">
            <v>75000</v>
          </cell>
          <cell r="AB1698">
            <v>55152</v>
          </cell>
          <cell r="AC1698">
            <v>19500</v>
          </cell>
          <cell r="AD1698">
            <v>27000</v>
          </cell>
          <cell r="AE1698">
            <v>0</v>
          </cell>
          <cell r="AF1698">
            <v>18298</v>
          </cell>
          <cell r="AG1698">
            <v>0</v>
          </cell>
          <cell r="AH1698">
            <v>12500</v>
          </cell>
          <cell r="AI1698">
            <v>0</v>
          </cell>
          <cell r="AJ1698">
            <v>0</v>
          </cell>
          <cell r="AK1698">
            <v>22064</v>
          </cell>
          <cell r="AL1698">
            <v>3080</v>
          </cell>
          <cell r="AM1698">
            <v>49918.8</v>
          </cell>
          <cell r="AN1698">
            <v>840</v>
          </cell>
          <cell r="AO1698">
            <v>0</v>
          </cell>
          <cell r="AP1698">
            <v>0</v>
          </cell>
          <cell r="AQ1698">
            <v>572550</v>
          </cell>
          <cell r="AR1698">
            <v>0</v>
          </cell>
          <cell r="AS1698">
            <v>0</v>
          </cell>
          <cell r="AT1698">
            <v>0</v>
          </cell>
          <cell r="AU1698">
            <v>0</v>
          </cell>
          <cell r="AV1698">
            <v>2862</v>
          </cell>
          <cell r="AW1698">
            <v>4867.4250000000002</v>
          </cell>
          <cell r="AX1698">
            <v>1168.002</v>
          </cell>
        </row>
        <row r="1699">
          <cell r="D1699" t="str">
            <v>井上　修平</v>
          </cell>
          <cell r="E1699">
            <v>1003</v>
          </cell>
          <cell r="F1699" t="str">
            <v>研修業務部</v>
          </cell>
          <cell r="G1699">
            <v>100301</v>
          </cell>
          <cell r="H1699" t="str">
            <v>受入業務Ｇ</v>
          </cell>
          <cell r="I1699">
            <v>1</v>
          </cell>
          <cell r="J1699" t="str">
            <v>部門1</v>
          </cell>
          <cell r="K1699">
            <v>1001</v>
          </cell>
          <cell r="L1699" t="str">
            <v>部門1-1</v>
          </cell>
          <cell r="M1699">
            <v>100102</v>
          </cell>
          <cell r="N1699" t="str">
            <v>一般職員</v>
          </cell>
          <cell r="O1699">
            <v>500</v>
          </cell>
          <cell r="P1699">
            <v>299800</v>
          </cell>
          <cell r="Q1699">
            <v>299800</v>
          </cell>
          <cell r="R1699">
            <v>0</v>
          </cell>
          <cell r="S1699">
            <v>0</v>
          </cell>
          <cell r="T1699">
            <v>0</v>
          </cell>
          <cell r="U1699">
            <v>0</v>
          </cell>
          <cell r="V1699">
            <v>0</v>
          </cell>
          <cell r="W1699">
            <v>0</v>
          </cell>
          <cell r="X1699">
            <v>0</v>
          </cell>
          <cell r="Y1699">
            <v>0</v>
          </cell>
          <cell r="Z1699">
            <v>299800</v>
          </cell>
          <cell r="AA1699">
            <v>0</v>
          </cell>
          <cell r="AB1699">
            <v>35976</v>
          </cell>
          <cell r="AC1699">
            <v>0</v>
          </cell>
          <cell r="AD1699">
            <v>0</v>
          </cell>
          <cell r="AE1699">
            <v>0</v>
          </cell>
          <cell r="AF1699">
            <v>33643</v>
          </cell>
          <cell r="AG1699">
            <v>0</v>
          </cell>
          <cell r="AH1699">
            <v>5151</v>
          </cell>
          <cell r="AI1699">
            <v>116844</v>
          </cell>
          <cell r="AJ1699">
            <v>0</v>
          </cell>
          <cell r="AK1699">
            <v>23246</v>
          </cell>
          <cell r="AL1699">
            <v>3245</v>
          </cell>
          <cell r="AM1699">
            <v>52593.2</v>
          </cell>
          <cell r="AN1699">
            <v>885</v>
          </cell>
          <cell r="AO1699">
            <v>0</v>
          </cell>
          <cell r="AP1699">
            <v>0</v>
          </cell>
          <cell r="AQ1699">
            <v>491414</v>
          </cell>
          <cell r="AR1699">
            <v>3797</v>
          </cell>
          <cell r="AS1699">
            <v>0</v>
          </cell>
          <cell r="AT1699">
            <v>0</v>
          </cell>
          <cell r="AU1699">
            <v>0</v>
          </cell>
          <cell r="AV1699">
            <v>2457</v>
          </cell>
          <cell r="AW1699">
            <v>4177.0889999999999</v>
          </cell>
          <cell r="AX1699">
            <v>1002.4845</v>
          </cell>
        </row>
        <row r="1700">
          <cell r="D1700" t="str">
            <v>木嵜　芙美乃</v>
          </cell>
          <cell r="E1700">
            <v>1001</v>
          </cell>
          <cell r="F1700" t="str">
            <v>産業推進部</v>
          </cell>
          <cell r="G1700">
            <v>100102</v>
          </cell>
          <cell r="H1700" t="str">
            <v>ＥＰＡＧ</v>
          </cell>
          <cell r="I1700">
            <v>1</v>
          </cell>
          <cell r="J1700" t="str">
            <v>部門1</v>
          </cell>
          <cell r="K1700">
            <v>1001</v>
          </cell>
          <cell r="L1700" t="str">
            <v>部門1-1</v>
          </cell>
          <cell r="M1700">
            <v>100102</v>
          </cell>
          <cell r="N1700" t="str">
            <v>一般職員</v>
          </cell>
          <cell r="O1700">
            <v>500</v>
          </cell>
          <cell r="P1700">
            <v>276000</v>
          </cell>
          <cell r="Q1700">
            <v>276000</v>
          </cell>
          <cell r="R1700">
            <v>0</v>
          </cell>
          <cell r="S1700">
            <v>0</v>
          </cell>
          <cell r="T1700">
            <v>0</v>
          </cell>
          <cell r="U1700">
            <v>0</v>
          </cell>
          <cell r="V1700">
            <v>0</v>
          </cell>
          <cell r="W1700">
            <v>0</v>
          </cell>
          <cell r="X1700">
            <v>0</v>
          </cell>
          <cell r="Y1700">
            <v>0</v>
          </cell>
          <cell r="Z1700">
            <v>276000</v>
          </cell>
          <cell r="AA1700">
            <v>0</v>
          </cell>
          <cell r="AB1700">
            <v>33120</v>
          </cell>
          <cell r="AC1700">
            <v>0</v>
          </cell>
          <cell r="AD1700">
            <v>13500</v>
          </cell>
          <cell r="AE1700">
            <v>29000</v>
          </cell>
          <cell r="AF1700">
            <v>0</v>
          </cell>
          <cell r="AG1700">
            <v>0</v>
          </cell>
          <cell r="AH1700">
            <v>18946</v>
          </cell>
          <cell r="AI1700">
            <v>0</v>
          </cell>
          <cell r="AJ1700">
            <v>0</v>
          </cell>
          <cell r="AK1700">
            <v>14972</v>
          </cell>
          <cell r="AL1700">
            <v>0</v>
          </cell>
          <cell r="AM1700">
            <v>33873.4</v>
          </cell>
          <cell r="AN1700">
            <v>570</v>
          </cell>
          <cell r="AO1700">
            <v>0</v>
          </cell>
          <cell r="AP1700">
            <v>0</v>
          </cell>
          <cell r="AQ1700">
            <v>370566</v>
          </cell>
          <cell r="AR1700">
            <v>0</v>
          </cell>
          <cell r="AS1700">
            <v>0</v>
          </cell>
          <cell r="AT1700">
            <v>0</v>
          </cell>
          <cell r="AU1700">
            <v>0</v>
          </cell>
          <cell r="AV1700">
            <v>1852</v>
          </cell>
          <cell r="AW1700">
            <v>3150.6410000000001</v>
          </cell>
          <cell r="AX1700">
            <v>755.95460000000003</v>
          </cell>
        </row>
        <row r="1701">
          <cell r="D1701" t="str">
            <v>吉田　維子</v>
          </cell>
          <cell r="E1701">
            <v>1008</v>
          </cell>
          <cell r="F1701" t="str">
            <v>HIDA総合研究所</v>
          </cell>
          <cell r="G1701">
            <v>100803</v>
          </cell>
          <cell r="H1701" t="str">
            <v>日本語教育センター</v>
          </cell>
          <cell r="I1701">
            <v>1</v>
          </cell>
          <cell r="J1701" t="str">
            <v>部門1</v>
          </cell>
          <cell r="K1701">
            <v>1001</v>
          </cell>
          <cell r="L1701" t="str">
            <v>部門1-1</v>
          </cell>
          <cell r="M1701">
            <v>100102</v>
          </cell>
          <cell r="N1701" t="str">
            <v>一般職員</v>
          </cell>
          <cell r="O1701">
            <v>500</v>
          </cell>
          <cell r="P1701">
            <v>286800</v>
          </cell>
          <cell r="Q1701">
            <v>286800</v>
          </cell>
          <cell r="R1701">
            <v>0</v>
          </cell>
          <cell r="S1701">
            <v>0</v>
          </cell>
          <cell r="T1701">
            <v>0</v>
          </cell>
          <cell r="U1701">
            <v>0</v>
          </cell>
          <cell r="V1701">
            <v>0</v>
          </cell>
          <cell r="W1701">
            <v>0</v>
          </cell>
          <cell r="X1701">
            <v>0</v>
          </cell>
          <cell r="Y1701">
            <v>0</v>
          </cell>
          <cell r="Z1701">
            <v>286800</v>
          </cell>
          <cell r="AA1701">
            <v>0</v>
          </cell>
          <cell r="AB1701">
            <v>34416</v>
          </cell>
          <cell r="AC1701">
            <v>0</v>
          </cell>
          <cell r="AD1701">
            <v>0</v>
          </cell>
          <cell r="AE1701">
            <v>0</v>
          </cell>
          <cell r="AF1701">
            <v>15113</v>
          </cell>
          <cell r="AG1701">
            <v>0</v>
          </cell>
          <cell r="AH1701">
            <v>4901</v>
          </cell>
          <cell r="AI1701">
            <v>30182</v>
          </cell>
          <cell r="AJ1701">
            <v>0</v>
          </cell>
          <cell r="AK1701">
            <v>18518</v>
          </cell>
          <cell r="AL1701">
            <v>2585</v>
          </cell>
          <cell r="AM1701">
            <v>41896.6</v>
          </cell>
          <cell r="AN1701">
            <v>705</v>
          </cell>
          <cell r="AO1701">
            <v>0</v>
          </cell>
          <cell r="AP1701">
            <v>0</v>
          </cell>
          <cell r="AQ1701">
            <v>371412</v>
          </cell>
          <cell r="AR1701">
            <v>0</v>
          </cell>
          <cell r="AS1701">
            <v>0</v>
          </cell>
          <cell r="AT1701">
            <v>0</v>
          </cell>
          <cell r="AU1701">
            <v>0</v>
          </cell>
          <cell r="AV1701">
            <v>1857</v>
          </cell>
          <cell r="AW1701">
            <v>3157.0619999999999</v>
          </cell>
          <cell r="AX1701">
            <v>757.68039999999996</v>
          </cell>
        </row>
        <row r="1702">
          <cell r="D1702" t="str">
            <v>荒川　勝彦</v>
          </cell>
          <cell r="E1702">
            <v>1005</v>
          </cell>
          <cell r="F1702" t="str">
            <v>総務企画部</v>
          </cell>
          <cell r="G1702">
            <v>100503</v>
          </cell>
          <cell r="H1702" t="str">
            <v>人事Ｇ</v>
          </cell>
          <cell r="I1702">
            <v>1</v>
          </cell>
          <cell r="J1702" t="str">
            <v>部門1</v>
          </cell>
          <cell r="K1702">
            <v>1001</v>
          </cell>
          <cell r="L1702" t="str">
            <v>部門1-1</v>
          </cell>
          <cell r="M1702">
            <v>100102</v>
          </cell>
          <cell r="N1702" t="str">
            <v>一般職員</v>
          </cell>
          <cell r="O1702">
            <v>500</v>
          </cell>
          <cell r="P1702">
            <v>248700</v>
          </cell>
          <cell r="Q1702">
            <v>248700</v>
          </cell>
          <cell r="R1702">
            <v>0</v>
          </cell>
          <cell r="S1702">
            <v>0</v>
          </cell>
          <cell r="T1702">
            <v>0</v>
          </cell>
          <cell r="U1702">
            <v>0</v>
          </cell>
          <cell r="V1702">
            <v>0</v>
          </cell>
          <cell r="W1702">
            <v>0</v>
          </cell>
          <cell r="X1702">
            <v>0</v>
          </cell>
          <cell r="Y1702">
            <v>0</v>
          </cell>
          <cell r="Z1702">
            <v>248700</v>
          </cell>
          <cell r="AA1702">
            <v>0</v>
          </cell>
          <cell r="AB1702">
            <v>0</v>
          </cell>
          <cell r="AC1702">
            <v>0</v>
          </cell>
          <cell r="AD1702">
            <v>0</v>
          </cell>
          <cell r="AE1702">
            <v>0</v>
          </cell>
          <cell r="AF1702">
            <v>0</v>
          </cell>
          <cell r="AG1702">
            <v>0</v>
          </cell>
          <cell r="AH1702">
            <v>0</v>
          </cell>
          <cell r="AI1702">
            <v>0</v>
          </cell>
          <cell r="AJ1702">
            <v>0</v>
          </cell>
          <cell r="AK1702">
            <v>16154</v>
          </cell>
          <cell r="AL1702">
            <v>0</v>
          </cell>
          <cell r="AM1702">
            <v>36547.800000000003</v>
          </cell>
          <cell r="AN1702">
            <v>615</v>
          </cell>
          <cell r="AO1702">
            <v>0</v>
          </cell>
          <cell r="AP1702">
            <v>0</v>
          </cell>
          <cell r="AQ1702">
            <v>248700</v>
          </cell>
          <cell r="AR1702">
            <v>0</v>
          </cell>
          <cell r="AS1702">
            <v>0</v>
          </cell>
          <cell r="AT1702">
            <v>0</v>
          </cell>
          <cell r="AU1702">
            <v>0</v>
          </cell>
          <cell r="AV1702">
            <v>1243</v>
          </cell>
          <cell r="AW1702">
            <v>2114.4499999999998</v>
          </cell>
          <cell r="AX1702">
            <v>507.34800000000001</v>
          </cell>
        </row>
        <row r="1703">
          <cell r="D1703" t="str">
            <v>井手　遊</v>
          </cell>
          <cell r="E1703">
            <v>1004</v>
          </cell>
          <cell r="F1703" t="str">
            <v>事業統括部</v>
          </cell>
          <cell r="G1703">
            <v>100404</v>
          </cell>
          <cell r="H1703" t="str">
            <v>バンコク事務所</v>
          </cell>
          <cell r="I1703">
            <v>1</v>
          </cell>
          <cell r="J1703" t="str">
            <v>部門1</v>
          </cell>
          <cell r="K1703">
            <v>1001</v>
          </cell>
          <cell r="L1703" t="str">
            <v>部門1-1</v>
          </cell>
          <cell r="M1703">
            <v>100102</v>
          </cell>
          <cell r="N1703" t="str">
            <v>一般職員</v>
          </cell>
          <cell r="O1703">
            <v>400</v>
          </cell>
          <cell r="P1703">
            <v>216480</v>
          </cell>
          <cell r="Q1703">
            <v>216480</v>
          </cell>
          <cell r="R1703">
            <v>0</v>
          </cell>
          <cell r="S1703">
            <v>0</v>
          </cell>
          <cell r="T1703">
            <v>0</v>
          </cell>
          <cell r="U1703">
            <v>0</v>
          </cell>
          <cell r="V1703">
            <v>0</v>
          </cell>
          <cell r="W1703">
            <v>0</v>
          </cell>
          <cell r="X1703">
            <v>0</v>
          </cell>
          <cell r="Y1703">
            <v>0</v>
          </cell>
          <cell r="Z1703">
            <v>216480</v>
          </cell>
          <cell r="AA1703">
            <v>0</v>
          </cell>
          <cell r="AB1703">
            <v>0</v>
          </cell>
          <cell r="AC1703">
            <v>0</v>
          </cell>
          <cell r="AD1703">
            <v>0</v>
          </cell>
          <cell r="AE1703">
            <v>0</v>
          </cell>
          <cell r="AF1703">
            <v>0</v>
          </cell>
          <cell r="AG1703">
            <v>0</v>
          </cell>
          <cell r="AH1703">
            <v>0</v>
          </cell>
          <cell r="AI1703">
            <v>0</v>
          </cell>
          <cell r="AJ1703">
            <v>0</v>
          </cell>
          <cell r="AK1703">
            <v>19700</v>
          </cell>
          <cell r="AL1703">
            <v>0</v>
          </cell>
          <cell r="AM1703">
            <v>44570</v>
          </cell>
          <cell r="AN1703">
            <v>750</v>
          </cell>
          <cell r="AO1703">
            <v>0</v>
          </cell>
          <cell r="AP1703">
            <v>0</v>
          </cell>
          <cell r="AQ1703">
            <v>216480</v>
          </cell>
          <cell r="AR1703">
            <v>0</v>
          </cell>
          <cell r="AS1703">
            <v>0</v>
          </cell>
          <cell r="AT1703">
            <v>0</v>
          </cell>
          <cell r="AU1703">
            <v>0</v>
          </cell>
          <cell r="AV1703">
            <v>1082</v>
          </cell>
          <cell r="AW1703">
            <v>1840.48</v>
          </cell>
          <cell r="AX1703">
            <v>0</v>
          </cell>
        </row>
        <row r="1704">
          <cell r="D1704" t="str">
            <v>小金丸　幸</v>
          </cell>
          <cell r="E1704">
            <v>1005</v>
          </cell>
          <cell r="F1704" t="str">
            <v>総務企画部</v>
          </cell>
          <cell r="G1704">
            <v>100501</v>
          </cell>
          <cell r="H1704" t="str">
            <v>経営戦略Ｇ</v>
          </cell>
          <cell r="I1704">
            <v>1</v>
          </cell>
          <cell r="J1704" t="str">
            <v>部門1</v>
          </cell>
          <cell r="K1704">
            <v>1001</v>
          </cell>
          <cell r="L1704" t="str">
            <v>部門1-1</v>
          </cell>
          <cell r="M1704">
            <v>100102</v>
          </cell>
          <cell r="N1704" t="str">
            <v>一般職員</v>
          </cell>
          <cell r="O1704">
            <v>500</v>
          </cell>
          <cell r="P1704">
            <v>257100</v>
          </cell>
          <cell r="Q1704">
            <v>257100</v>
          </cell>
          <cell r="R1704">
            <v>0</v>
          </cell>
          <cell r="S1704">
            <v>0</v>
          </cell>
          <cell r="T1704">
            <v>0</v>
          </cell>
          <cell r="U1704">
            <v>0</v>
          </cell>
          <cell r="V1704">
            <v>0</v>
          </cell>
          <cell r="W1704">
            <v>0</v>
          </cell>
          <cell r="X1704">
            <v>0</v>
          </cell>
          <cell r="Y1704">
            <v>0</v>
          </cell>
          <cell r="Z1704">
            <v>257100</v>
          </cell>
          <cell r="AA1704">
            <v>0</v>
          </cell>
          <cell r="AB1704">
            <v>30852</v>
          </cell>
          <cell r="AC1704">
            <v>0</v>
          </cell>
          <cell r="AD1704">
            <v>27000</v>
          </cell>
          <cell r="AE1704">
            <v>0</v>
          </cell>
          <cell r="AF1704">
            <v>0</v>
          </cell>
          <cell r="AG1704">
            <v>0</v>
          </cell>
          <cell r="AH1704">
            <v>5829</v>
          </cell>
          <cell r="AI1704">
            <v>0</v>
          </cell>
          <cell r="AJ1704">
            <v>0</v>
          </cell>
          <cell r="AK1704">
            <v>13396</v>
          </cell>
          <cell r="AL1704">
            <v>0</v>
          </cell>
          <cell r="AM1704">
            <v>30308.2</v>
          </cell>
          <cell r="AN1704">
            <v>510</v>
          </cell>
          <cell r="AO1704">
            <v>0</v>
          </cell>
          <cell r="AP1704">
            <v>0</v>
          </cell>
          <cell r="AQ1704">
            <v>320781</v>
          </cell>
          <cell r="AR1704">
            <v>0</v>
          </cell>
          <cell r="AS1704">
            <v>0</v>
          </cell>
          <cell r="AT1704">
            <v>0</v>
          </cell>
          <cell r="AU1704">
            <v>0</v>
          </cell>
          <cell r="AV1704">
            <v>1603</v>
          </cell>
          <cell r="AW1704">
            <v>2727.5435000000002</v>
          </cell>
          <cell r="AX1704">
            <v>654.39319999999998</v>
          </cell>
        </row>
        <row r="1705">
          <cell r="D1705" t="str">
            <v>三浦　綾子</v>
          </cell>
          <cell r="E1705">
            <v>1005</v>
          </cell>
          <cell r="F1705" t="str">
            <v>総務企画部</v>
          </cell>
          <cell r="G1705">
            <v>100503</v>
          </cell>
          <cell r="H1705" t="str">
            <v>人事Ｇ</v>
          </cell>
          <cell r="I1705">
            <v>1</v>
          </cell>
          <cell r="J1705" t="str">
            <v>部門1</v>
          </cell>
          <cell r="K1705">
            <v>1001</v>
          </cell>
          <cell r="L1705" t="str">
            <v>部門1-1</v>
          </cell>
          <cell r="M1705">
            <v>100102</v>
          </cell>
          <cell r="N1705" t="str">
            <v>一般職員</v>
          </cell>
          <cell r="O1705">
            <v>500</v>
          </cell>
          <cell r="P1705">
            <v>248700</v>
          </cell>
          <cell r="Q1705">
            <v>248700</v>
          </cell>
          <cell r="R1705">
            <v>0</v>
          </cell>
          <cell r="S1705">
            <v>0</v>
          </cell>
          <cell r="T1705">
            <v>0</v>
          </cell>
          <cell r="U1705">
            <v>0</v>
          </cell>
          <cell r="V1705">
            <v>0</v>
          </cell>
          <cell r="W1705">
            <v>0</v>
          </cell>
          <cell r="X1705">
            <v>0</v>
          </cell>
          <cell r="Y1705">
            <v>0</v>
          </cell>
          <cell r="Z1705">
            <v>248700</v>
          </cell>
          <cell r="AA1705">
            <v>0</v>
          </cell>
          <cell r="AB1705">
            <v>29844</v>
          </cell>
          <cell r="AC1705">
            <v>0</v>
          </cell>
          <cell r="AD1705">
            <v>27000</v>
          </cell>
          <cell r="AE1705">
            <v>0</v>
          </cell>
          <cell r="AF1705">
            <v>9233</v>
          </cell>
          <cell r="AG1705">
            <v>0</v>
          </cell>
          <cell r="AH1705">
            <v>11672</v>
          </cell>
          <cell r="AI1705">
            <v>82933</v>
          </cell>
          <cell r="AJ1705">
            <v>0</v>
          </cell>
          <cell r="AK1705">
            <v>14184</v>
          </cell>
          <cell r="AL1705">
            <v>0</v>
          </cell>
          <cell r="AM1705">
            <v>32090.799999999999</v>
          </cell>
          <cell r="AN1705">
            <v>540</v>
          </cell>
          <cell r="AO1705">
            <v>0</v>
          </cell>
          <cell r="AP1705">
            <v>0</v>
          </cell>
          <cell r="AQ1705">
            <v>409382</v>
          </cell>
          <cell r="AR1705">
            <v>2818</v>
          </cell>
          <cell r="AS1705">
            <v>0</v>
          </cell>
          <cell r="AT1705">
            <v>1532</v>
          </cell>
          <cell r="AU1705">
            <v>0</v>
          </cell>
          <cell r="AV1705">
            <v>2046</v>
          </cell>
          <cell r="AW1705">
            <v>3480.6570000000002</v>
          </cell>
          <cell r="AX1705">
            <v>835.13919999999996</v>
          </cell>
        </row>
        <row r="1706">
          <cell r="D1706" t="str">
            <v>長谷　麻里子</v>
          </cell>
          <cell r="E1706">
            <v>1003</v>
          </cell>
          <cell r="F1706" t="str">
            <v>研修業務部</v>
          </cell>
          <cell r="G1706">
            <v>100302</v>
          </cell>
          <cell r="H1706" t="str">
            <v>低炭素化支援Ｇ</v>
          </cell>
          <cell r="I1706">
            <v>1</v>
          </cell>
          <cell r="J1706" t="str">
            <v>部門1</v>
          </cell>
          <cell r="K1706">
            <v>1001</v>
          </cell>
          <cell r="L1706" t="str">
            <v>部門1-1</v>
          </cell>
          <cell r="M1706">
            <v>100102</v>
          </cell>
          <cell r="N1706" t="str">
            <v>一般職員</v>
          </cell>
          <cell r="O1706">
            <v>500</v>
          </cell>
          <cell r="P1706">
            <v>248700</v>
          </cell>
          <cell r="Q1706">
            <v>248700</v>
          </cell>
          <cell r="R1706">
            <v>0</v>
          </cell>
          <cell r="S1706">
            <v>0</v>
          </cell>
          <cell r="T1706">
            <v>0</v>
          </cell>
          <cell r="U1706">
            <v>0</v>
          </cell>
          <cell r="V1706">
            <v>0</v>
          </cell>
          <cell r="W1706">
            <v>0</v>
          </cell>
          <cell r="X1706">
            <v>0</v>
          </cell>
          <cell r="Y1706">
            <v>0</v>
          </cell>
          <cell r="Z1706">
            <v>248700</v>
          </cell>
          <cell r="AA1706">
            <v>0</v>
          </cell>
          <cell r="AB1706">
            <v>29844</v>
          </cell>
          <cell r="AC1706">
            <v>0</v>
          </cell>
          <cell r="AD1706">
            <v>27000</v>
          </cell>
          <cell r="AE1706">
            <v>0</v>
          </cell>
          <cell r="AF1706">
            <v>6733</v>
          </cell>
          <cell r="AG1706">
            <v>0</v>
          </cell>
          <cell r="AH1706">
            <v>5672</v>
          </cell>
          <cell r="AI1706">
            <v>37072</v>
          </cell>
          <cell r="AJ1706">
            <v>0</v>
          </cell>
          <cell r="AK1706">
            <v>16154</v>
          </cell>
          <cell r="AL1706">
            <v>0</v>
          </cell>
          <cell r="AM1706">
            <v>36547.800000000003</v>
          </cell>
          <cell r="AN1706">
            <v>615</v>
          </cell>
          <cell r="AO1706">
            <v>0</v>
          </cell>
          <cell r="AP1706">
            <v>0</v>
          </cell>
          <cell r="AQ1706">
            <v>355021</v>
          </cell>
          <cell r="AR1706">
            <v>0</v>
          </cell>
          <cell r="AS1706">
            <v>0</v>
          </cell>
          <cell r="AT1706">
            <v>0</v>
          </cell>
          <cell r="AU1706">
            <v>0</v>
          </cell>
          <cell r="AV1706">
            <v>1775</v>
          </cell>
          <cell r="AW1706">
            <v>3017.7835</v>
          </cell>
          <cell r="AX1706">
            <v>724.24279999999999</v>
          </cell>
        </row>
        <row r="1707">
          <cell r="D1707" t="str">
            <v>竹内　祐輔</v>
          </cell>
          <cell r="E1707">
            <v>1007</v>
          </cell>
          <cell r="F1707" t="str">
            <v>関西研修センター</v>
          </cell>
          <cell r="G1707">
            <v>100701</v>
          </cell>
          <cell r="H1707" t="str">
            <v>ＫＫＣＧ</v>
          </cell>
          <cell r="I1707">
            <v>1</v>
          </cell>
          <cell r="J1707" t="str">
            <v>部門1</v>
          </cell>
          <cell r="K1707">
            <v>1001</v>
          </cell>
          <cell r="L1707" t="str">
            <v>部門1-1</v>
          </cell>
          <cell r="M1707">
            <v>100102</v>
          </cell>
          <cell r="N1707" t="str">
            <v>一般職員</v>
          </cell>
          <cell r="O1707">
            <v>300</v>
          </cell>
          <cell r="P1707">
            <v>315700</v>
          </cell>
          <cell r="Q1707">
            <v>315700</v>
          </cell>
          <cell r="R1707">
            <v>0</v>
          </cell>
          <cell r="S1707">
            <v>0</v>
          </cell>
          <cell r="T1707">
            <v>0</v>
          </cell>
          <cell r="U1707">
            <v>0</v>
          </cell>
          <cell r="V1707">
            <v>0</v>
          </cell>
          <cell r="W1707">
            <v>0</v>
          </cell>
          <cell r="X1707">
            <v>0</v>
          </cell>
          <cell r="Y1707">
            <v>0</v>
          </cell>
          <cell r="Z1707">
            <v>315700</v>
          </cell>
          <cell r="AA1707">
            <v>45000</v>
          </cell>
          <cell r="AB1707">
            <v>44844</v>
          </cell>
          <cell r="AC1707">
            <v>13000</v>
          </cell>
          <cell r="AD1707">
            <v>0</v>
          </cell>
          <cell r="AE1707">
            <v>0</v>
          </cell>
          <cell r="AF1707">
            <v>17375</v>
          </cell>
          <cell r="AG1707">
            <v>0</v>
          </cell>
          <cell r="AH1707">
            <v>0</v>
          </cell>
          <cell r="AI1707">
            <v>0</v>
          </cell>
          <cell r="AJ1707">
            <v>0</v>
          </cell>
          <cell r="AK1707">
            <v>16154</v>
          </cell>
          <cell r="AL1707">
            <v>2255</v>
          </cell>
          <cell r="AM1707">
            <v>36547.800000000003</v>
          </cell>
          <cell r="AN1707">
            <v>615</v>
          </cell>
          <cell r="AO1707">
            <v>0</v>
          </cell>
          <cell r="AP1707">
            <v>0</v>
          </cell>
          <cell r="AQ1707">
            <v>435919</v>
          </cell>
          <cell r="AR1707">
            <v>0</v>
          </cell>
          <cell r="AS1707">
            <v>0</v>
          </cell>
          <cell r="AT1707">
            <v>0</v>
          </cell>
          <cell r="AU1707">
            <v>0</v>
          </cell>
          <cell r="AV1707">
            <v>2179</v>
          </cell>
          <cell r="AW1707">
            <v>3705.9065000000001</v>
          </cell>
          <cell r="AX1707">
            <v>889.27470000000005</v>
          </cell>
        </row>
        <row r="1708">
          <cell r="D1708" t="str">
            <v>上井　智香子</v>
          </cell>
          <cell r="E1708">
            <v>1005</v>
          </cell>
          <cell r="F1708" t="str">
            <v>総務企画部</v>
          </cell>
          <cell r="G1708">
            <v>100502</v>
          </cell>
          <cell r="H1708" t="str">
            <v>総務Ｇ</v>
          </cell>
          <cell r="I1708">
            <v>1</v>
          </cell>
          <cell r="J1708" t="str">
            <v>部門1</v>
          </cell>
          <cell r="K1708">
            <v>1001</v>
          </cell>
          <cell r="L1708" t="str">
            <v>部門1-1</v>
          </cell>
          <cell r="M1708">
            <v>100102</v>
          </cell>
          <cell r="N1708" t="str">
            <v>一般職員</v>
          </cell>
          <cell r="O1708">
            <v>500</v>
          </cell>
          <cell r="P1708">
            <v>340700</v>
          </cell>
          <cell r="Q1708">
            <v>340700</v>
          </cell>
          <cell r="R1708">
            <v>0</v>
          </cell>
          <cell r="S1708">
            <v>0</v>
          </cell>
          <cell r="T1708">
            <v>0</v>
          </cell>
          <cell r="U1708">
            <v>0</v>
          </cell>
          <cell r="V1708">
            <v>0</v>
          </cell>
          <cell r="W1708">
            <v>0</v>
          </cell>
          <cell r="X1708">
            <v>0</v>
          </cell>
          <cell r="Y1708">
            <v>0</v>
          </cell>
          <cell r="Z1708">
            <v>340700</v>
          </cell>
          <cell r="AA1708">
            <v>0</v>
          </cell>
          <cell r="AB1708">
            <v>41664</v>
          </cell>
          <cell r="AC1708">
            <v>6500</v>
          </cell>
          <cell r="AD1708">
            <v>27000</v>
          </cell>
          <cell r="AE1708">
            <v>0</v>
          </cell>
          <cell r="AF1708">
            <v>13835</v>
          </cell>
          <cell r="AG1708">
            <v>0</v>
          </cell>
          <cell r="AH1708">
            <v>14893</v>
          </cell>
          <cell r="AI1708">
            <v>0</v>
          </cell>
          <cell r="AJ1708">
            <v>0</v>
          </cell>
          <cell r="AK1708">
            <v>17336</v>
          </cell>
          <cell r="AL1708">
            <v>2420</v>
          </cell>
          <cell r="AM1708">
            <v>39222.199999999997</v>
          </cell>
          <cell r="AN1708">
            <v>660</v>
          </cell>
          <cell r="AO1708">
            <v>0</v>
          </cell>
          <cell r="AP1708">
            <v>0</v>
          </cell>
          <cell r="AQ1708">
            <v>444592</v>
          </cell>
          <cell r="AR1708">
            <v>0</v>
          </cell>
          <cell r="AS1708">
            <v>0</v>
          </cell>
          <cell r="AT1708">
            <v>0</v>
          </cell>
          <cell r="AU1708">
            <v>0</v>
          </cell>
          <cell r="AV1708">
            <v>2222</v>
          </cell>
          <cell r="AW1708">
            <v>3779.9920000000002</v>
          </cell>
          <cell r="AX1708">
            <v>906.96759999999995</v>
          </cell>
        </row>
        <row r="1709">
          <cell r="D1709" t="str">
            <v>熊谷　昌樹</v>
          </cell>
          <cell r="E1709">
            <v>1004</v>
          </cell>
          <cell r="F1709" t="str">
            <v>事業統括部</v>
          </cell>
          <cell r="G1709">
            <v>100403</v>
          </cell>
          <cell r="H1709" t="str">
            <v>管理システムＧ</v>
          </cell>
          <cell r="I1709">
            <v>1</v>
          </cell>
          <cell r="J1709" t="str">
            <v>部門1</v>
          </cell>
          <cell r="K1709">
            <v>1001</v>
          </cell>
          <cell r="L1709" t="str">
            <v>部門1-1</v>
          </cell>
          <cell r="M1709">
            <v>100102</v>
          </cell>
          <cell r="N1709" t="str">
            <v>一般職員</v>
          </cell>
          <cell r="O1709">
            <v>500</v>
          </cell>
          <cell r="P1709">
            <v>278700</v>
          </cell>
          <cell r="Q1709">
            <v>278700</v>
          </cell>
          <cell r="R1709">
            <v>0</v>
          </cell>
          <cell r="S1709">
            <v>0</v>
          </cell>
          <cell r="T1709">
            <v>0</v>
          </cell>
          <cell r="U1709">
            <v>0</v>
          </cell>
          <cell r="V1709">
            <v>0</v>
          </cell>
          <cell r="W1709">
            <v>0</v>
          </cell>
          <cell r="X1709">
            <v>0</v>
          </cell>
          <cell r="Y1709">
            <v>0</v>
          </cell>
          <cell r="Z1709">
            <v>278700</v>
          </cell>
          <cell r="AA1709">
            <v>0</v>
          </cell>
          <cell r="AB1709">
            <v>36564</v>
          </cell>
          <cell r="AC1709">
            <v>26000</v>
          </cell>
          <cell r="AD1709">
            <v>0</v>
          </cell>
          <cell r="AE1709">
            <v>0</v>
          </cell>
          <cell r="AF1709">
            <v>31258</v>
          </cell>
          <cell r="AG1709">
            <v>0</v>
          </cell>
          <cell r="AH1709">
            <v>21146</v>
          </cell>
          <cell r="AI1709">
            <v>124690</v>
          </cell>
          <cell r="AJ1709">
            <v>0</v>
          </cell>
          <cell r="AK1709">
            <v>22064</v>
          </cell>
          <cell r="AL1709">
            <v>0</v>
          </cell>
          <cell r="AM1709">
            <v>49918.8</v>
          </cell>
          <cell r="AN1709">
            <v>840</v>
          </cell>
          <cell r="AO1709">
            <v>0</v>
          </cell>
          <cell r="AP1709">
            <v>0</v>
          </cell>
          <cell r="AQ1709">
            <v>518358</v>
          </cell>
          <cell r="AR1709">
            <v>8487</v>
          </cell>
          <cell r="AS1709">
            <v>0</v>
          </cell>
          <cell r="AT1709">
            <v>0</v>
          </cell>
          <cell r="AU1709">
            <v>5800</v>
          </cell>
          <cell r="AV1709">
            <v>2591</v>
          </cell>
          <cell r="AW1709">
            <v>4406.8329999999996</v>
          </cell>
          <cell r="AX1709">
            <v>1057.4503</v>
          </cell>
        </row>
        <row r="1710">
          <cell r="D1710" t="str">
            <v>井橋　翠</v>
          </cell>
          <cell r="E1710">
            <v>1005</v>
          </cell>
          <cell r="F1710" t="str">
            <v>総務企画部</v>
          </cell>
          <cell r="G1710">
            <v>100502</v>
          </cell>
          <cell r="H1710" t="str">
            <v>総務Ｇ</v>
          </cell>
          <cell r="I1710">
            <v>1</v>
          </cell>
          <cell r="J1710" t="str">
            <v>部門1</v>
          </cell>
          <cell r="K1710">
            <v>1001</v>
          </cell>
          <cell r="L1710" t="str">
            <v>部門1-1</v>
          </cell>
          <cell r="M1710">
            <v>100102</v>
          </cell>
          <cell r="N1710" t="str">
            <v>一般職員</v>
          </cell>
          <cell r="O1710">
            <v>500</v>
          </cell>
          <cell r="P1710">
            <v>0</v>
          </cell>
          <cell r="Q1710">
            <v>0</v>
          </cell>
          <cell r="R1710">
            <v>0</v>
          </cell>
          <cell r="S1710">
            <v>0</v>
          </cell>
          <cell r="T1710">
            <v>0</v>
          </cell>
          <cell r="U1710">
            <v>0</v>
          </cell>
          <cell r="V1710">
            <v>0</v>
          </cell>
          <cell r="W1710">
            <v>0</v>
          </cell>
          <cell r="X1710">
            <v>0</v>
          </cell>
          <cell r="Y1710">
            <v>0</v>
          </cell>
          <cell r="Z1710">
            <v>0</v>
          </cell>
          <cell r="AA1710">
            <v>0</v>
          </cell>
          <cell r="AB1710">
            <v>0</v>
          </cell>
          <cell r="AC1710">
            <v>0</v>
          </cell>
          <cell r="AD1710">
            <v>0</v>
          </cell>
          <cell r="AE1710">
            <v>0</v>
          </cell>
          <cell r="AF1710">
            <v>0</v>
          </cell>
          <cell r="AG1710">
            <v>0</v>
          </cell>
          <cell r="AH1710">
            <v>0</v>
          </cell>
          <cell r="AI1710">
            <v>0</v>
          </cell>
          <cell r="AJ1710">
            <v>0</v>
          </cell>
          <cell r="AK1710">
            <v>0</v>
          </cell>
          <cell r="AL1710">
            <v>0</v>
          </cell>
          <cell r="AM1710">
            <v>0</v>
          </cell>
          <cell r="AN1710">
            <v>0</v>
          </cell>
          <cell r="AO1710">
            <v>0</v>
          </cell>
          <cell r="AP1710">
            <v>0</v>
          </cell>
          <cell r="AQ1710">
            <v>0</v>
          </cell>
          <cell r="AR1710">
            <v>0</v>
          </cell>
          <cell r="AS1710">
            <v>0</v>
          </cell>
          <cell r="AT1710">
            <v>0</v>
          </cell>
          <cell r="AU1710">
            <v>0</v>
          </cell>
          <cell r="AV1710">
            <v>0</v>
          </cell>
          <cell r="AW1710">
            <v>0</v>
          </cell>
          <cell r="AX1710">
            <v>0</v>
          </cell>
        </row>
        <row r="1711">
          <cell r="D1711" t="str">
            <v>吉竹　和宏</v>
          </cell>
          <cell r="E1711">
            <v>1002</v>
          </cell>
          <cell r="F1711" t="str">
            <v>派遣業務部</v>
          </cell>
          <cell r="G1711">
            <v>100201</v>
          </cell>
          <cell r="H1711" t="str">
            <v>派遣業務Ｇ</v>
          </cell>
          <cell r="I1711">
            <v>1</v>
          </cell>
          <cell r="J1711" t="str">
            <v>部門1</v>
          </cell>
          <cell r="K1711">
            <v>1001</v>
          </cell>
          <cell r="L1711" t="str">
            <v>部門1-1</v>
          </cell>
          <cell r="M1711">
            <v>100102</v>
          </cell>
          <cell r="N1711" t="str">
            <v>一般職員</v>
          </cell>
          <cell r="O1711">
            <v>500</v>
          </cell>
          <cell r="P1711">
            <v>289400</v>
          </cell>
          <cell r="Q1711">
            <v>289400</v>
          </cell>
          <cell r="R1711">
            <v>0</v>
          </cell>
          <cell r="S1711">
            <v>0</v>
          </cell>
          <cell r="T1711">
            <v>0</v>
          </cell>
          <cell r="U1711">
            <v>0</v>
          </cell>
          <cell r="V1711">
            <v>0</v>
          </cell>
          <cell r="W1711">
            <v>0</v>
          </cell>
          <cell r="X1711">
            <v>0</v>
          </cell>
          <cell r="Y1711">
            <v>0</v>
          </cell>
          <cell r="Z1711">
            <v>289400</v>
          </cell>
          <cell r="AA1711">
            <v>0</v>
          </cell>
          <cell r="AB1711">
            <v>37848</v>
          </cell>
          <cell r="AC1711">
            <v>26000</v>
          </cell>
          <cell r="AD1711">
            <v>27000</v>
          </cell>
          <cell r="AE1711">
            <v>0</v>
          </cell>
          <cell r="AF1711">
            <v>13368</v>
          </cell>
          <cell r="AG1711">
            <v>0</v>
          </cell>
          <cell r="AH1711">
            <v>4951</v>
          </cell>
          <cell r="AI1711">
            <v>0</v>
          </cell>
          <cell r="AJ1711">
            <v>0</v>
          </cell>
          <cell r="AK1711">
            <v>17336</v>
          </cell>
          <cell r="AL1711">
            <v>2420</v>
          </cell>
          <cell r="AM1711">
            <v>39222.199999999997</v>
          </cell>
          <cell r="AN1711">
            <v>660</v>
          </cell>
          <cell r="AO1711">
            <v>0</v>
          </cell>
          <cell r="AP1711">
            <v>0</v>
          </cell>
          <cell r="AQ1711">
            <v>398567</v>
          </cell>
          <cell r="AR1711">
            <v>0</v>
          </cell>
          <cell r="AS1711">
            <v>0</v>
          </cell>
          <cell r="AT1711">
            <v>0</v>
          </cell>
          <cell r="AU1711">
            <v>0</v>
          </cell>
          <cell r="AV1711">
            <v>1992</v>
          </cell>
          <cell r="AW1711">
            <v>3388.6545000000001</v>
          </cell>
          <cell r="AX1711">
            <v>813.07659999999998</v>
          </cell>
        </row>
        <row r="1712">
          <cell r="D1712" t="str">
            <v>岡野　裕香</v>
          </cell>
          <cell r="E1712">
            <v>1001</v>
          </cell>
          <cell r="F1712" t="str">
            <v>産業推進部</v>
          </cell>
          <cell r="G1712">
            <v>100101</v>
          </cell>
          <cell r="H1712" t="str">
            <v>産業国際化・インフラＧ</v>
          </cell>
          <cell r="I1712">
            <v>1</v>
          </cell>
          <cell r="J1712" t="str">
            <v>部門1</v>
          </cell>
          <cell r="K1712">
            <v>1001</v>
          </cell>
          <cell r="L1712" t="str">
            <v>部門1-1</v>
          </cell>
          <cell r="M1712">
            <v>100102</v>
          </cell>
          <cell r="N1712" t="str">
            <v>一般職員</v>
          </cell>
          <cell r="O1712">
            <v>500</v>
          </cell>
          <cell r="P1712">
            <v>251500</v>
          </cell>
          <cell r="Q1712">
            <v>251500</v>
          </cell>
          <cell r="R1712">
            <v>0</v>
          </cell>
          <cell r="S1712">
            <v>0</v>
          </cell>
          <cell r="T1712">
            <v>0</v>
          </cell>
          <cell r="U1712">
            <v>0</v>
          </cell>
          <cell r="V1712">
            <v>0</v>
          </cell>
          <cell r="W1712">
            <v>0</v>
          </cell>
          <cell r="X1712">
            <v>0</v>
          </cell>
          <cell r="Y1712">
            <v>0</v>
          </cell>
          <cell r="Z1712">
            <v>251500</v>
          </cell>
          <cell r="AA1712">
            <v>0</v>
          </cell>
          <cell r="AB1712">
            <v>30180</v>
          </cell>
          <cell r="AC1712">
            <v>0</v>
          </cell>
          <cell r="AD1712">
            <v>0</v>
          </cell>
          <cell r="AE1712">
            <v>0</v>
          </cell>
          <cell r="AF1712">
            <v>26613</v>
          </cell>
          <cell r="AG1712">
            <v>0</v>
          </cell>
          <cell r="AH1712">
            <v>4225</v>
          </cell>
          <cell r="AI1712">
            <v>22627</v>
          </cell>
          <cell r="AJ1712">
            <v>0</v>
          </cell>
          <cell r="AK1712">
            <v>14972</v>
          </cell>
          <cell r="AL1712">
            <v>0</v>
          </cell>
          <cell r="AM1712">
            <v>33873.4</v>
          </cell>
          <cell r="AN1712">
            <v>570</v>
          </cell>
          <cell r="AO1712">
            <v>0</v>
          </cell>
          <cell r="AP1712">
            <v>0</v>
          </cell>
          <cell r="AQ1712">
            <v>335145</v>
          </cell>
          <cell r="AR1712">
            <v>0</v>
          </cell>
          <cell r="AS1712">
            <v>0</v>
          </cell>
          <cell r="AT1712">
            <v>0</v>
          </cell>
          <cell r="AU1712">
            <v>0</v>
          </cell>
          <cell r="AV1712">
            <v>1675</v>
          </cell>
          <cell r="AW1712">
            <v>2849.4575</v>
          </cell>
          <cell r="AX1712">
            <v>683.69579999999996</v>
          </cell>
        </row>
        <row r="1713">
          <cell r="D1713" t="str">
            <v>土居　育枝</v>
          </cell>
          <cell r="E1713">
            <v>1005</v>
          </cell>
          <cell r="F1713" t="str">
            <v>総務企画部</v>
          </cell>
          <cell r="G1713">
            <v>100504</v>
          </cell>
          <cell r="H1713" t="str">
            <v>会計Ｇ</v>
          </cell>
          <cell r="I1713">
            <v>1</v>
          </cell>
          <cell r="J1713" t="str">
            <v>部門1</v>
          </cell>
          <cell r="K1713">
            <v>1001</v>
          </cell>
          <cell r="L1713" t="str">
            <v>部門1-1</v>
          </cell>
          <cell r="M1713">
            <v>100102</v>
          </cell>
          <cell r="N1713" t="str">
            <v>一般職員</v>
          </cell>
          <cell r="O1713">
            <v>500</v>
          </cell>
          <cell r="P1713">
            <v>340700</v>
          </cell>
          <cell r="Q1713">
            <v>340700</v>
          </cell>
          <cell r="R1713">
            <v>0</v>
          </cell>
          <cell r="S1713">
            <v>0</v>
          </cell>
          <cell r="T1713">
            <v>0</v>
          </cell>
          <cell r="U1713">
            <v>0</v>
          </cell>
          <cell r="V1713">
            <v>0</v>
          </cell>
          <cell r="W1713">
            <v>0</v>
          </cell>
          <cell r="X1713">
            <v>0</v>
          </cell>
          <cell r="Y1713">
            <v>0</v>
          </cell>
          <cell r="Z1713">
            <v>340700</v>
          </cell>
          <cell r="AA1713">
            <v>0</v>
          </cell>
          <cell r="AB1713">
            <v>40884</v>
          </cell>
          <cell r="AC1713">
            <v>0</v>
          </cell>
          <cell r="AD1713">
            <v>0</v>
          </cell>
          <cell r="AE1713">
            <v>0</v>
          </cell>
          <cell r="AF1713">
            <v>9081</v>
          </cell>
          <cell r="AG1713">
            <v>0</v>
          </cell>
          <cell r="AH1713">
            <v>5893</v>
          </cell>
          <cell r="AI1713">
            <v>125317</v>
          </cell>
          <cell r="AJ1713">
            <v>0</v>
          </cell>
          <cell r="AK1713">
            <v>20882</v>
          </cell>
          <cell r="AL1713">
            <v>2915</v>
          </cell>
          <cell r="AM1713">
            <v>47244.4</v>
          </cell>
          <cell r="AN1713">
            <v>795</v>
          </cell>
          <cell r="AO1713">
            <v>0</v>
          </cell>
          <cell r="AP1713">
            <v>0</v>
          </cell>
          <cell r="AQ1713">
            <v>521875</v>
          </cell>
          <cell r="AR1713">
            <v>6351</v>
          </cell>
          <cell r="AS1713">
            <v>0</v>
          </cell>
          <cell r="AT1713">
            <v>1350</v>
          </cell>
          <cell r="AU1713">
            <v>0</v>
          </cell>
          <cell r="AV1713">
            <v>2609</v>
          </cell>
          <cell r="AW1713">
            <v>4436.3125</v>
          </cell>
          <cell r="AX1713">
            <v>1064.625</v>
          </cell>
        </row>
        <row r="1714">
          <cell r="D1714" t="str">
            <v>藁谷　靖昭</v>
          </cell>
          <cell r="E1714">
            <v>1003</v>
          </cell>
          <cell r="F1714" t="str">
            <v>研修業務部</v>
          </cell>
          <cell r="G1714">
            <v>100302</v>
          </cell>
          <cell r="H1714" t="str">
            <v>低炭素化支援Ｇ</v>
          </cell>
          <cell r="I1714">
            <v>1</v>
          </cell>
          <cell r="J1714" t="str">
            <v>部門1</v>
          </cell>
          <cell r="K1714">
            <v>1001</v>
          </cell>
          <cell r="L1714" t="str">
            <v>部門1-1</v>
          </cell>
          <cell r="M1714">
            <v>100102</v>
          </cell>
          <cell r="N1714" t="str">
            <v>一般職員</v>
          </cell>
          <cell r="O1714">
            <v>500</v>
          </cell>
          <cell r="P1714">
            <v>286800</v>
          </cell>
          <cell r="Q1714">
            <v>286800</v>
          </cell>
          <cell r="R1714">
            <v>0</v>
          </cell>
          <cell r="S1714">
            <v>0</v>
          </cell>
          <cell r="T1714">
            <v>0</v>
          </cell>
          <cell r="U1714">
            <v>0</v>
          </cell>
          <cell r="V1714">
            <v>0</v>
          </cell>
          <cell r="W1714">
            <v>0</v>
          </cell>
          <cell r="X1714">
            <v>0</v>
          </cell>
          <cell r="Y1714">
            <v>0</v>
          </cell>
          <cell r="Z1714">
            <v>286800</v>
          </cell>
          <cell r="AA1714">
            <v>0</v>
          </cell>
          <cell r="AB1714">
            <v>37536</v>
          </cell>
          <cell r="AC1714">
            <v>26000</v>
          </cell>
          <cell r="AD1714">
            <v>0</v>
          </cell>
          <cell r="AE1714">
            <v>0</v>
          </cell>
          <cell r="AF1714">
            <v>23225</v>
          </cell>
          <cell r="AG1714">
            <v>0</v>
          </cell>
          <cell r="AH1714">
            <v>21301</v>
          </cell>
          <cell r="AI1714">
            <v>112600</v>
          </cell>
          <cell r="AJ1714">
            <v>0</v>
          </cell>
          <cell r="AK1714">
            <v>16154</v>
          </cell>
          <cell r="AL1714">
            <v>2255</v>
          </cell>
          <cell r="AM1714">
            <v>36547.800000000003</v>
          </cell>
          <cell r="AN1714">
            <v>615</v>
          </cell>
          <cell r="AO1714">
            <v>0</v>
          </cell>
          <cell r="AP1714">
            <v>0</v>
          </cell>
          <cell r="AQ1714">
            <v>507462</v>
          </cell>
          <cell r="AR1714">
            <v>10180</v>
          </cell>
          <cell r="AS1714">
            <v>0</v>
          </cell>
          <cell r="AT1714">
            <v>36</v>
          </cell>
          <cell r="AU1714">
            <v>0</v>
          </cell>
          <cell r="AV1714">
            <v>2537</v>
          </cell>
          <cell r="AW1714">
            <v>4313.7370000000001</v>
          </cell>
          <cell r="AX1714">
            <v>1035.2224000000001</v>
          </cell>
        </row>
        <row r="1715">
          <cell r="D1715" t="str">
            <v>竹内　明日香</v>
          </cell>
          <cell r="E1715">
            <v>1006</v>
          </cell>
          <cell r="F1715" t="str">
            <v>東京研修センター</v>
          </cell>
          <cell r="G1715">
            <v>100601</v>
          </cell>
          <cell r="H1715" t="str">
            <v>ＴＫＣＧ</v>
          </cell>
          <cell r="I1715">
            <v>1</v>
          </cell>
          <cell r="J1715" t="str">
            <v>部門1</v>
          </cell>
          <cell r="K1715">
            <v>1001</v>
          </cell>
          <cell r="L1715" t="str">
            <v>部門1-1</v>
          </cell>
          <cell r="M1715">
            <v>100102</v>
          </cell>
          <cell r="N1715" t="str">
            <v>一般職員</v>
          </cell>
          <cell r="O1715">
            <v>500</v>
          </cell>
          <cell r="P1715">
            <v>248700</v>
          </cell>
          <cell r="Q1715">
            <v>248700</v>
          </cell>
          <cell r="R1715">
            <v>0</v>
          </cell>
          <cell r="S1715">
            <v>0</v>
          </cell>
          <cell r="T1715">
            <v>0</v>
          </cell>
          <cell r="U1715">
            <v>0</v>
          </cell>
          <cell r="V1715">
            <v>0</v>
          </cell>
          <cell r="W1715">
            <v>0</v>
          </cell>
          <cell r="X1715">
            <v>0</v>
          </cell>
          <cell r="Y1715">
            <v>0</v>
          </cell>
          <cell r="Z1715">
            <v>248700</v>
          </cell>
          <cell r="AA1715">
            <v>0</v>
          </cell>
          <cell r="AB1715">
            <v>29844</v>
          </cell>
          <cell r="AC1715">
            <v>0</v>
          </cell>
          <cell r="AD1715">
            <v>27000</v>
          </cell>
          <cell r="AE1715">
            <v>0</v>
          </cell>
          <cell r="AF1715">
            <v>8560</v>
          </cell>
          <cell r="AG1715">
            <v>0</v>
          </cell>
          <cell r="AH1715">
            <v>5672</v>
          </cell>
          <cell r="AI1715">
            <v>68729</v>
          </cell>
          <cell r="AJ1715">
            <v>-13868</v>
          </cell>
          <cell r="AK1715">
            <v>14972</v>
          </cell>
          <cell r="AL1715">
            <v>0</v>
          </cell>
          <cell r="AM1715">
            <v>33873.4</v>
          </cell>
          <cell r="AN1715">
            <v>570</v>
          </cell>
          <cell r="AO1715">
            <v>0</v>
          </cell>
          <cell r="AP1715">
            <v>0</v>
          </cell>
          <cell r="AQ1715">
            <v>374637</v>
          </cell>
          <cell r="AR1715">
            <v>285</v>
          </cell>
          <cell r="AS1715">
            <v>0</v>
          </cell>
          <cell r="AT1715">
            <v>0</v>
          </cell>
          <cell r="AU1715">
            <v>0</v>
          </cell>
          <cell r="AV1715">
            <v>1873</v>
          </cell>
          <cell r="AW1715">
            <v>3184.5994999999998</v>
          </cell>
          <cell r="AX1715">
            <v>764.25940000000003</v>
          </cell>
        </row>
        <row r="1716">
          <cell r="D1716" t="str">
            <v>小美野　顕宏</v>
          </cell>
          <cell r="E1716">
            <v>1003</v>
          </cell>
          <cell r="F1716" t="str">
            <v>研修業務部</v>
          </cell>
          <cell r="G1716">
            <v>100301</v>
          </cell>
          <cell r="H1716" t="str">
            <v>受入業務Ｇ</v>
          </cell>
          <cell r="I1716">
            <v>1</v>
          </cell>
          <cell r="J1716" t="str">
            <v>部門1</v>
          </cell>
          <cell r="K1716">
            <v>1001</v>
          </cell>
          <cell r="L1716" t="str">
            <v>部門1-1</v>
          </cell>
          <cell r="M1716">
            <v>100102</v>
          </cell>
          <cell r="N1716" t="str">
            <v>一般職員</v>
          </cell>
          <cell r="O1716">
            <v>300</v>
          </cell>
          <cell r="P1716">
            <v>366600</v>
          </cell>
          <cell r="Q1716">
            <v>366600</v>
          </cell>
          <cell r="R1716">
            <v>0</v>
          </cell>
          <cell r="S1716">
            <v>0</v>
          </cell>
          <cell r="T1716">
            <v>0</v>
          </cell>
          <cell r="U1716">
            <v>0</v>
          </cell>
          <cell r="V1716">
            <v>0</v>
          </cell>
          <cell r="W1716">
            <v>0</v>
          </cell>
          <cell r="X1716">
            <v>0</v>
          </cell>
          <cell r="Y1716">
            <v>0</v>
          </cell>
          <cell r="Z1716">
            <v>366600</v>
          </cell>
          <cell r="AA1716">
            <v>75000</v>
          </cell>
          <cell r="AB1716">
            <v>52992</v>
          </cell>
          <cell r="AC1716">
            <v>0</v>
          </cell>
          <cell r="AD1716">
            <v>27000</v>
          </cell>
          <cell r="AE1716">
            <v>0</v>
          </cell>
          <cell r="AF1716">
            <v>11998</v>
          </cell>
          <cell r="AG1716">
            <v>0</v>
          </cell>
          <cell r="AH1716">
            <v>0</v>
          </cell>
          <cell r="AI1716">
            <v>0</v>
          </cell>
          <cell r="AJ1716">
            <v>0</v>
          </cell>
          <cell r="AK1716">
            <v>20882</v>
          </cell>
          <cell r="AL1716">
            <v>2915</v>
          </cell>
          <cell r="AM1716">
            <v>47244.4</v>
          </cell>
          <cell r="AN1716">
            <v>795</v>
          </cell>
          <cell r="AO1716">
            <v>0</v>
          </cell>
          <cell r="AP1716">
            <v>0</v>
          </cell>
          <cell r="AQ1716">
            <v>533590</v>
          </cell>
          <cell r="AR1716">
            <v>0</v>
          </cell>
          <cell r="AS1716">
            <v>0</v>
          </cell>
          <cell r="AT1716">
            <v>0</v>
          </cell>
          <cell r="AU1716">
            <v>0</v>
          </cell>
          <cell r="AV1716">
            <v>2667</v>
          </cell>
          <cell r="AW1716">
            <v>4536.4650000000001</v>
          </cell>
          <cell r="AX1716">
            <v>1088.5236</v>
          </cell>
        </row>
        <row r="1717">
          <cell r="D1717" t="str">
            <v>戸梶　輝子</v>
          </cell>
          <cell r="E1717">
            <v>1007</v>
          </cell>
          <cell r="F1717" t="str">
            <v>関西研修センター</v>
          </cell>
          <cell r="G1717">
            <v>100701</v>
          </cell>
          <cell r="H1717" t="str">
            <v>ＫＫＣＧ</v>
          </cell>
          <cell r="I1717">
            <v>1</v>
          </cell>
          <cell r="J1717" t="str">
            <v>部門1</v>
          </cell>
          <cell r="K1717">
            <v>1001</v>
          </cell>
          <cell r="L1717" t="str">
            <v>部門1-1</v>
          </cell>
          <cell r="M1717">
            <v>100102</v>
          </cell>
          <cell r="N1717" t="str">
            <v>一般職員</v>
          </cell>
          <cell r="O1717">
            <v>500</v>
          </cell>
          <cell r="P1717">
            <v>286800</v>
          </cell>
          <cell r="Q1717">
            <v>286800</v>
          </cell>
          <cell r="R1717">
            <v>0</v>
          </cell>
          <cell r="S1717">
            <v>0</v>
          </cell>
          <cell r="T1717">
            <v>0</v>
          </cell>
          <cell r="U1717">
            <v>0</v>
          </cell>
          <cell r="V1717">
            <v>0</v>
          </cell>
          <cell r="W1717">
            <v>0</v>
          </cell>
          <cell r="X1717">
            <v>0</v>
          </cell>
          <cell r="Y1717">
            <v>0</v>
          </cell>
          <cell r="Z1717">
            <v>286800</v>
          </cell>
          <cell r="AA1717">
            <v>0</v>
          </cell>
          <cell r="AB1717">
            <v>34416</v>
          </cell>
          <cell r="AC1717">
            <v>0</v>
          </cell>
          <cell r="AD1717">
            <v>0</v>
          </cell>
          <cell r="AE1717">
            <v>0</v>
          </cell>
          <cell r="AF1717">
            <v>13898</v>
          </cell>
          <cell r="AG1717">
            <v>0</v>
          </cell>
          <cell r="AH1717">
            <v>4901</v>
          </cell>
          <cell r="AI1717">
            <v>10274</v>
          </cell>
          <cell r="AJ1717">
            <v>-15998</v>
          </cell>
          <cell r="AK1717">
            <v>13396</v>
          </cell>
          <cell r="AL1717">
            <v>0</v>
          </cell>
          <cell r="AM1717">
            <v>30308.2</v>
          </cell>
          <cell r="AN1717">
            <v>510</v>
          </cell>
          <cell r="AO1717">
            <v>0</v>
          </cell>
          <cell r="AP1717">
            <v>0</v>
          </cell>
          <cell r="AQ1717">
            <v>334291</v>
          </cell>
          <cell r="AR1717">
            <v>0</v>
          </cell>
          <cell r="AS1717">
            <v>0</v>
          </cell>
          <cell r="AT1717">
            <v>0</v>
          </cell>
          <cell r="AU1717">
            <v>0</v>
          </cell>
          <cell r="AV1717">
            <v>1671</v>
          </cell>
          <cell r="AW1717">
            <v>2841.9285</v>
          </cell>
          <cell r="AX1717">
            <v>681.95360000000005</v>
          </cell>
        </row>
        <row r="1718">
          <cell r="D1718" t="str">
            <v>樋口　美紀</v>
          </cell>
          <cell r="E1718">
            <v>1008</v>
          </cell>
          <cell r="F1718" t="str">
            <v>HIDA総合研究所</v>
          </cell>
          <cell r="G1718">
            <v>100801</v>
          </cell>
          <cell r="H1718" t="str">
            <v>調査企画Ｇ</v>
          </cell>
          <cell r="I1718">
            <v>1</v>
          </cell>
          <cell r="J1718" t="str">
            <v>部門1</v>
          </cell>
          <cell r="K1718">
            <v>1001</v>
          </cell>
          <cell r="L1718" t="str">
            <v>部門1-1</v>
          </cell>
          <cell r="M1718">
            <v>100102</v>
          </cell>
          <cell r="N1718" t="str">
            <v>一般職員</v>
          </cell>
          <cell r="O1718">
            <v>500</v>
          </cell>
          <cell r="P1718">
            <v>281400</v>
          </cell>
          <cell r="Q1718">
            <v>281400</v>
          </cell>
          <cell r="R1718">
            <v>0</v>
          </cell>
          <cell r="S1718">
            <v>0</v>
          </cell>
          <cell r="T1718">
            <v>0</v>
          </cell>
          <cell r="U1718">
            <v>0</v>
          </cell>
          <cell r="V1718">
            <v>0</v>
          </cell>
          <cell r="W1718">
            <v>0</v>
          </cell>
          <cell r="X1718">
            <v>0</v>
          </cell>
          <cell r="Y1718">
            <v>0</v>
          </cell>
          <cell r="Z1718">
            <v>281400</v>
          </cell>
          <cell r="AA1718">
            <v>0</v>
          </cell>
          <cell r="AB1718">
            <v>33768</v>
          </cell>
          <cell r="AC1718">
            <v>0</v>
          </cell>
          <cell r="AD1718">
            <v>0</v>
          </cell>
          <cell r="AE1718">
            <v>0</v>
          </cell>
          <cell r="AF1718">
            <v>10085</v>
          </cell>
          <cell r="AG1718">
            <v>0</v>
          </cell>
          <cell r="AH1718">
            <v>4800</v>
          </cell>
          <cell r="AI1718">
            <v>68025</v>
          </cell>
          <cell r="AJ1718">
            <v>0</v>
          </cell>
          <cell r="AK1718">
            <v>17336</v>
          </cell>
          <cell r="AL1718">
            <v>0</v>
          </cell>
          <cell r="AM1718">
            <v>39222.199999999997</v>
          </cell>
          <cell r="AN1718">
            <v>660</v>
          </cell>
          <cell r="AO1718">
            <v>0</v>
          </cell>
          <cell r="AP1718">
            <v>0</v>
          </cell>
          <cell r="AQ1718">
            <v>398078</v>
          </cell>
          <cell r="AR1718">
            <v>0</v>
          </cell>
          <cell r="AS1718">
            <v>0</v>
          </cell>
          <cell r="AT1718">
            <v>0</v>
          </cell>
          <cell r="AU1718">
            <v>0</v>
          </cell>
          <cell r="AV1718">
            <v>1990</v>
          </cell>
          <cell r="AW1718">
            <v>3384.0529999999999</v>
          </cell>
          <cell r="AX1718">
            <v>812.07910000000004</v>
          </cell>
        </row>
        <row r="1719">
          <cell r="D1719" t="str">
            <v>瀧本　三枝喜</v>
          </cell>
          <cell r="E1719">
            <v>1004</v>
          </cell>
          <cell r="F1719" t="str">
            <v>事業統括部</v>
          </cell>
          <cell r="G1719">
            <v>100403</v>
          </cell>
          <cell r="H1719" t="str">
            <v>管理システムＧ</v>
          </cell>
          <cell r="I1719">
            <v>1</v>
          </cell>
          <cell r="J1719" t="str">
            <v>部門1</v>
          </cell>
          <cell r="K1719">
            <v>1001</v>
          </cell>
          <cell r="L1719" t="str">
            <v>部門1-1</v>
          </cell>
          <cell r="M1719">
            <v>100102</v>
          </cell>
          <cell r="N1719" t="str">
            <v>一般職員</v>
          </cell>
          <cell r="O1719">
            <v>500</v>
          </cell>
          <cell r="P1719">
            <v>346300</v>
          </cell>
          <cell r="Q1719">
            <v>346300</v>
          </cell>
          <cell r="R1719">
            <v>0</v>
          </cell>
          <cell r="S1719">
            <v>0</v>
          </cell>
          <cell r="T1719">
            <v>0</v>
          </cell>
          <cell r="U1719">
            <v>0</v>
          </cell>
          <cell r="V1719">
            <v>0</v>
          </cell>
          <cell r="W1719">
            <v>0</v>
          </cell>
          <cell r="X1719">
            <v>0</v>
          </cell>
          <cell r="Y1719">
            <v>0</v>
          </cell>
          <cell r="Z1719">
            <v>346300</v>
          </cell>
          <cell r="AA1719">
            <v>0</v>
          </cell>
          <cell r="AB1719">
            <v>42876</v>
          </cell>
          <cell r="AC1719">
            <v>11000</v>
          </cell>
          <cell r="AD1719">
            <v>0</v>
          </cell>
          <cell r="AE1719">
            <v>0</v>
          </cell>
          <cell r="AF1719">
            <v>7713</v>
          </cell>
          <cell r="AG1719">
            <v>0</v>
          </cell>
          <cell r="AH1719">
            <v>15147</v>
          </cell>
          <cell r="AI1719">
            <v>104792</v>
          </cell>
          <cell r="AJ1719">
            <v>0</v>
          </cell>
          <cell r="AK1719">
            <v>23246</v>
          </cell>
          <cell r="AL1719">
            <v>3245</v>
          </cell>
          <cell r="AM1719">
            <v>52593.2</v>
          </cell>
          <cell r="AN1719">
            <v>885</v>
          </cell>
          <cell r="AO1719">
            <v>0</v>
          </cell>
          <cell r="AP1719">
            <v>0</v>
          </cell>
          <cell r="AQ1719">
            <v>527828</v>
          </cell>
          <cell r="AR1719">
            <v>247</v>
          </cell>
          <cell r="AS1719">
            <v>0</v>
          </cell>
          <cell r="AT1719">
            <v>0</v>
          </cell>
          <cell r="AU1719">
            <v>7553</v>
          </cell>
          <cell r="AV1719">
            <v>2639</v>
          </cell>
          <cell r="AW1719">
            <v>4486.6779999999999</v>
          </cell>
          <cell r="AX1719">
            <v>1076.7691</v>
          </cell>
        </row>
        <row r="1720">
          <cell r="D1720" t="str">
            <v>徳山　朋美</v>
          </cell>
          <cell r="E1720">
            <v>1003</v>
          </cell>
          <cell r="F1720" t="str">
            <v>研修業務部</v>
          </cell>
          <cell r="G1720">
            <v>100302</v>
          </cell>
          <cell r="H1720" t="str">
            <v>低炭素化支援Ｇ</v>
          </cell>
          <cell r="I1720">
            <v>1</v>
          </cell>
          <cell r="J1720" t="str">
            <v>部門1</v>
          </cell>
          <cell r="K1720">
            <v>1001</v>
          </cell>
          <cell r="L1720" t="str">
            <v>部門1-1</v>
          </cell>
          <cell r="M1720">
            <v>100102</v>
          </cell>
          <cell r="N1720" t="str">
            <v>一般職員</v>
          </cell>
          <cell r="O1720">
            <v>500</v>
          </cell>
          <cell r="P1720">
            <v>248700</v>
          </cell>
          <cell r="Q1720">
            <v>248700</v>
          </cell>
          <cell r="R1720">
            <v>0</v>
          </cell>
          <cell r="S1720">
            <v>0</v>
          </cell>
          <cell r="T1720">
            <v>0</v>
          </cell>
          <cell r="U1720">
            <v>0</v>
          </cell>
          <cell r="V1720">
            <v>0</v>
          </cell>
          <cell r="W1720">
            <v>0</v>
          </cell>
          <cell r="X1720">
            <v>0</v>
          </cell>
          <cell r="Y1720">
            <v>0</v>
          </cell>
          <cell r="Z1720">
            <v>248700</v>
          </cell>
          <cell r="AA1720">
            <v>0</v>
          </cell>
          <cell r="AB1720">
            <v>29844</v>
          </cell>
          <cell r="AC1720">
            <v>0</v>
          </cell>
          <cell r="AD1720">
            <v>27000</v>
          </cell>
          <cell r="AE1720">
            <v>0</v>
          </cell>
          <cell r="AF1720">
            <v>13311</v>
          </cell>
          <cell r="AG1720">
            <v>0</v>
          </cell>
          <cell r="AH1720">
            <v>5672</v>
          </cell>
          <cell r="AI1720">
            <v>54422</v>
          </cell>
          <cell r="AJ1720">
            <v>0</v>
          </cell>
          <cell r="AK1720">
            <v>16154</v>
          </cell>
          <cell r="AL1720">
            <v>0</v>
          </cell>
          <cell r="AM1720">
            <v>36547.800000000003</v>
          </cell>
          <cell r="AN1720">
            <v>615</v>
          </cell>
          <cell r="AO1720">
            <v>0</v>
          </cell>
          <cell r="AP1720">
            <v>0</v>
          </cell>
          <cell r="AQ1720">
            <v>378949</v>
          </cell>
          <cell r="AR1720">
            <v>0</v>
          </cell>
          <cell r="AS1720">
            <v>0</v>
          </cell>
          <cell r="AT1720">
            <v>0</v>
          </cell>
          <cell r="AU1720">
            <v>0</v>
          </cell>
          <cell r="AV1720">
            <v>1894</v>
          </cell>
          <cell r="AW1720">
            <v>3221.8114999999998</v>
          </cell>
          <cell r="AX1720">
            <v>773.05589999999995</v>
          </cell>
        </row>
        <row r="1721">
          <cell r="D1721" t="str">
            <v>杉山　充</v>
          </cell>
          <cell r="E1721">
            <v>1008</v>
          </cell>
          <cell r="F1721" t="str">
            <v>HIDA総合研究所</v>
          </cell>
          <cell r="G1721">
            <v>100803</v>
          </cell>
          <cell r="H1721" t="str">
            <v>日本語教育センター</v>
          </cell>
          <cell r="I1721">
            <v>1</v>
          </cell>
          <cell r="J1721" t="str">
            <v>部門1</v>
          </cell>
          <cell r="K1721">
            <v>1001</v>
          </cell>
          <cell r="L1721" t="str">
            <v>部門1-1</v>
          </cell>
          <cell r="M1721">
            <v>100102</v>
          </cell>
          <cell r="N1721" t="str">
            <v>一般職員</v>
          </cell>
          <cell r="O1721">
            <v>500</v>
          </cell>
          <cell r="P1721">
            <v>254300</v>
          </cell>
          <cell r="Q1721">
            <v>254300</v>
          </cell>
          <cell r="R1721">
            <v>0</v>
          </cell>
          <cell r="S1721">
            <v>0</v>
          </cell>
          <cell r="T1721">
            <v>0</v>
          </cell>
          <cell r="U1721">
            <v>0</v>
          </cell>
          <cell r="V1721">
            <v>0</v>
          </cell>
          <cell r="W1721">
            <v>0</v>
          </cell>
          <cell r="X1721">
            <v>0</v>
          </cell>
          <cell r="Y1721">
            <v>0</v>
          </cell>
          <cell r="Z1721">
            <v>254300</v>
          </cell>
          <cell r="AA1721">
            <v>0</v>
          </cell>
          <cell r="AB1721">
            <v>32076</v>
          </cell>
          <cell r="AC1721">
            <v>13000</v>
          </cell>
          <cell r="AD1721">
            <v>27000</v>
          </cell>
          <cell r="AE1721">
            <v>0</v>
          </cell>
          <cell r="AF1721">
            <v>19313</v>
          </cell>
          <cell r="AG1721">
            <v>0</v>
          </cell>
          <cell r="AH1721">
            <v>4276</v>
          </cell>
          <cell r="AI1721">
            <v>19540</v>
          </cell>
          <cell r="AJ1721">
            <v>0</v>
          </cell>
          <cell r="AK1721">
            <v>14184</v>
          </cell>
          <cell r="AL1721">
            <v>0</v>
          </cell>
          <cell r="AM1721">
            <v>32090.799999999999</v>
          </cell>
          <cell r="AN1721">
            <v>540</v>
          </cell>
          <cell r="AO1721">
            <v>0</v>
          </cell>
          <cell r="AP1721">
            <v>0</v>
          </cell>
          <cell r="AQ1721">
            <v>369505</v>
          </cell>
          <cell r="AR1721">
            <v>0</v>
          </cell>
          <cell r="AS1721">
            <v>0</v>
          </cell>
          <cell r="AT1721">
            <v>0</v>
          </cell>
          <cell r="AU1721">
            <v>0</v>
          </cell>
          <cell r="AV1721">
            <v>1847</v>
          </cell>
          <cell r="AW1721">
            <v>3141.3175000000001</v>
          </cell>
          <cell r="AX1721">
            <v>753.79020000000003</v>
          </cell>
        </row>
        <row r="1722">
          <cell r="D1722" t="str">
            <v>田中　勇人</v>
          </cell>
          <cell r="E1722">
            <v>1002</v>
          </cell>
          <cell r="F1722" t="str">
            <v>政策推進部</v>
          </cell>
          <cell r="G1722">
            <v>100202</v>
          </cell>
          <cell r="H1722" t="str">
            <v>政策受託Ｇ</v>
          </cell>
          <cell r="I1722">
            <v>1</v>
          </cell>
          <cell r="J1722" t="str">
            <v>部門1</v>
          </cell>
          <cell r="K1722">
            <v>1001</v>
          </cell>
          <cell r="L1722" t="str">
            <v>部門1-1</v>
          </cell>
          <cell r="M1722">
            <v>100102</v>
          </cell>
          <cell r="N1722" t="str">
            <v>一般職員</v>
          </cell>
          <cell r="O1722">
            <v>300</v>
          </cell>
          <cell r="P1722">
            <v>315700</v>
          </cell>
          <cell r="Q1722">
            <v>315700</v>
          </cell>
          <cell r="R1722">
            <v>0</v>
          </cell>
          <cell r="S1722">
            <v>0</v>
          </cell>
          <cell r="T1722">
            <v>0</v>
          </cell>
          <cell r="U1722">
            <v>0</v>
          </cell>
          <cell r="V1722">
            <v>0</v>
          </cell>
          <cell r="W1722">
            <v>0</v>
          </cell>
          <cell r="X1722">
            <v>0</v>
          </cell>
          <cell r="Y1722">
            <v>0</v>
          </cell>
          <cell r="Z1722">
            <v>315700</v>
          </cell>
          <cell r="AA1722">
            <v>45000</v>
          </cell>
          <cell r="AB1722">
            <v>46404</v>
          </cell>
          <cell r="AC1722">
            <v>26000</v>
          </cell>
          <cell r="AD1722">
            <v>40500</v>
          </cell>
          <cell r="AE1722">
            <v>41000</v>
          </cell>
          <cell r="AF1722">
            <v>4680</v>
          </cell>
          <cell r="AG1722">
            <v>0</v>
          </cell>
          <cell r="AH1722">
            <v>17250</v>
          </cell>
          <cell r="AI1722">
            <v>0</v>
          </cell>
          <cell r="AJ1722">
            <v>0</v>
          </cell>
          <cell r="AK1722">
            <v>20882</v>
          </cell>
          <cell r="AL1722">
            <v>2915</v>
          </cell>
          <cell r="AM1722">
            <v>47244.4</v>
          </cell>
          <cell r="AN1722">
            <v>795</v>
          </cell>
          <cell r="AO1722">
            <v>0</v>
          </cell>
          <cell r="AP1722">
            <v>0</v>
          </cell>
          <cell r="AQ1722">
            <v>536534</v>
          </cell>
          <cell r="AR1722">
            <v>0</v>
          </cell>
          <cell r="AS1722">
            <v>0</v>
          </cell>
          <cell r="AT1722">
            <v>0</v>
          </cell>
          <cell r="AU1722">
            <v>0</v>
          </cell>
          <cell r="AV1722">
            <v>2682</v>
          </cell>
          <cell r="AW1722">
            <v>4561.2089999999998</v>
          </cell>
          <cell r="AX1722">
            <v>1094.5292999999999</v>
          </cell>
        </row>
        <row r="1723">
          <cell r="D1723" t="str">
            <v>岩屋　恭子</v>
          </cell>
          <cell r="E1723">
            <v>1005</v>
          </cell>
          <cell r="F1723" t="str">
            <v>総務企画部</v>
          </cell>
          <cell r="G1723">
            <v>100503</v>
          </cell>
          <cell r="H1723" t="str">
            <v>人事Ｇ</v>
          </cell>
          <cell r="I1723">
            <v>1</v>
          </cell>
          <cell r="J1723" t="str">
            <v>部門1</v>
          </cell>
          <cell r="K1723">
            <v>1001</v>
          </cell>
          <cell r="L1723" t="str">
            <v>部門1-1</v>
          </cell>
          <cell r="M1723">
            <v>100102</v>
          </cell>
          <cell r="N1723" t="str">
            <v>一般職員</v>
          </cell>
          <cell r="O1723">
            <v>500</v>
          </cell>
          <cell r="P1723">
            <v>234700</v>
          </cell>
          <cell r="Q1723">
            <v>234700</v>
          </cell>
          <cell r="R1723">
            <v>0</v>
          </cell>
          <cell r="S1723">
            <v>0</v>
          </cell>
          <cell r="T1723">
            <v>0</v>
          </cell>
          <cell r="U1723">
            <v>0</v>
          </cell>
          <cell r="V1723">
            <v>0</v>
          </cell>
          <cell r="W1723">
            <v>0</v>
          </cell>
          <cell r="X1723">
            <v>0</v>
          </cell>
          <cell r="Y1723">
            <v>0</v>
          </cell>
          <cell r="Z1723">
            <v>234700</v>
          </cell>
          <cell r="AA1723">
            <v>0</v>
          </cell>
          <cell r="AB1723">
            <v>28164</v>
          </cell>
          <cell r="AC1723">
            <v>0</v>
          </cell>
          <cell r="AD1723">
            <v>27000</v>
          </cell>
          <cell r="AE1723">
            <v>0</v>
          </cell>
          <cell r="AF1723">
            <v>6958</v>
          </cell>
          <cell r="AG1723">
            <v>0</v>
          </cell>
          <cell r="AH1723">
            <v>3924</v>
          </cell>
          <cell r="AI1723">
            <v>22598</v>
          </cell>
          <cell r="AJ1723">
            <v>0</v>
          </cell>
          <cell r="AK1723">
            <v>14972</v>
          </cell>
          <cell r="AL1723">
            <v>0</v>
          </cell>
          <cell r="AM1723">
            <v>33873.4</v>
          </cell>
          <cell r="AN1723">
            <v>570</v>
          </cell>
          <cell r="AO1723">
            <v>0</v>
          </cell>
          <cell r="AP1723">
            <v>0</v>
          </cell>
          <cell r="AQ1723">
            <v>323344</v>
          </cell>
          <cell r="AR1723">
            <v>0</v>
          </cell>
          <cell r="AS1723">
            <v>0</v>
          </cell>
          <cell r="AT1723">
            <v>0</v>
          </cell>
          <cell r="AU1723">
            <v>0</v>
          </cell>
          <cell r="AV1723">
            <v>1616</v>
          </cell>
          <cell r="AW1723">
            <v>2749.1439999999998</v>
          </cell>
          <cell r="AX1723">
            <v>659.62170000000003</v>
          </cell>
        </row>
        <row r="1724">
          <cell r="D1724" t="str">
            <v>宮田　花子</v>
          </cell>
          <cell r="E1724">
            <v>1004</v>
          </cell>
          <cell r="F1724" t="str">
            <v>事業統括部</v>
          </cell>
          <cell r="G1724">
            <v>100402</v>
          </cell>
          <cell r="H1724" t="str">
            <v>事業統括Ｇ地方創生支援ユニット</v>
          </cell>
          <cell r="I1724">
            <v>1</v>
          </cell>
          <cell r="J1724" t="str">
            <v>部門1</v>
          </cell>
          <cell r="K1724">
            <v>1001</v>
          </cell>
          <cell r="L1724" t="str">
            <v>部門1-1</v>
          </cell>
          <cell r="M1724">
            <v>100102</v>
          </cell>
          <cell r="N1724" t="str">
            <v>一般職員</v>
          </cell>
          <cell r="O1724">
            <v>500</v>
          </cell>
          <cell r="P1724">
            <v>251500</v>
          </cell>
          <cell r="Q1724">
            <v>251500</v>
          </cell>
          <cell r="R1724">
            <v>0</v>
          </cell>
          <cell r="S1724">
            <v>0</v>
          </cell>
          <cell r="T1724">
            <v>0</v>
          </cell>
          <cell r="U1724">
            <v>0</v>
          </cell>
          <cell r="V1724">
            <v>0</v>
          </cell>
          <cell r="W1724">
            <v>0</v>
          </cell>
          <cell r="X1724">
            <v>0</v>
          </cell>
          <cell r="Y1724">
            <v>0</v>
          </cell>
          <cell r="Z1724">
            <v>251500</v>
          </cell>
          <cell r="AA1724">
            <v>0</v>
          </cell>
          <cell r="AB1724">
            <v>30180</v>
          </cell>
          <cell r="AC1724">
            <v>0</v>
          </cell>
          <cell r="AD1724">
            <v>27000</v>
          </cell>
          <cell r="AE1724">
            <v>0</v>
          </cell>
          <cell r="AF1724">
            <v>6283</v>
          </cell>
          <cell r="AG1724">
            <v>0</v>
          </cell>
          <cell r="AH1724">
            <v>5725</v>
          </cell>
          <cell r="AI1724">
            <v>221401</v>
          </cell>
          <cell r="AJ1724">
            <v>-14025</v>
          </cell>
          <cell r="AK1724">
            <v>18518</v>
          </cell>
          <cell r="AL1724">
            <v>0</v>
          </cell>
          <cell r="AM1724">
            <v>41896.6</v>
          </cell>
          <cell r="AN1724">
            <v>705</v>
          </cell>
          <cell r="AO1724">
            <v>0</v>
          </cell>
          <cell r="AP1724">
            <v>0</v>
          </cell>
          <cell r="AQ1724">
            <v>528064</v>
          </cell>
          <cell r="AR1724">
            <v>16380</v>
          </cell>
          <cell r="AS1724">
            <v>0</v>
          </cell>
          <cell r="AT1724">
            <v>3190</v>
          </cell>
          <cell r="AU1724">
            <v>14083</v>
          </cell>
          <cell r="AV1724">
            <v>2640</v>
          </cell>
          <cell r="AW1724">
            <v>4488.8639999999996</v>
          </cell>
          <cell r="AX1724">
            <v>1077.2505000000001</v>
          </cell>
        </row>
        <row r="1725">
          <cell r="D1725" t="str">
            <v>小田川　裕香子</v>
          </cell>
          <cell r="E1725">
            <v>1005</v>
          </cell>
          <cell r="F1725" t="str">
            <v>総務企画部</v>
          </cell>
          <cell r="G1725">
            <v>100503</v>
          </cell>
          <cell r="H1725" t="str">
            <v>人事Ｇ</v>
          </cell>
          <cell r="I1725">
            <v>1</v>
          </cell>
          <cell r="J1725" t="str">
            <v>部門1</v>
          </cell>
          <cell r="K1725">
            <v>1001</v>
          </cell>
          <cell r="L1725" t="str">
            <v>部門1-1</v>
          </cell>
          <cell r="M1725">
            <v>100102</v>
          </cell>
          <cell r="N1725" t="str">
            <v>一般職員</v>
          </cell>
          <cell r="O1725">
            <v>500</v>
          </cell>
          <cell r="P1725">
            <v>226300</v>
          </cell>
          <cell r="Q1725">
            <v>226300</v>
          </cell>
          <cell r="R1725">
            <v>0</v>
          </cell>
          <cell r="S1725">
            <v>0</v>
          </cell>
          <cell r="T1725">
            <v>0</v>
          </cell>
          <cell r="U1725">
            <v>0</v>
          </cell>
          <cell r="V1725">
            <v>0</v>
          </cell>
          <cell r="W1725">
            <v>0</v>
          </cell>
          <cell r="X1725">
            <v>0</v>
          </cell>
          <cell r="Y1725">
            <v>0</v>
          </cell>
          <cell r="Z1725">
            <v>226300</v>
          </cell>
          <cell r="AA1725">
            <v>0</v>
          </cell>
          <cell r="AB1725">
            <v>27156</v>
          </cell>
          <cell r="AC1725">
            <v>0</v>
          </cell>
          <cell r="AD1725">
            <v>0</v>
          </cell>
          <cell r="AE1725">
            <v>0</v>
          </cell>
          <cell r="AF1725">
            <v>10006</v>
          </cell>
          <cell r="AG1725">
            <v>0</v>
          </cell>
          <cell r="AH1725">
            <v>3830</v>
          </cell>
          <cell r="AI1725">
            <v>104893</v>
          </cell>
          <cell r="AJ1725">
            <v>0</v>
          </cell>
          <cell r="AK1725">
            <v>13396</v>
          </cell>
          <cell r="AL1725">
            <v>0</v>
          </cell>
          <cell r="AM1725">
            <v>30308.2</v>
          </cell>
          <cell r="AN1725">
            <v>510</v>
          </cell>
          <cell r="AO1725">
            <v>0</v>
          </cell>
          <cell r="AP1725">
            <v>0</v>
          </cell>
          <cell r="AQ1725">
            <v>372185</v>
          </cell>
          <cell r="AR1725">
            <v>11128</v>
          </cell>
          <cell r="AS1725">
            <v>0</v>
          </cell>
          <cell r="AT1725">
            <v>639</v>
          </cell>
          <cell r="AU1725">
            <v>0</v>
          </cell>
          <cell r="AV1725">
            <v>1860</v>
          </cell>
          <cell r="AW1725">
            <v>3164.4974999999999</v>
          </cell>
          <cell r="AX1725">
            <v>759.25739999999996</v>
          </cell>
        </row>
        <row r="1726">
          <cell r="D1726" t="str">
            <v>藤木　昌彦</v>
          </cell>
          <cell r="E1726">
            <v>1001</v>
          </cell>
          <cell r="F1726" t="str">
            <v>役員他</v>
          </cell>
          <cell r="G1726">
            <v>100102</v>
          </cell>
          <cell r="H1726" t="str">
            <v>出納長</v>
          </cell>
          <cell r="I1726">
            <v>1</v>
          </cell>
          <cell r="J1726" t="str">
            <v>部門1</v>
          </cell>
          <cell r="K1726">
            <v>1001</v>
          </cell>
          <cell r="L1726" t="str">
            <v>部門1-1</v>
          </cell>
          <cell r="M1726">
            <v>100102</v>
          </cell>
          <cell r="N1726" t="str">
            <v>一般職員</v>
          </cell>
          <cell r="O1726">
            <v>200</v>
          </cell>
          <cell r="P1726">
            <v>600000</v>
          </cell>
          <cell r="Q1726">
            <v>600000</v>
          </cell>
          <cell r="R1726">
            <v>0</v>
          </cell>
          <cell r="S1726">
            <v>0</v>
          </cell>
          <cell r="T1726">
            <v>0</v>
          </cell>
          <cell r="U1726">
            <v>0</v>
          </cell>
          <cell r="V1726">
            <v>0</v>
          </cell>
          <cell r="W1726">
            <v>0</v>
          </cell>
          <cell r="X1726">
            <v>0</v>
          </cell>
          <cell r="Y1726">
            <v>0</v>
          </cell>
          <cell r="Z1726">
            <v>600000</v>
          </cell>
          <cell r="AA1726">
            <v>0</v>
          </cell>
          <cell r="AB1726">
            <v>0</v>
          </cell>
          <cell r="AC1726">
            <v>0</v>
          </cell>
          <cell r="AD1726">
            <v>0</v>
          </cell>
          <cell r="AE1726">
            <v>0</v>
          </cell>
          <cell r="AF1726">
            <v>10265</v>
          </cell>
          <cell r="AG1726">
            <v>0</v>
          </cell>
          <cell r="AH1726">
            <v>0</v>
          </cell>
          <cell r="AI1726">
            <v>0</v>
          </cell>
          <cell r="AJ1726">
            <v>0</v>
          </cell>
          <cell r="AK1726">
            <v>24428</v>
          </cell>
          <cell r="AL1726">
            <v>3410</v>
          </cell>
          <cell r="AM1726">
            <v>55267.6</v>
          </cell>
          <cell r="AN1726">
            <v>930</v>
          </cell>
          <cell r="AO1726">
            <v>0</v>
          </cell>
          <cell r="AP1726">
            <v>0</v>
          </cell>
          <cell r="AQ1726">
            <v>610265</v>
          </cell>
          <cell r="AR1726">
            <v>0</v>
          </cell>
          <cell r="AS1726">
            <v>0</v>
          </cell>
          <cell r="AT1726">
            <v>0</v>
          </cell>
          <cell r="AU1726">
            <v>0</v>
          </cell>
          <cell r="AV1726">
            <v>3051</v>
          </cell>
          <cell r="AW1726">
            <v>5187.5775000000003</v>
          </cell>
          <cell r="AX1726">
            <v>1244.9405999999999</v>
          </cell>
        </row>
        <row r="1727">
          <cell r="D1727" t="str">
            <v>湊　雅美</v>
          </cell>
          <cell r="E1727">
            <v>1002</v>
          </cell>
          <cell r="F1727" t="str">
            <v>派遣業務部</v>
          </cell>
          <cell r="G1727">
            <v>100201</v>
          </cell>
          <cell r="H1727" t="str">
            <v>派遣業務Ｇ</v>
          </cell>
          <cell r="I1727">
            <v>1</v>
          </cell>
          <cell r="J1727" t="str">
            <v>部門1</v>
          </cell>
          <cell r="K1727">
            <v>1001</v>
          </cell>
          <cell r="L1727" t="str">
            <v>部門1-1</v>
          </cell>
          <cell r="M1727">
            <v>100102</v>
          </cell>
          <cell r="N1727" t="str">
            <v>一般職員</v>
          </cell>
          <cell r="O1727">
            <v>300</v>
          </cell>
          <cell r="P1727">
            <v>459300</v>
          </cell>
          <cell r="Q1727">
            <v>459300</v>
          </cell>
          <cell r="R1727">
            <v>0</v>
          </cell>
          <cell r="S1727">
            <v>0</v>
          </cell>
          <cell r="T1727">
            <v>0</v>
          </cell>
          <cell r="U1727">
            <v>0</v>
          </cell>
          <cell r="V1727">
            <v>0</v>
          </cell>
          <cell r="W1727">
            <v>0</v>
          </cell>
          <cell r="X1727">
            <v>0</v>
          </cell>
          <cell r="Y1727">
            <v>0</v>
          </cell>
          <cell r="Z1727">
            <v>459300</v>
          </cell>
          <cell r="AA1727">
            <v>75000</v>
          </cell>
          <cell r="AB1727">
            <v>64116</v>
          </cell>
          <cell r="AC1727">
            <v>0</v>
          </cell>
          <cell r="AD1727">
            <v>0</v>
          </cell>
          <cell r="AE1727">
            <v>0</v>
          </cell>
          <cell r="AF1727">
            <v>12908</v>
          </cell>
          <cell r="AG1727">
            <v>0</v>
          </cell>
          <cell r="AH1727">
            <v>10006</v>
          </cell>
          <cell r="AI1727">
            <v>0</v>
          </cell>
          <cell r="AJ1727">
            <v>0</v>
          </cell>
          <cell r="AK1727">
            <v>24428</v>
          </cell>
          <cell r="AL1727">
            <v>3410</v>
          </cell>
          <cell r="AM1727">
            <v>55267.6</v>
          </cell>
          <cell r="AN1727">
            <v>930</v>
          </cell>
          <cell r="AO1727">
            <v>0</v>
          </cell>
          <cell r="AP1727">
            <v>0</v>
          </cell>
          <cell r="AQ1727">
            <v>621330</v>
          </cell>
          <cell r="AR1727">
            <v>0</v>
          </cell>
          <cell r="AS1727">
            <v>0</v>
          </cell>
          <cell r="AT1727">
            <v>0</v>
          </cell>
          <cell r="AU1727">
            <v>0</v>
          </cell>
          <cell r="AV1727">
            <v>3106</v>
          </cell>
          <cell r="AW1727">
            <v>5281.9549999999999</v>
          </cell>
          <cell r="AX1727">
            <v>1267.5132000000001</v>
          </cell>
        </row>
        <row r="1728">
          <cell r="D1728" t="str">
            <v>野上　弘毅</v>
          </cell>
          <cell r="E1728">
            <v>1002</v>
          </cell>
          <cell r="F1728" t="str">
            <v>政策推進部</v>
          </cell>
          <cell r="G1728">
            <v>100202</v>
          </cell>
          <cell r="H1728" t="str">
            <v>政策受託Ｇ</v>
          </cell>
          <cell r="I1728">
            <v>1</v>
          </cell>
          <cell r="J1728" t="str">
            <v>部門1</v>
          </cell>
          <cell r="K1728">
            <v>1001</v>
          </cell>
          <cell r="L1728" t="str">
            <v>部門1-1</v>
          </cell>
          <cell r="M1728">
            <v>100102</v>
          </cell>
          <cell r="N1728" t="str">
            <v>一般職員</v>
          </cell>
          <cell r="O1728">
            <v>300</v>
          </cell>
          <cell r="P1728">
            <v>378900</v>
          </cell>
          <cell r="Q1728">
            <v>378900</v>
          </cell>
          <cell r="R1728">
            <v>0</v>
          </cell>
          <cell r="S1728">
            <v>0</v>
          </cell>
          <cell r="T1728">
            <v>0</v>
          </cell>
          <cell r="U1728">
            <v>0</v>
          </cell>
          <cell r="V1728">
            <v>0</v>
          </cell>
          <cell r="W1728">
            <v>0</v>
          </cell>
          <cell r="X1728">
            <v>0</v>
          </cell>
          <cell r="Y1728">
            <v>0</v>
          </cell>
          <cell r="Z1728">
            <v>378900</v>
          </cell>
          <cell r="AA1728">
            <v>75000</v>
          </cell>
          <cell r="AB1728">
            <v>54468</v>
          </cell>
          <cell r="AC1728">
            <v>0</v>
          </cell>
          <cell r="AD1728">
            <v>0</v>
          </cell>
          <cell r="AE1728">
            <v>0</v>
          </cell>
          <cell r="AF1728">
            <v>13618</v>
          </cell>
          <cell r="AG1728">
            <v>0</v>
          </cell>
          <cell r="AH1728">
            <v>1580</v>
          </cell>
          <cell r="AI1728">
            <v>0</v>
          </cell>
          <cell r="AJ1728">
            <v>0</v>
          </cell>
          <cell r="AK1728">
            <v>20882</v>
          </cell>
          <cell r="AL1728">
            <v>2915</v>
          </cell>
          <cell r="AM1728">
            <v>47244.4</v>
          </cell>
          <cell r="AN1728">
            <v>795</v>
          </cell>
          <cell r="AO1728">
            <v>0</v>
          </cell>
          <cell r="AP1728">
            <v>0</v>
          </cell>
          <cell r="AQ1728">
            <v>523566</v>
          </cell>
          <cell r="AR1728">
            <v>0</v>
          </cell>
          <cell r="AS1728">
            <v>0</v>
          </cell>
          <cell r="AT1728">
            <v>0</v>
          </cell>
          <cell r="AU1728">
            <v>0</v>
          </cell>
          <cell r="AV1728">
            <v>2617</v>
          </cell>
          <cell r="AW1728">
            <v>4451.1409999999996</v>
          </cell>
          <cell r="AX1728">
            <v>1068.0745999999999</v>
          </cell>
        </row>
        <row r="1729">
          <cell r="D1729" t="str">
            <v>中村　比呂志</v>
          </cell>
          <cell r="E1729">
            <v>1002</v>
          </cell>
          <cell r="F1729" t="str">
            <v>政策推進部</v>
          </cell>
          <cell r="G1729">
            <v>100202</v>
          </cell>
          <cell r="H1729" t="str">
            <v>政策受託Ｇ</v>
          </cell>
          <cell r="I1729">
            <v>1</v>
          </cell>
          <cell r="J1729" t="str">
            <v>部門1</v>
          </cell>
          <cell r="K1729">
            <v>1001</v>
          </cell>
          <cell r="L1729" t="str">
            <v>部門1-1</v>
          </cell>
          <cell r="M1729">
            <v>100102</v>
          </cell>
          <cell r="N1729" t="str">
            <v>一般職員</v>
          </cell>
          <cell r="O1729">
            <v>700</v>
          </cell>
          <cell r="P1729">
            <v>0</v>
          </cell>
          <cell r="Q1729">
            <v>160000</v>
          </cell>
          <cell r="R1729">
            <v>0</v>
          </cell>
          <cell r="S1729">
            <v>0</v>
          </cell>
          <cell r="T1729">
            <v>0</v>
          </cell>
          <cell r="U1729">
            <v>0</v>
          </cell>
          <cell r="V1729">
            <v>0</v>
          </cell>
          <cell r="W1729">
            <v>0</v>
          </cell>
          <cell r="X1729">
            <v>0</v>
          </cell>
          <cell r="Y1729">
            <v>0</v>
          </cell>
          <cell r="Z1729">
            <v>160000</v>
          </cell>
          <cell r="AA1729">
            <v>0</v>
          </cell>
          <cell r="AB1729">
            <v>0</v>
          </cell>
          <cell r="AC1729">
            <v>0</v>
          </cell>
          <cell r="AD1729">
            <v>0</v>
          </cell>
          <cell r="AE1729">
            <v>0</v>
          </cell>
          <cell r="AF1729">
            <v>17370</v>
          </cell>
          <cell r="AG1729">
            <v>0</v>
          </cell>
          <cell r="AH1729">
            <v>0</v>
          </cell>
          <cell r="AI1729">
            <v>10337</v>
          </cell>
          <cell r="AJ1729">
            <v>0</v>
          </cell>
          <cell r="AK1729">
            <v>7092</v>
          </cell>
          <cell r="AL1729">
            <v>990</v>
          </cell>
          <cell r="AM1729">
            <v>16045.4</v>
          </cell>
          <cell r="AN1729">
            <v>270</v>
          </cell>
          <cell r="AO1729">
            <v>0</v>
          </cell>
          <cell r="AP1729">
            <v>0</v>
          </cell>
          <cell r="AQ1729">
            <v>187707</v>
          </cell>
          <cell r="AR1729">
            <v>0</v>
          </cell>
          <cell r="AS1729">
            <v>0</v>
          </cell>
          <cell r="AT1729">
            <v>0</v>
          </cell>
          <cell r="AU1729">
            <v>0</v>
          </cell>
          <cell r="AV1729">
            <v>938</v>
          </cell>
          <cell r="AW1729">
            <v>1596.0445</v>
          </cell>
          <cell r="AX1729">
            <v>382.92219999999998</v>
          </cell>
        </row>
        <row r="1730">
          <cell r="D1730" t="str">
            <v>内藤　亘</v>
          </cell>
          <cell r="E1730">
            <v>1005</v>
          </cell>
          <cell r="F1730" t="str">
            <v>総務企画部</v>
          </cell>
          <cell r="G1730">
            <v>100504</v>
          </cell>
          <cell r="H1730" t="str">
            <v>会計Ｇ</v>
          </cell>
          <cell r="I1730">
            <v>1</v>
          </cell>
          <cell r="J1730" t="str">
            <v>部門1</v>
          </cell>
          <cell r="K1730">
            <v>1001</v>
          </cell>
          <cell r="L1730" t="str">
            <v>部門1-1</v>
          </cell>
          <cell r="M1730">
            <v>100102</v>
          </cell>
          <cell r="N1730" t="str">
            <v>一般職員</v>
          </cell>
          <cell r="O1730">
            <v>500</v>
          </cell>
          <cell r="P1730">
            <v>273300</v>
          </cell>
          <cell r="Q1730">
            <v>273300</v>
          </cell>
          <cell r="R1730">
            <v>0</v>
          </cell>
          <cell r="S1730">
            <v>0</v>
          </cell>
          <cell r="T1730">
            <v>0</v>
          </cell>
          <cell r="U1730">
            <v>0</v>
          </cell>
          <cell r="V1730">
            <v>0</v>
          </cell>
          <cell r="W1730">
            <v>0</v>
          </cell>
          <cell r="X1730">
            <v>0</v>
          </cell>
          <cell r="Y1730">
            <v>0</v>
          </cell>
          <cell r="Z1730">
            <v>273300</v>
          </cell>
          <cell r="AA1730">
            <v>0</v>
          </cell>
          <cell r="AB1730">
            <v>32796</v>
          </cell>
          <cell r="AC1730">
            <v>0</v>
          </cell>
          <cell r="AD1730">
            <v>0</v>
          </cell>
          <cell r="AE1730">
            <v>0</v>
          </cell>
          <cell r="AF1730">
            <v>18260</v>
          </cell>
          <cell r="AG1730">
            <v>0</v>
          </cell>
          <cell r="AH1730">
            <v>2136</v>
          </cell>
          <cell r="AI1730">
            <v>55304</v>
          </cell>
          <cell r="AJ1730">
            <v>-15240</v>
          </cell>
          <cell r="AK1730">
            <v>14184</v>
          </cell>
          <cell r="AL1730">
            <v>1980</v>
          </cell>
          <cell r="AM1730">
            <v>32090.799999999999</v>
          </cell>
          <cell r="AN1730">
            <v>540</v>
          </cell>
          <cell r="AO1730">
            <v>0</v>
          </cell>
          <cell r="AP1730">
            <v>0</v>
          </cell>
          <cell r="AQ1730">
            <v>366556</v>
          </cell>
          <cell r="AR1730">
            <v>0</v>
          </cell>
          <cell r="AS1730">
            <v>0</v>
          </cell>
          <cell r="AT1730">
            <v>0</v>
          </cell>
          <cell r="AU1730">
            <v>0</v>
          </cell>
          <cell r="AV1730">
            <v>1832</v>
          </cell>
          <cell r="AW1730">
            <v>3116.5059999999999</v>
          </cell>
          <cell r="AX1730">
            <v>747.77419999999995</v>
          </cell>
        </row>
        <row r="1731">
          <cell r="D1731" t="str">
            <v>須藤　弥生</v>
          </cell>
          <cell r="E1731">
            <v>1002</v>
          </cell>
          <cell r="F1731" t="str">
            <v>派遣業務部</v>
          </cell>
          <cell r="G1731">
            <v>100202</v>
          </cell>
          <cell r="H1731" t="str">
            <v>庶務経理Ｇ</v>
          </cell>
          <cell r="I1731">
            <v>1</v>
          </cell>
          <cell r="J1731" t="str">
            <v>部門1</v>
          </cell>
          <cell r="K1731">
            <v>1001</v>
          </cell>
          <cell r="L1731" t="str">
            <v>部門1-1</v>
          </cell>
          <cell r="M1731">
            <v>100102</v>
          </cell>
          <cell r="N1731" t="str">
            <v>一般職員</v>
          </cell>
          <cell r="O1731">
            <v>500</v>
          </cell>
          <cell r="P1731">
            <v>432600</v>
          </cell>
          <cell r="Q1731">
            <v>432600</v>
          </cell>
          <cell r="R1731">
            <v>0</v>
          </cell>
          <cell r="S1731">
            <v>0</v>
          </cell>
          <cell r="T1731">
            <v>0</v>
          </cell>
          <cell r="U1731">
            <v>0</v>
          </cell>
          <cell r="V1731">
            <v>0</v>
          </cell>
          <cell r="W1731">
            <v>0</v>
          </cell>
          <cell r="X1731">
            <v>0</v>
          </cell>
          <cell r="Y1731">
            <v>0</v>
          </cell>
          <cell r="Z1731">
            <v>432600</v>
          </cell>
          <cell r="AA1731">
            <v>0</v>
          </cell>
          <cell r="AB1731">
            <v>51912</v>
          </cell>
          <cell r="AC1731">
            <v>0</v>
          </cell>
          <cell r="AD1731">
            <v>0</v>
          </cell>
          <cell r="AE1731">
            <v>0</v>
          </cell>
          <cell r="AF1731">
            <v>13906</v>
          </cell>
          <cell r="AG1731">
            <v>0</v>
          </cell>
          <cell r="AH1731">
            <v>26663</v>
          </cell>
          <cell r="AI1731">
            <v>42304</v>
          </cell>
          <cell r="AJ1731">
            <v>0</v>
          </cell>
          <cell r="AK1731">
            <v>29550</v>
          </cell>
          <cell r="AL1731">
            <v>4125</v>
          </cell>
          <cell r="AM1731">
            <v>55267.6</v>
          </cell>
          <cell r="AN1731">
            <v>930</v>
          </cell>
          <cell r="AO1731">
            <v>0</v>
          </cell>
          <cell r="AP1731">
            <v>0</v>
          </cell>
          <cell r="AQ1731">
            <v>567385</v>
          </cell>
          <cell r="AR1731">
            <v>0</v>
          </cell>
          <cell r="AS1731">
            <v>0</v>
          </cell>
          <cell r="AT1731">
            <v>0</v>
          </cell>
          <cell r="AU1731">
            <v>0</v>
          </cell>
          <cell r="AV1731">
            <v>2836</v>
          </cell>
          <cell r="AW1731">
            <v>4823.6975000000002</v>
          </cell>
          <cell r="AX1731">
            <v>1157.4654</v>
          </cell>
        </row>
        <row r="1732">
          <cell r="D1732" t="str">
            <v>金澤　美佳</v>
          </cell>
          <cell r="E1732">
            <v>1002</v>
          </cell>
          <cell r="F1732" t="str">
            <v>政策推進部</v>
          </cell>
          <cell r="G1732">
            <v>100201</v>
          </cell>
          <cell r="H1732" t="str">
            <v>国際人材Ｇ</v>
          </cell>
          <cell r="I1732">
            <v>1</v>
          </cell>
          <cell r="J1732" t="str">
            <v>部門1</v>
          </cell>
          <cell r="K1732">
            <v>1001</v>
          </cell>
          <cell r="L1732" t="str">
            <v>部門1-1</v>
          </cell>
          <cell r="M1732">
            <v>100102</v>
          </cell>
          <cell r="N1732" t="str">
            <v>一般職員</v>
          </cell>
          <cell r="O1732">
            <v>500</v>
          </cell>
          <cell r="P1732">
            <v>281400</v>
          </cell>
          <cell r="Q1732">
            <v>281400</v>
          </cell>
          <cell r="R1732">
            <v>0</v>
          </cell>
          <cell r="S1732">
            <v>0</v>
          </cell>
          <cell r="T1732">
            <v>0</v>
          </cell>
          <cell r="U1732">
            <v>0</v>
          </cell>
          <cell r="V1732">
            <v>0</v>
          </cell>
          <cell r="W1732">
            <v>0</v>
          </cell>
          <cell r="X1732">
            <v>0</v>
          </cell>
          <cell r="Y1732">
            <v>0</v>
          </cell>
          <cell r="Z1732">
            <v>281400</v>
          </cell>
          <cell r="AA1732">
            <v>0</v>
          </cell>
          <cell r="AB1732">
            <v>33768</v>
          </cell>
          <cell r="AC1732">
            <v>0</v>
          </cell>
          <cell r="AD1732">
            <v>27000</v>
          </cell>
          <cell r="AE1732">
            <v>0</v>
          </cell>
          <cell r="AF1732">
            <v>15676</v>
          </cell>
          <cell r="AG1732">
            <v>0</v>
          </cell>
          <cell r="AH1732">
            <v>4239</v>
          </cell>
          <cell r="AI1732">
            <v>6904</v>
          </cell>
          <cell r="AJ1732">
            <v>0</v>
          </cell>
          <cell r="AK1732">
            <v>16154</v>
          </cell>
          <cell r="AL1732">
            <v>2255</v>
          </cell>
          <cell r="AM1732">
            <v>36547.800000000003</v>
          </cell>
          <cell r="AN1732">
            <v>615</v>
          </cell>
          <cell r="AO1732">
            <v>0</v>
          </cell>
          <cell r="AP1732">
            <v>0</v>
          </cell>
          <cell r="AQ1732">
            <v>368987</v>
          </cell>
          <cell r="AR1732">
            <v>0</v>
          </cell>
          <cell r="AS1732">
            <v>0</v>
          </cell>
          <cell r="AT1732">
            <v>0</v>
          </cell>
          <cell r="AU1732">
            <v>0</v>
          </cell>
          <cell r="AV1732">
            <v>1844</v>
          </cell>
          <cell r="AW1732">
            <v>3137.3245000000002</v>
          </cell>
          <cell r="AX1732">
            <v>752.73339999999996</v>
          </cell>
        </row>
        <row r="1733">
          <cell r="D1733" t="str">
            <v>笠井　雅紀</v>
          </cell>
          <cell r="E1733">
            <v>1006</v>
          </cell>
          <cell r="F1733" t="str">
            <v>東京研修センター</v>
          </cell>
          <cell r="G1733">
            <v>100601</v>
          </cell>
          <cell r="H1733" t="str">
            <v>ＴＫＣＧ</v>
          </cell>
          <cell r="I1733">
            <v>1</v>
          </cell>
          <cell r="J1733" t="str">
            <v>部門1</v>
          </cell>
          <cell r="K1733">
            <v>1001</v>
          </cell>
          <cell r="L1733" t="str">
            <v>部門1-1</v>
          </cell>
          <cell r="M1733">
            <v>100102</v>
          </cell>
          <cell r="N1733" t="str">
            <v>一般職員</v>
          </cell>
          <cell r="O1733">
            <v>500</v>
          </cell>
          <cell r="P1733">
            <v>276000</v>
          </cell>
          <cell r="Q1733">
            <v>276000</v>
          </cell>
          <cell r="R1733">
            <v>0</v>
          </cell>
          <cell r="S1733">
            <v>0</v>
          </cell>
          <cell r="T1733">
            <v>0</v>
          </cell>
          <cell r="U1733">
            <v>0</v>
          </cell>
          <cell r="V1733">
            <v>0</v>
          </cell>
          <cell r="W1733">
            <v>0</v>
          </cell>
          <cell r="X1733">
            <v>0</v>
          </cell>
          <cell r="Y1733">
            <v>0</v>
          </cell>
          <cell r="Z1733">
            <v>276000</v>
          </cell>
          <cell r="AA1733">
            <v>0</v>
          </cell>
          <cell r="AB1733">
            <v>36240</v>
          </cell>
          <cell r="AC1733">
            <v>26000</v>
          </cell>
          <cell r="AD1733">
            <v>0</v>
          </cell>
          <cell r="AE1733">
            <v>0</v>
          </cell>
          <cell r="AF1733">
            <v>16633</v>
          </cell>
          <cell r="AG1733">
            <v>0</v>
          </cell>
          <cell r="AH1733">
            <v>969</v>
          </cell>
          <cell r="AI1733">
            <v>78372</v>
          </cell>
          <cell r="AJ1733">
            <v>-15390</v>
          </cell>
          <cell r="AK1733">
            <v>16154</v>
          </cell>
          <cell r="AL1733">
            <v>0</v>
          </cell>
          <cell r="AM1733">
            <v>36547.800000000003</v>
          </cell>
          <cell r="AN1733">
            <v>615</v>
          </cell>
          <cell r="AO1733">
            <v>0</v>
          </cell>
          <cell r="AP1733">
            <v>0</v>
          </cell>
          <cell r="AQ1733">
            <v>418824</v>
          </cell>
          <cell r="AR1733">
            <v>0</v>
          </cell>
          <cell r="AS1733">
            <v>0</v>
          </cell>
          <cell r="AT1733">
            <v>214</v>
          </cell>
          <cell r="AU1733">
            <v>8185</v>
          </cell>
          <cell r="AV1733">
            <v>2094</v>
          </cell>
          <cell r="AW1733">
            <v>3560.1239999999998</v>
          </cell>
          <cell r="AX1733">
            <v>854.40089999999998</v>
          </cell>
        </row>
        <row r="1734">
          <cell r="D1734" t="str">
            <v>矢島　肇</v>
          </cell>
          <cell r="E1734">
            <v>1002</v>
          </cell>
          <cell r="F1734" t="str">
            <v>派遣業務部</v>
          </cell>
          <cell r="G1734">
            <v>100201</v>
          </cell>
          <cell r="H1734" t="str">
            <v>派遣業務Ｇ</v>
          </cell>
          <cell r="I1734">
            <v>1</v>
          </cell>
          <cell r="J1734" t="str">
            <v>部門1</v>
          </cell>
          <cell r="K1734">
            <v>1001</v>
          </cell>
          <cell r="L1734" t="str">
            <v>部門1-1</v>
          </cell>
          <cell r="M1734">
            <v>100102</v>
          </cell>
          <cell r="N1734" t="str">
            <v>一般職員</v>
          </cell>
          <cell r="O1734">
            <v>500</v>
          </cell>
          <cell r="P1734">
            <v>400000</v>
          </cell>
          <cell r="Q1734">
            <v>400000</v>
          </cell>
          <cell r="R1734">
            <v>0</v>
          </cell>
          <cell r="S1734">
            <v>0</v>
          </cell>
          <cell r="T1734">
            <v>0</v>
          </cell>
          <cell r="U1734">
            <v>0</v>
          </cell>
          <cell r="V1734">
            <v>0</v>
          </cell>
          <cell r="W1734">
            <v>0</v>
          </cell>
          <cell r="X1734">
            <v>0</v>
          </cell>
          <cell r="Y1734">
            <v>0</v>
          </cell>
          <cell r="Z1734">
            <v>400000</v>
          </cell>
          <cell r="AA1734">
            <v>0</v>
          </cell>
          <cell r="AB1734">
            <v>0</v>
          </cell>
          <cell r="AC1734">
            <v>0</v>
          </cell>
          <cell r="AD1734">
            <v>0</v>
          </cell>
          <cell r="AE1734">
            <v>0</v>
          </cell>
          <cell r="AF1734">
            <v>25400</v>
          </cell>
          <cell r="AG1734">
            <v>0</v>
          </cell>
          <cell r="AH1734">
            <v>0</v>
          </cell>
          <cell r="AI1734">
            <v>24701</v>
          </cell>
          <cell r="AJ1734">
            <v>0</v>
          </cell>
          <cell r="AK1734">
            <v>17336</v>
          </cell>
          <cell r="AL1734">
            <v>2420</v>
          </cell>
          <cell r="AM1734">
            <v>39222.199999999997</v>
          </cell>
          <cell r="AN1734">
            <v>660</v>
          </cell>
          <cell r="AO1734">
            <v>0</v>
          </cell>
          <cell r="AP1734">
            <v>0</v>
          </cell>
          <cell r="AQ1734">
            <v>450101</v>
          </cell>
          <cell r="AR1734">
            <v>0</v>
          </cell>
          <cell r="AS1734">
            <v>0</v>
          </cell>
          <cell r="AT1734">
            <v>0</v>
          </cell>
          <cell r="AU1734">
            <v>0</v>
          </cell>
          <cell r="AV1734">
            <v>2250</v>
          </cell>
          <cell r="AW1734">
            <v>3826.3634999999999</v>
          </cell>
          <cell r="AX1734">
            <v>918.20600000000002</v>
          </cell>
        </row>
        <row r="1735">
          <cell r="D1735" t="str">
            <v>池田　慎吾</v>
          </cell>
          <cell r="E1735">
            <v>1002</v>
          </cell>
          <cell r="F1735" t="str">
            <v>政策推進部</v>
          </cell>
          <cell r="G1735">
            <v>100201</v>
          </cell>
          <cell r="H1735" t="str">
            <v>国際人材Ｇ</v>
          </cell>
          <cell r="I1735">
            <v>1</v>
          </cell>
          <cell r="J1735" t="str">
            <v>部門1</v>
          </cell>
          <cell r="K1735">
            <v>1001</v>
          </cell>
          <cell r="L1735" t="str">
            <v>部門1-1</v>
          </cell>
          <cell r="M1735">
            <v>100102</v>
          </cell>
          <cell r="N1735" t="str">
            <v>一般職員</v>
          </cell>
          <cell r="O1735">
            <v>300</v>
          </cell>
          <cell r="P1735">
            <v>362400</v>
          </cell>
          <cell r="Q1735">
            <v>362400</v>
          </cell>
          <cell r="R1735">
            <v>0</v>
          </cell>
          <cell r="S1735">
            <v>0</v>
          </cell>
          <cell r="T1735">
            <v>0</v>
          </cell>
          <cell r="U1735">
            <v>0</v>
          </cell>
          <cell r="V1735">
            <v>0</v>
          </cell>
          <cell r="W1735">
            <v>0</v>
          </cell>
          <cell r="X1735">
            <v>0</v>
          </cell>
          <cell r="Y1735">
            <v>0</v>
          </cell>
          <cell r="Z1735">
            <v>362400</v>
          </cell>
          <cell r="AA1735">
            <v>45000</v>
          </cell>
          <cell r="AB1735">
            <v>52008</v>
          </cell>
          <cell r="AC1735">
            <v>26000</v>
          </cell>
          <cell r="AD1735">
            <v>0</v>
          </cell>
          <cell r="AE1735">
            <v>0</v>
          </cell>
          <cell r="AF1735">
            <v>13673</v>
          </cell>
          <cell r="AG1735">
            <v>0</v>
          </cell>
          <cell r="AH1735">
            <v>22937</v>
          </cell>
          <cell r="AI1735">
            <v>0</v>
          </cell>
          <cell r="AJ1735">
            <v>0</v>
          </cell>
          <cell r="AK1735">
            <v>20882</v>
          </cell>
          <cell r="AL1735">
            <v>2915</v>
          </cell>
          <cell r="AM1735">
            <v>47244.4</v>
          </cell>
          <cell r="AN1735">
            <v>795</v>
          </cell>
          <cell r="AO1735">
            <v>0</v>
          </cell>
          <cell r="AP1735">
            <v>0</v>
          </cell>
          <cell r="AQ1735">
            <v>522018</v>
          </cell>
          <cell r="AR1735">
            <v>0</v>
          </cell>
          <cell r="AS1735">
            <v>0</v>
          </cell>
          <cell r="AT1735">
            <v>0</v>
          </cell>
          <cell r="AU1735">
            <v>0</v>
          </cell>
          <cell r="AV1735">
            <v>2610</v>
          </cell>
          <cell r="AW1735">
            <v>4437.2430000000004</v>
          </cell>
          <cell r="AX1735">
            <v>1064.9167</v>
          </cell>
        </row>
        <row r="1736">
          <cell r="D1736" t="str">
            <v>西牧　義人</v>
          </cell>
          <cell r="E1736">
            <v>1002</v>
          </cell>
          <cell r="F1736" t="str">
            <v>派遣業務部</v>
          </cell>
          <cell r="G1736">
            <v>100201</v>
          </cell>
          <cell r="H1736" t="str">
            <v>派遣業務Ｇ</v>
          </cell>
          <cell r="I1736">
            <v>1</v>
          </cell>
          <cell r="J1736" t="str">
            <v>部門1</v>
          </cell>
          <cell r="K1736">
            <v>1001</v>
          </cell>
          <cell r="L1736" t="str">
            <v>部門1-1</v>
          </cell>
          <cell r="M1736">
            <v>100102</v>
          </cell>
          <cell r="N1736" t="str">
            <v>一般職員</v>
          </cell>
          <cell r="O1736">
            <v>500</v>
          </cell>
          <cell r="P1736">
            <v>299800</v>
          </cell>
          <cell r="Q1736">
            <v>299800</v>
          </cell>
          <cell r="R1736">
            <v>0</v>
          </cell>
          <cell r="S1736">
            <v>0</v>
          </cell>
          <cell r="T1736">
            <v>0</v>
          </cell>
          <cell r="U1736">
            <v>0</v>
          </cell>
          <cell r="V1736">
            <v>0</v>
          </cell>
          <cell r="W1736">
            <v>0</v>
          </cell>
          <cell r="X1736">
            <v>0</v>
          </cell>
          <cell r="Y1736">
            <v>0</v>
          </cell>
          <cell r="Z1736">
            <v>299800</v>
          </cell>
          <cell r="AA1736">
            <v>0</v>
          </cell>
          <cell r="AB1736">
            <v>39096</v>
          </cell>
          <cell r="AC1736">
            <v>26000</v>
          </cell>
          <cell r="AD1736">
            <v>0</v>
          </cell>
          <cell r="AE1736">
            <v>0</v>
          </cell>
          <cell r="AF1736">
            <v>15076</v>
          </cell>
          <cell r="AG1736">
            <v>0</v>
          </cell>
          <cell r="AH1736">
            <v>144</v>
          </cell>
          <cell r="AI1736">
            <v>85777</v>
          </cell>
          <cell r="AJ1736">
            <v>0</v>
          </cell>
          <cell r="AK1736">
            <v>19700</v>
          </cell>
          <cell r="AL1736">
            <v>2750</v>
          </cell>
          <cell r="AM1736">
            <v>44570</v>
          </cell>
          <cell r="AN1736">
            <v>750</v>
          </cell>
          <cell r="AO1736">
            <v>0</v>
          </cell>
          <cell r="AP1736">
            <v>0</v>
          </cell>
          <cell r="AQ1736">
            <v>465893</v>
          </cell>
          <cell r="AR1736">
            <v>4270</v>
          </cell>
          <cell r="AS1736">
            <v>0</v>
          </cell>
          <cell r="AT1736">
            <v>0</v>
          </cell>
          <cell r="AU1736">
            <v>0</v>
          </cell>
          <cell r="AV1736">
            <v>2329</v>
          </cell>
          <cell r="AW1736">
            <v>3960.5554999999999</v>
          </cell>
          <cell r="AX1736">
            <v>950.42169999999999</v>
          </cell>
        </row>
        <row r="1737">
          <cell r="D1737" t="str">
            <v>武田　貞生</v>
          </cell>
          <cell r="E1737">
            <v>1001</v>
          </cell>
          <cell r="F1737" t="str">
            <v>役員他</v>
          </cell>
          <cell r="G1737">
            <v>100101</v>
          </cell>
          <cell r="H1737" t="str">
            <v>役員</v>
          </cell>
          <cell r="I1737">
            <v>1</v>
          </cell>
          <cell r="J1737" t="str">
            <v>部門1</v>
          </cell>
          <cell r="K1737">
            <v>1001</v>
          </cell>
          <cell r="L1737" t="str">
            <v>部門1-1</v>
          </cell>
          <cell r="M1737">
            <v>100101</v>
          </cell>
          <cell r="N1737" t="str">
            <v>役員</v>
          </cell>
          <cell r="O1737">
            <v>100</v>
          </cell>
          <cell r="P1737">
            <v>0</v>
          </cell>
          <cell r="Q1737">
            <v>820000</v>
          </cell>
          <cell r="R1737">
            <v>0</v>
          </cell>
          <cell r="S1737">
            <v>0</v>
          </cell>
          <cell r="T1737">
            <v>0</v>
          </cell>
          <cell r="U1737">
            <v>0</v>
          </cell>
          <cell r="V1737">
            <v>0</v>
          </cell>
          <cell r="W1737">
            <v>0</v>
          </cell>
          <cell r="X1737">
            <v>0</v>
          </cell>
          <cell r="Y1737">
            <v>0</v>
          </cell>
          <cell r="Z1737">
            <v>820000</v>
          </cell>
          <cell r="AA1737">
            <v>0</v>
          </cell>
          <cell r="AB1737">
            <v>0</v>
          </cell>
          <cell r="AC1737">
            <v>0</v>
          </cell>
          <cell r="AD1737">
            <v>0</v>
          </cell>
          <cell r="AE1737">
            <v>0</v>
          </cell>
          <cell r="AF1737">
            <v>17640</v>
          </cell>
          <cell r="AG1737">
            <v>0</v>
          </cell>
          <cell r="AH1737">
            <v>0</v>
          </cell>
          <cell r="AI1737">
            <v>0</v>
          </cell>
          <cell r="AJ1737">
            <v>0</v>
          </cell>
          <cell r="AK1737">
            <v>38612</v>
          </cell>
          <cell r="AL1737">
            <v>5390</v>
          </cell>
          <cell r="AM1737">
            <v>55267.6</v>
          </cell>
          <cell r="AN1737">
            <v>930</v>
          </cell>
          <cell r="AO1737">
            <v>0</v>
          </cell>
          <cell r="AP1737">
            <v>0</v>
          </cell>
          <cell r="AQ1737">
            <v>985240</v>
          </cell>
          <cell r="AR1737">
            <v>0</v>
          </cell>
          <cell r="AS1737">
            <v>0</v>
          </cell>
          <cell r="AT1737">
            <v>0</v>
          </cell>
          <cell r="AU1737">
            <v>0</v>
          </cell>
          <cell r="AV1737">
            <v>0</v>
          </cell>
          <cell r="AW1737">
            <v>0</v>
          </cell>
          <cell r="AX1737">
            <v>0</v>
          </cell>
        </row>
        <row r="1738">
          <cell r="D1738" t="str">
            <v>有賀　佑樹</v>
          </cell>
          <cell r="E1738">
            <v>1001</v>
          </cell>
          <cell r="F1738" t="str">
            <v>産業推進部</v>
          </cell>
          <cell r="G1738">
            <v>100102</v>
          </cell>
          <cell r="H1738" t="str">
            <v>ＥＰＡＧ</v>
          </cell>
          <cell r="I1738">
            <v>1</v>
          </cell>
          <cell r="J1738" t="str">
            <v>部門1</v>
          </cell>
          <cell r="K1738">
            <v>1001</v>
          </cell>
          <cell r="L1738" t="str">
            <v>部門1-1</v>
          </cell>
          <cell r="M1738">
            <v>100102</v>
          </cell>
          <cell r="N1738" t="str">
            <v>一般職員</v>
          </cell>
          <cell r="O1738">
            <v>500</v>
          </cell>
          <cell r="P1738">
            <v>224700</v>
          </cell>
          <cell r="Q1738">
            <v>224700</v>
          </cell>
          <cell r="R1738">
            <v>0</v>
          </cell>
          <cell r="S1738">
            <v>0</v>
          </cell>
          <cell r="T1738">
            <v>0</v>
          </cell>
          <cell r="U1738">
            <v>0</v>
          </cell>
          <cell r="V1738">
            <v>0</v>
          </cell>
          <cell r="W1738">
            <v>0</v>
          </cell>
          <cell r="X1738">
            <v>0</v>
          </cell>
          <cell r="Y1738">
            <v>0</v>
          </cell>
          <cell r="Z1738">
            <v>224700</v>
          </cell>
          <cell r="AA1738">
            <v>0</v>
          </cell>
          <cell r="AB1738">
            <v>26964</v>
          </cell>
          <cell r="AC1738">
            <v>0</v>
          </cell>
          <cell r="AD1738">
            <v>27000</v>
          </cell>
          <cell r="AE1738">
            <v>0</v>
          </cell>
          <cell r="AF1738">
            <v>20813</v>
          </cell>
          <cell r="AG1738">
            <v>0</v>
          </cell>
          <cell r="AH1738">
            <v>0</v>
          </cell>
          <cell r="AI1738">
            <v>99368</v>
          </cell>
          <cell r="AJ1738">
            <v>-12533</v>
          </cell>
          <cell r="AK1738">
            <v>14972</v>
          </cell>
          <cell r="AL1738">
            <v>0</v>
          </cell>
          <cell r="AM1738">
            <v>33873.4</v>
          </cell>
          <cell r="AN1738">
            <v>570</v>
          </cell>
          <cell r="AO1738">
            <v>0</v>
          </cell>
          <cell r="AP1738">
            <v>0</v>
          </cell>
          <cell r="AQ1738">
            <v>386312</v>
          </cell>
          <cell r="AR1738">
            <v>7608</v>
          </cell>
          <cell r="AS1738">
            <v>0</v>
          </cell>
          <cell r="AT1738">
            <v>523</v>
          </cell>
          <cell r="AU1738">
            <v>0</v>
          </cell>
          <cell r="AV1738">
            <v>1931</v>
          </cell>
          <cell r="AW1738">
            <v>3284.212</v>
          </cell>
          <cell r="AX1738">
            <v>788.07640000000004</v>
          </cell>
        </row>
        <row r="1739">
          <cell r="D1739" t="str">
            <v>岡　麻美</v>
          </cell>
          <cell r="E1739">
            <v>1006</v>
          </cell>
          <cell r="F1739" t="str">
            <v>東京研修センター</v>
          </cell>
          <cell r="G1739">
            <v>100601</v>
          </cell>
          <cell r="H1739" t="str">
            <v>ＴＫＣＧ</v>
          </cell>
          <cell r="I1739">
            <v>1</v>
          </cell>
          <cell r="J1739" t="str">
            <v>部門1</v>
          </cell>
          <cell r="K1739">
            <v>1001</v>
          </cell>
          <cell r="L1739" t="str">
            <v>部門1-1</v>
          </cell>
          <cell r="M1739">
            <v>100102</v>
          </cell>
          <cell r="N1739" t="str">
            <v>一般職員</v>
          </cell>
          <cell r="O1739">
            <v>500</v>
          </cell>
          <cell r="P1739">
            <v>199900</v>
          </cell>
          <cell r="Q1739">
            <v>199900</v>
          </cell>
          <cell r="R1739">
            <v>0</v>
          </cell>
          <cell r="S1739">
            <v>0</v>
          </cell>
          <cell r="T1739">
            <v>0</v>
          </cell>
          <cell r="U1739">
            <v>0</v>
          </cell>
          <cell r="V1739">
            <v>0</v>
          </cell>
          <cell r="W1739">
            <v>0</v>
          </cell>
          <cell r="X1739">
            <v>0</v>
          </cell>
          <cell r="Y1739">
            <v>0</v>
          </cell>
          <cell r="Z1739">
            <v>199900</v>
          </cell>
          <cell r="AA1739">
            <v>0</v>
          </cell>
          <cell r="AB1739">
            <v>23988</v>
          </cell>
          <cell r="AC1739">
            <v>0</v>
          </cell>
          <cell r="AD1739">
            <v>27000</v>
          </cell>
          <cell r="AE1739">
            <v>0</v>
          </cell>
          <cell r="AF1739">
            <v>5625</v>
          </cell>
          <cell r="AG1739">
            <v>0</v>
          </cell>
          <cell r="AH1739">
            <v>0</v>
          </cell>
          <cell r="AI1739">
            <v>96305</v>
          </cell>
          <cell r="AJ1739">
            <v>-11145</v>
          </cell>
          <cell r="AK1739">
            <v>12608</v>
          </cell>
          <cell r="AL1739">
            <v>0</v>
          </cell>
          <cell r="AM1739">
            <v>28525.599999999999</v>
          </cell>
          <cell r="AN1739">
            <v>480</v>
          </cell>
          <cell r="AO1739">
            <v>0</v>
          </cell>
          <cell r="AP1739">
            <v>0</v>
          </cell>
          <cell r="AQ1739">
            <v>341673</v>
          </cell>
          <cell r="AR1739">
            <v>8364</v>
          </cell>
          <cell r="AS1739">
            <v>0</v>
          </cell>
          <cell r="AT1739">
            <v>440</v>
          </cell>
          <cell r="AU1739">
            <v>0</v>
          </cell>
          <cell r="AV1739">
            <v>1708</v>
          </cell>
          <cell r="AW1739">
            <v>2904.5855000000001</v>
          </cell>
          <cell r="AX1739">
            <v>697.01289999999995</v>
          </cell>
        </row>
        <row r="1740">
          <cell r="D1740" t="str">
            <v>鎌田　貴大</v>
          </cell>
          <cell r="E1740">
            <v>1007</v>
          </cell>
          <cell r="F1740" t="str">
            <v>関西研修センター</v>
          </cell>
          <cell r="G1740">
            <v>100701</v>
          </cell>
          <cell r="H1740" t="str">
            <v>ＫＫＣＧ</v>
          </cell>
          <cell r="I1740">
            <v>1</v>
          </cell>
          <cell r="J1740" t="str">
            <v>部門1</v>
          </cell>
          <cell r="K1740">
            <v>1001</v>
          </cell>
          <cell r="L1740" t="str">
            <v>部門1-1</v>
          </cell>
          <cell r="M1740">
            <v>100102</v>
          </cell>
          <cell r="N1740" t="str">
            <v>一般職員</v>
          </cell>
          <cell r="O1740">
            <v>500</v>
          </cell>
          <cell r="P1740">
            <v>199900</v>
          </cell>
          <cell r="Q1740">
            <v>199900</v>
          </cell>
          <cell r="R1740">
            <v>0</v>
          </cell>
          <cell r="S1740">
            <v>0</v>
          </cell>
          <cell r="T1740">
            <v>0</v>
          </cell>
          <cell r="U1740">
            <v>0</v>
          </cell>
          <cell r="V1740">
            <v>0</v>
          </cell>
          <cell r="W1740">
            <v>0</v>
          </cell>
          <cell r="X1740">
            <v>0</v>
          </cell>
          <cell r="Y1740">
            <v>0</v>
          </cell>
          <cell r="Z1740">
            <v>199900</v>
          </cell>
          <cell r="AA1740">
            <v>0</v>
          </cell>
          <cell r="AB1740">
            <v>23988</v>
          </cell>
          <cell r="AC1740">
            <v>0</v>
          </cell>
          <cell r="AD1740">
            <v>27000</v>
          </cell>
          <cell r="AE1740">
            <v>0</v>
          </cell>
          <cell r="AF1740">
            <v>0</v>
          </cell>
          <cell r="AG1740">
            <v>0</v>
          </cell>
          <cell r="AH1740">
            <v>0</v>
          </cell>
          <cell r="AI1740">
            <v>96447</v>
          </cell>
          <cell r="AJ1740">
            <v>-11145</v>
          </cell>
          <cell r="AK1740">
            <v>12608</v>
          </cell>
          <cell r="AL1740">
            <v>0</v>
          </cell>
          <cell r="AM1740">
            <v>28525.599999999999</v>
          </cell>
          <cell r="AN1740">
            <v>480</v>
          </cell>
          <cell r="AO1740">
            <v>0</v>
          </cell>
          <cell r="AP1740">
            <v>0</v>
          </cell>
          <cell r="AQ1740">
            <v>336190</v>
          </cell>
          <cell r="AR1740">
            <v>8401</v>
          </cell>
          <cell r="AS1740">
            <v>0</v>
          </cell>
          <cell r="AT1740">
            <v>397</v>
          </cell>
          <cell r="AU1740">
            <v>0</v>
          </cell>
          <cell r="AV1740">
            <v>1680</v>
          </cell>
          <cell r="AW1740">
            <v>2858.5650000000001</v>
          </cell>
          <cell r="AX1740">
            <v>685.82759999999996</v>
          </cell>
        </row>
        <row r="1741">
          <cell r="D1741" t="str">
            <v>本間　友佳</v>
          </cell>
          <cell r="E1741">
            <v>1006</v>
          </cell>
          <cell r="F1741" t="str">
            <v>東京研修センター</v>
          </cell>
          <cell r="G1741">
            <v>100601</v>
          </cell>
          <cell r="H1741" t="str">
            <v>ＴＫＣＧ</v>
          </cell>
          <cell r="I1741">
            <v>1</v>
          </cell>
          <cell r="J1741" t="str">
            <v>部門1</v>
          </cell>
          <cell r="K1741">
            <v>1001</v>
          </cell>
          <cell r="L1741" t="str">
            <v>部門1-1</v>
          </cell>
          <cell r="M1741">
            <v>100102</v>
          </cell>
          <cell r="N1741" t="str">
            <v>一般職員</v>
          </cell>
          <cell r="O1741">
            <v>500</v>
          </cell>
          <cell r="P1741">
            <v>215200</v>
          </cell>
          <cell r="Q1741">
            <v>215200</v>
          </cell>
          <cell r="R1741">
            <v>0</v>
          </cell>
          <cell r="S1741">
            <v>0</v>
          </cell>
          <cell r="T1741">
            <v>0</v>
          </cell>
          <cell r="U1741">
            <v>0</v>
          </cell>
          <cell r="V1741">
            <v>0</v>
          </cell>
          <cell r="W1741">
            <v>0</v>
          </cell>
          <cell r="X1741">
            <v>0</v>
          </cell>
          <cell r="Y1741">
            <v>0</v>
          </cell>
          <cell r="Z1741">
            <v>215200</v>
          </cell>
          <cell r="AA1741">
            <v>0</v>
          </cell>
          <cell r="AB1741">
            <v>25824</v>
          </cell>
          <cell r="AC1741">
            <v>0</v>
          </cell>
          <cell r="AD1741">
            <v>27000</v>
          </cell>
          <cell r="AE1741">
            <v>0</v>
          </cell>
          <cell r="AF1741">
            <v>3876</v>
          </cell>
          <cell r="AG1741">
            <v>0</v>
          </cell>
          <cell r="AH1741">
            <v>0</v>
          </cell>
          <cell r="AI1741">
            <v>60556</v>
          </cell>
          <cell r="AJ1741">
            <v>-24000</v>
          </cell>
          <cell r="AK1741">
            <v>14184</v>
          </cell>
          <cell r="AL1741">
            <v>0</v>
          </cell>
          <cell r="AM1741">
            <v>32090.799999999999</v>
          </cell>
          <cell r="AN1741">
            <v>540</v>
          </cell>
          <cell r="AO1741">
            <v>0</v>
          </cell>
          <cell r="AP1741">
            <v>0</v>
          </cell>
          <cell r="AQ1741">
            <v>308456</v>
          </cell>
          <cell r="AR1741">
            <v>0</v>
          </cell>
          <cell r="AS1741">
            <v>0</v>
          </cell>
          <cell r="AT1741">
            <v>0</v>
          </cell>
          <cell r="AU1741">
            <v>5516</v>
          </cell>
          <cell r="AV1741">
            <v>1542</v>
          </cell>
          <cell r="AW1741">
            <v>2622.1559999999999</v>
          </cell>
          <cell r="AX1741">
            <v>629.25019999999995</v>
          </cell>
        </row>
        <row r="1742">
          <cell r="D1742" t="str">
            <v>杉田　哲也</v>
          </cell>
          <cell r="E1742">
            <v>1001</v>
          </cell>
          <cell r="F1742" t="str">
            <v>産業推進部</v>
          </cell>
          <cell r="G1742">
            <v>100101</v>
          </cell>
          <cell r="H1742" t="str">
            <v>産業国際化・インフラＧ</v>
          </cell>
          <cell r="I1742">
            <v>1</v>
          </cell>
          <cell r="J1742" t="str">
            <v>部門1</v>
          </cell>
          <cell r="K1742">
            <v>1001</v>
          </cell>
          <cell r="L1742" t="str">
            <v>部門1-1</v>
          </cell>
          <cell r="M1742">
            <v>100102</v>
          </cell>
          <cell r="N1742" t="str">
            <v>一般職員</v>
          </cell>
          <cell r="O1742">
            <v>300</v>
          </cell>
          <cell r="P1742">
            <v>371700</v>
          </cell>
          <cell r="Q1742">
            <v>371700</v>
          </cell>
          <cell r="R1742">
            <v>0</v>
          </cell>
          <cell r="S1742">
            <v>0</v>
          </cell>
          <cell r="T1742">
            <v>0</v>
          </cell>
          <cell r="U1742">
            <v>0</v>
          </cell>
          <cell r="V1742">
            <v>0</v>
          </cell>
          <cell r="W1742">
            <v>0</v>
          </cell>
          <cell r="X1742">
            <v>0</v>
          </cell>
          <cell r="Y1742">
            <v>0</v>
          </cell>
          <cell r="Z1742">
            <v>371700</v>
          </cell>
          <cell r="AA1742">
            <v>75000</v>
          </cell>
          <cell r="AB1742">
            <v>57324</v>
          </cell>
          <cell r="AC1742">
            <v>31000</v>
          </cell>
          <cell r="AD1742">
            <v>27000</v>
          </cell>
          <cell r="AE1742">
            <v>0</v>
          </cell>
          <cell r="AF1742">
            <v>12065</v>
          </cell>
          <cell r="AG1742">
            <v>0</v>
          </cell>
          <cell r="AH1742">
            <v>0</v>
          </cell>
          <cell r="AI1742">
            <v>0</v>
          </cell>
          <cell r="AJ1742">
            <v>0</v>
          </cell>
          <cell r="AK1742">
            <v>26792</v>
          </cell>
          <cell r="AL1742">
            <v>3740</v>
          </cell>
          <cell r="AM1742">
            <v>55267.6</v>
          </cell>
          <cell r="AN1742">
            <v>930</v>
          </cell>
          <cell r="AO1742">
            <v>0</v>
          </cell>
          <cell r="AP1742">
            <v>0</v>
          </cell>
          <cell r="AQ1742">
            <v>574089</v>
          </cell>
          <cell r="AR1742">
            <v>0</v>
          </cell>
          <cell r="AS1742">
            <v>0</v>
          </cell>
          <cell r="AT1742">
            <v>0</v>
          </cell>
          <cell r="AU1742">
            <v>0</v>
          </cell>
          <cell r="AV1742">
            <v>2870</v>
          </cell>
          <cell r="AW1742">
            <v>4880.2015000000001</v>
          </cell>
          <cell r="AX1742">
            <v>1171.1415</v>
          </cell>
        </row>
        <row r="1743">
          <cell r="D1743" t="str">
            <v>古田　淳</v>
          </cell>
          <cell r="E1743">
            <v>1002</v>
          </cell>
          <cell r="F1743" t="str">
            <v>政策推進部</v>
          </cell>
          <cell r="G1743">
            <v>100202</v>
          </cell>
          <cell r="H1743" t="str">
            <v>政策受託Ｇ</v>
          </cell>
          <cell r="I1743">
            <v>1</v>
          </cell>
          <cell r="J1743" t="str">
            <v>部門1</v>
          </cell>
          <cell r="K1743">
            <v>1001</v>
          </cell>
          <cell r="L1743" t="str">
            <v>部門1-1</v>
          </cell>
          <cell r="M1743">
            <v>100102</v>
          </cell>
          <cell r="N1743" t="str">
            <v>一般職員</v>
          </cell>
          <cell r="O1743">
            <v>500</v>
          </cell>
          <cell r="P1743">
            <v>315600</v>
          </cell>
          <cell r="Q1743">
            <v>315600</v>
          </cell>
          <cell r="R1743">
            <v>0</v>
          </cell>
          <cell r="S1743">
            <v>0</v>
          </cell>
          <cell r="T1743">
            <v>0</v>
          </cell>
          <cell r="U1743">
            <v>0</v>
          </cell>
          <cell r="V1743">
            <v>0</v>
          </cell>
          <cell r="W1743">
            <v>0</v>
          </cell>
          <cell r="X1743">
            <v>0</v>
          </cell>
          <cell r="Y1743">
            <v>0</v>
          </cell>
          <cell r="Z1743">
            <v>315600</v>
          </cell>
          <cell r="AA1743">
            <v>0</v>
          </cell>
          <cell r="AB1743">
            <v>37872</v>
          </cell>
          <cell r="AC1743">
            <v>0</v>
          </cell>
          <cell r="AD1743">
            <v>0</v>
          </cell>
          <cell r="AE1743">
            <v>0</v>
          </cell>
          <cell r="AF1743">
            <v>10265</v>
          </cell>
          <cell r="AG1743">
            <v>0</v>
          </cell>
          <cell r="AH1743">
            <v>0</v>
          </cell>
          <cell r="AI1743">
            <v>85304</v>
          </cell>
          <cell r="AJ1743">
            <v>-17603</v>
          </cell>
          <cell r="AK1743">
            <v>14184</v>
          </cell>
          <cell r="AL1743">
            <v>1980</v>
          </cell>
          <cell r="AM1743">
            <v>32090.799999999999</v>
          </cell>
          <cell r="AN1743">
            <v>540</v>
          </cell>
          <cell r="AO1743">
            <v>0</v>
          </cell>
          <cell r="AP1743">
            <v>0</v>
          </cell>
          <cell r="AQ1743">
            <v>431438</v>
          </cell>
          <cell r="AR1743">
            <v>0</v>
          </cell>
          <cell r="AS1743">
            <v>0</v>
          </cell>
          <cell r="AT1743">
            <v>147</v>
          </cell>
          <cell r="AU1743">
            <v>0</v>
          </cell>
          <cell r="AV1743">
            <v>2157</v>
          </cell>
          <cell r="AW1743">
            <v>3667.413</v>
          </cell>
          <cell r="AX1743">
            <v>880.13350000000003</v>
          </cell>
        </row>
        <row r="1744">
          <cell r="D1744" t="str">
            <v>稲葉　滋子</v>
          </cell>
          <cell r="E1744">
            <v>1008</v>
          </cell>
          <cell r="F1744" t="str">
            <v>HIDA総合研究所</v>
          </cell>
          <cell r="G1744">
            <v>100801</v>
          </cell>
          <cell r="H1744" t="str">
            <v>調査企画Ｇ</v>
          </cell>
          <cell r="I1744">
            <v>1</v>
          </cell>
          <cell r="J1744" t="str">
            <v>部門1</v>
          </cell>
          <cell r="K1744">
            <v>1001</v>
          </cell>
          <cell r="L1744" t="str">
            <v>部門1-1</v>
          </cell>
          <cell r="M1744">
            <v>100102</v>
          </cell>
          <cell r="N1744" t="str">
            <v>一般職員</v>
          </cell>
          <cell r="O1744">
            <v>500</v>
          </cell>
          <cell r="P1744">
            <v>287700</v>
          </cell>
          <cell r="Q1744">
            <v>287700</v>
          </cell>
          <cell r="R1744">
            <v>0</v>
          </cell>
          <cell r="S1744">
            <v>0</v>
          </cell>
          <cell r="T1744">
            <v>0</v>
          </cell>
          <cell r="U1744">
            <v>0</v>
          </cell>
          <cell r="V1744">
            <v>0</v>
          </cell>
          <cell r="W1744">
            <v>0</v>
          </cell>
          <cell r="X1744">
            <v>0</v>
          </cell>
          <cell r="Y1744">
            <v>0</v>
          </cell>
          <cell r="Z1744">
            <v>287700</v>
          </cell>
          <cell r="AA1744">
            <v>0</v>
          </cell>
          <cell r="AB1744">
            <v>34524</v>
          </cell>
          <cell r="AC1744">
            <v>0</v>
          </cell>
          <cell r="AD1744">
            <v>0</v>
          </cell>
          <cell r="AE1744">
            <v>0</v>
          </cell>
          <cell r="AF1744">
            <v>12790</v>
          </cell>
          <cell r="AG1744">
            <v>0</v>
          </cell>
          <cell r="AH1744">
            <v>0</v>
          </cell>
          <cell r="AI1744">
            <v>0</v>
          </cell>
          <cell r="AJ1744">
            <v>0</v>
          </cell>
          <cell r="AK1744">
            <v>26792</v>
          </cell>
          <cell r="AL1744">
            <v>0</v>
          </cell>
          <cell r="AM1744">
            <v>60616.4</v>
          </cell>
          <cell r="AN1744">
            <v>1020</v>
          </cell>
          <cell r="AO1744">
            <v>0</v>
          </cell>
          <cell r="AP1744">
            <v>0</v>
          </cell>
          <cell r="AQ1744">
            <v>335014</v>
          </cell>
          <cell r="AR1744">
            <v>0</v>
          </cell>
          <cell r="AS1744">
            <v>0</v>
          </cell>
          <cell r="AT1744">
            <v>0</v>
          </cell>
          <cell r="AU1744">
            <v>0</v>
          </cell>
          <cell r="AV1744">
            <v>1675</v>
          </cell>
          <cell r="AW1744">
            <v>2847.6889999999999</v>
          </cell>
          <cell r="AX1744">
            <v>683.42849999999999</v>
          </cell>
        </row>
        <row r="1745">
          <cell r="D1745" t="str">
            <v>内野　麻衣子</v>
          </cell>
          <cell r="E1745">
            <v>1008</v>
          </cell>
          <cell r="F1745" t="str">
            <v>HIDA総合研究所</v>
          </cell>
          <cell r="G1745">
            <v>100801</v>
          </cell>
          <cell r="H1745" t="str">
            <v>調査企画Ｇ</v>
          </cell>
          <cell r="I1745">
            <v>1</v>
          </cell>
          <cell r="J1745" t="str">
            <v>部門1</v>
          </cell>
          <cell r="K1745">
            <v>1001</v>
          </cell>
          <cell r="L1745" t="str">
            <v>部門1-1</v>
          </cell>
          <cell r="M1745">
            <v>100102</v>
          </cell>
          <cell r="N1745" t="str">
            <v>一般職員</v>
          </cell>
          <cell r="O1745">
            <v>500</v>
          </cell>
          <cell r="P1745">
            <v>273800</v>
          </cell>
          <cell r="Q1745">
            <v>273800</v>
          </cell>
          <cell r="R1745">
            <v>0</v>
          </cell>
          <cell r="S1745">
            <v>0</v>
          </cell>
          <cell r="T1745">
            <v>0</v>
          </cell>
          <cell r="U1745">
            <v>0</v>
          </cell>
          <cell r="V1745">
            <v>0</v>
          </cell>
          <cell r="W1745">
            <v>0</v>
          </cell>
          <cell r="X1745">
            <v>0</v>
          </cell>
          <cell r="Y1745">
            <v>0</v>
          </cell>
          <cell r="Z1745">
            <v>273800</v>
          </cell>
          <cell r="AA1745">
            <v>0</v>
          </cell>
          <cell r="AB1745">
            <v>32856</v>
          </cell>
          <cell r="AC1745">
            <v>0</v>
          </cell>
          <cell r="AD1745">
            <v>0</v>
          </cell>
          <cell r="AE1745">
            <v>0</v>
          </cell>
          <cell r="AF1745">
            <v>14211</v>
          </cell>
          <cell r="AG1745">
            <v>0</v>
          </cell>
          <cell r="AH1745">
            <v>0</v>
          </cell>
          <cell r="AI1745">
            <v>48423</v>
          </cell>
          <cell r="AJ1745">
            <v>0</v>
          </cell>
          <cell r="AK1745">
            <v>14972</v>
          </cell>
          <cell r="AL1745">
            <v>0</v>
          </cell>
          <cell r="AM1745">
            <v>33873.4</v>
          </cell>
          <cell r="AN1745">
            <v>570</v>
          </cell>
          <cell r="AO1745">
            <v>0</v>
          </cell>
          <cell r="AP1745">
            <v>0</v>
          </cell>
          <cell r="AQ1745">
            <v>369290</v>
          </cell>
          <cell r="AR1745">
            <v>0</v>
          </cell>
          <cell r="AS1745">
            <v>0</v>
          </cell>
          <cell r="AT1745">
            <v>0</v>
          </cell>
          <cell r="AU1745">
            <v>0</v>
          </cell>
          <cell r="AV1745">
            <v>1846</v>
          </cell>
          <cell r="AW1745">
            <v>3139.415</v>
          </cell>
          <cell r="AX1745">
            <v>753.35159999999996</v>
          </cell>
        </row>
        <row r="1746">
          <cell r="D1746" t="str">
            <v>田中　道代</v>
          </cell>
          <cell r="E1746">
            <v>1002</v>
          </cell>
          <cell r="F1746" t="str">
            <v>政策推進部</v>
          </cell>
          <cell r="G1746">
            <v>100201</v>
          </cell>
          <cell r="H1746" t="str">
            <v>国際人材Ｇ</v>
          </cell>
          <cell r="I1746">
            <v>1</v>
          </cell>
          <cell r="J1746" t="str">
            <v>部門1</v>
          </cell>
          <cell r="K1746">
            <v>1001</v>
          </cell>
          <cell r="L1746" t="str">
            <v>部門1-1</v>
          </cell>
          <cell r="M1746">
            <v>100102</v>
          </cell>
          <cell r="N1746" t="str">
            <v>一般職員</v>
          </cell>
          <cell r="O1746">
            <v>500</v>
          </cell>
          <cell r="P1746">
            <v>315600</v>
          </cell>
          <cell r="Q1746">
            <v>315600</v>
          </cell>
          <cell r="R1746">
            <v>0</v>
          </cell>
          <cell r="S1746">
            <v>0</v>
          </cell>
          <cell r="T1746">
            <v>0</v>
          </cell>
          <cell r="U1746">
            <v>0</v>
          </cell>
          <cell r="V1746">
            <v>0</v>
          </cell>
          <cell r="W1746">
            <v>0</v>
          </cell>
          <cell r="X1746">
            <v>0</v>
          </cell>
          <cell r="Y1746">
            <v>0</v>
          </cell>
          <cell r="Z1746">
            <v>315600</v>
          </cell>
          <cell r="AA1746">
            <v>0</v>
          </cell>
          <cell r="AB1746">
            <v>37872</v>
          </cell>
          <cell r="AC1746">
            <v>0</v>
          </cell>
          <cell r="AD1746">
            <v>0</v>
          </cell>
          <cell r="AE1746">
            <v>0</v>
          </cell>
          <cell r="AF1746">
            <v>9538</v>
          </cell>
          <cell r="AG1746">
            <v>0</v>
          </cell>
          <cell r="AH1746">
            <v>0</v>
          </cell>
          <cell r="AI1746">
            <v>34384</v>
          </cell>
          <cell r="AJ1746">
            <v>0</v>
          </cell>
          <cell r="AK1746">
            <v>17336</v>
          </cell>
          <cell r="AL1746">
            <v>2420</v>
          </cell>
          <cell r="AM1746">
            <v>39222.199999999997</v>
          </cell>
          <cell r="AN1746">
            <v>660</v>
          </cell>
          <cell r="AO1746">
            <v>0</v>
          </cell>
          <cell r="AP1746">
            <v>0</v>
          </cell>
          <cell r="AQ1746">
            <v>397394</v>
          </cell>
          <cell r="AR1746">
            <v>0</v>
          </cell>
          <cell r="AS1746">
            <v>0</v>
          </cell>
          <cell r="AT1746">
            <v>0</v>
          </cell>
          <cell r="AU1746">
            <v>0</v>
          </cell>
          <cell r="AV1746">
            <v>1986</v>
          </cell>
          <cell r="AW1746">
            <v>3378.819</v>
          </cell>
          <cell r="AX1746">
            <v>810.68370000000004</v>
          </cell>
        </row>
        <row r="1747">
          <cell r="D1747" t="str">
            <v>小坂　由起子</v>
          </cell>
          <cell r="E1747">
            <v>1006</v>
          </cell>
          <cell r="F1747" t="str">
            <v>東京研修センター</v>
          </cell>
          <cell r="G1747">
            <v>100601</v>
          </cell>
          <cell r="H1747" t="str">
            <v>ＴＫＣＧ</v>
          </cell>
          <cell r="I1747">
            <v>1</v>
          </cell>
          <cell r="J1747" t="str">
            <v>部門1</v>
          </cell>
          <cell r="K1747">
            <v>1001</v>
          </cell>
          <cell r="L1747" t="str">
            <v>部門1-1</v>
          </cell>
          <cell r="M1747">
            <v>100102</v>
          </cell>
          <cell r="N1747" t="str">
            <v>一般職員</v>
          </cell>
          <cell r="O1747">
            <v>500</v>
          </cell>
          <cell r="P1747">
            <v>315600</v>
          </cell>
          <cell r="Q1747">
            <v>315600</v>
          </cell>
          <cell r="R1747">
            <v>0</v>
          </cell>
          <cell r="S1747">
            <v>0</v>
          </cell>
          <cell r="T1747">
            <v>0</v>
          </cell>
          <cell r="U1747">
            <v>0</v>
          </cell>
          <cell r="V1747">
            <v>0</v>
          </cell>
          <cell r="W1747">
            <v>0</v>
          </cell>
          <cell r="X1747">
            <v>0</v>
          </cell>
          <cell r="Y1747">
            <v>0</v>
          </cell>
          <cell r="Z1747">
            <v>315600</v>
          </cell>
          <cell r="AA1747">
            <v>0</v>
          </cell>
          <cell r="AB1747">
            <v>37872</v>
          </cell>
          <cell r="AC1747">
            <v>0</v>
          </cell>
          <cell r="AD1747">
            <v>0</v>
          </cell>
          <cell r="AE1747">
            <v>0</v>
          </cell>
          <cell r="AF1747">
            <v>27496</v>
          </cell>
          <cell r="AG1747">
            <v>0</v>
          </cell>
          <cell r="AH1747">
            <v>0</v>
          </cell>
          <cell r="AI1747">
            <v>264017</v>
          </cell>
          <cell r="AJ1747">
            <v>0</v>
          </cell>
          <cell r="AK1747">
            <v>29944</v>
          </cell>
          <cell r="AL1747">
            <v>4180</v>
          </cell>
          <cell r="AM1747">
            <v>67746.8</v>
          </cell>
          <cell r="AN1747">
            <v>1140</v>
          </cell>
          <cell r="AO1747">
            <v>0</v>
          </cell>
          <cell r="AP1747">
            <v>0</v>
          </cell>
          <cell r="AQ1747">
            <v>644985</v>
          </cell>
          <cell r="AR1747">
            <v>38576</v>
          </cell>
          <cell r="AS1747">
            <v>3356</v>
          </cell>
          <cell r="AT1747">
            <v>20</v>
          </cell>
          <cell r="AU1747">
            <v>0</v>
          </cell>
          <cell r="AV1747">
            <v>3224</v>
          </cell>
          <cell r="AW1747">
            <v>5483.2974999999997</v>
          </cell>
          <cell r="AX1747">
            <v>1315.7693999999999</v>
          </cell>
        </row>
        <row r="1748">
          <cell r="D1748" t="str">
            <v>榎本　伸一</v>
          </cell>
          <cell r="E1748">
            <v>1001</v>
          </cell>
          <cell r="F1748" t="str">
            <v>産業推進部</v>
          </cell>
          <cell r="G1748">
            <v>100102</v>
          </cell>
          <cell r="H1748" t="str">
            <v>ＥＰＡＧ</v>
          </cell>
          <cell r="I1748">
            <v>1</v>
          </cell>
          <cell r="J1748" t="str">
            <v>部門1</v>
          </cell>
          <cell r="K1748">
            <v>1001</v>
          </cell>
          <cell r="L1748" t="str">
            <v>部門1-1</v>
          </cell>
          <cell r="M1748">
            <v>100102</v>
          </cell>
          <cell r="N1748" t="str">
            <v>一般職員</v>
          </cell>
          <cell r="O1748">
            <v>500</v>
          </cell>
          <cell r="P1748">
            <v>315600</v>
          </cell>
          <cell r="Q1748">
            <v>315600</v>
          </cell>
          <cell r="R1748">
            <v>0</v>
          </cell>
          <cell r="S1748">
            <v>0</v>
          </cell>
          <cell r="T1748">
            <v>0</v>
          </cell>
          <cell r="U1748">
            <v>0</v>
          </cell>
          <cell r="V1748">
            <v>0</v>
          </cell>
          <cell r="W1748">
            <v>0</v>
          </cell>
          <cell r="X1748">
            <v>0</v>
          </cell>
          <cell r="Y1748">
            <v>0</v>
          </cell>
          <cell r="Z1748">
            <v>315600</v>
          </cell>
          <cell r="AA1748">
            <v>0</v>
          </cell>
          <cell r="AB1748">
            <v>37872</v>
          </cell>
          <cell r="AC1748">
            <v>0</v>
          </cell>
          <cell r="AD1748">
            <v>0</v>
          </cell>
          <cell r="AE1748">
            <v>0</v>
          </cell>
          <cell r="AF1748">
            <v>11884</v>
          </cell>
          <cell r="AG1748">
            <v>0</v>
          </cell>
          <cell r="AH1748">
            <v>0</v>
          </cell>
          <cell r="AI1748">
            <v>83319</v>
          </cell>
          <cell r="AJ1748">
            <v>0</v>
          </cell>
          <cell r="AK1748">
            <v>17336</v>
          </cell>
          <cell r="AL1748">
            <v>2420</v>
          </cell>
          <cell r="AM1748">
            <v>39222.199999999997</v>
          </cell>
          <cell r="AN1748">
            <v>660</v>
          </cell>
          <cell r="AO1748">
            <v>0</v>
          </cell>
          <cell r="AP1748">
            <v>0</v>
          </cell>
          <cell r="AQ1748">
            <v>448675</v>
          </cell>
          <cell r="AR1748">
            <v>0</v>
          </cell>
          <cell r="AS1748">
            <v>0</v>
          </cell>
          <cell r="AT1748">
            <v>0</v>
          </cell>
          <cell r="AU1748">
            <v>0</v>
          </cell>
          <cell r="AV1748">
            <v>2243</v>
          </cell>
          <cell r="AW1748">
            <v>3814.1125000000002</v>
          </cell>
          <cell r="AX1748">
            <v>915.29700000000003</v>
          </cell>
        </row>
        <row r="1749">
          <cell r="D1749" t="str">
            <v>鈴木　美保</v>
          </cell>
          <cell r="E1749">
            <v>1002</v>
          </cell>
          <cell r="F1749" t="str">
            <v>政策推進部</v>
          </cell>
          <cell r="G1749">
            <v>100201</v>
          </cell>
          <cell r="H1749" t="str">
            <v>国際人材Ｇ</v>
          </cell>
          <cell r="I1749">
            <v>1</v>
          </cell>
          <cell r="J1749" t="str">
            <v>部門1</v>
          </cell>
          <cell r="K1749">
            <v>1001</v>
          </cell>
          <cell r="L1749" t="str">
            <v>部門1-1</v>
          </cell>
          <cell r="M1749">
            <v>100102</v>
          </cell>
          <cell r="N1749" t="str">
            <v>一般職員</v>
          </cell>
          <cell r="O1749">
            <v>500</v>
          </cell>
          <cell r="P1749">
            <v>315600</v>
          </cell>
          <cell r="Q1749">
            <v>315600</v>
          </cell>
          <cell r="R1749">
            <v>0</v>
          </cell>
          <cell r="S1749">
            <v>0</v>
          </cell>
          <cell r="T1749">
            <v>0</v>
          </cell>
          <cell r="U1749">
            <v>0</v>
          </cell>
          <cell r="V1749">
            <v>0</v>
          </cell>
          <cell r="W1749">
            <v>0</v>
          </cell>
          <cell r="X1749">
            <v>0</v>
          </cell>
          <cell r="Y1749">
            <v>0</v>
          </cell>
          <cell r="Z1749">
            <v>315600</v>
          </cell>
          <cell r="AA1749">
            <v>0</v>
          </cell>
          <cell r="AB1749">
            <v>37872</v>
          </cell>
          <cell r="AC1749">
            <v>0</v>
          </cell>
          <cell r="AD1749">
            <v>0</v>
          </cell>
          <cell r="AE1749">
            <v>0</v>
          </cell>
          <cell r="AF1749">
            <v>30815</v>
          </cell>
          <cell r="AG1749">
            <v>0</v>
          </cell>
          <cell r="AH1749">
            <v>0</v>
          </cell>
          <cell r="AI1749">
            <v>55155</v>
          </cell>
          <cell r="AJ1749">
            <v>0</v>
          </cell>
          <cell r="AK1749">
            <v>17336</v>
          </cell>
          <cell r="AL1749">
            <v>2420</v>
          </cell>
          <cell r="AM1749">
            <v>39222.199999999997</v>
          </cell>
          <cell r="AN1749">
            <v>660</v>
          </cell>
          <cell r="AO1749">
            <v>0</v>
          </cell>
          <cell r="AP1749">
            <v>0</v>
          </cell>
          <cell r="AQ1749">
            <v>439442</v>
          </cell>
          <cell r="AR1749">
            <v>0</v>
          </cell>
          <cell r="AS1749">
            <v>0</v>
          </cell>
          <cell r="AT1749">
            <v>0</v>
          </cell>
          <cell r="AU1749">
            <v>0</v>
          </cell>
          <cell r="AV1749">
            <v>2197</v>
          </cell>
          <cell r="AW1749">
            <v>3735.4670000000001</v>
          </cell>
          <cell r="AX1749">
            <v>896.46159999999998</v>
          </cell>
        </row>
        <row r="1750">
          <cell r="D1750" t="str">
            <v>杉山　霜</v>
          </cell>
          <cell r="E1750">
            <v>1002</v>
          </cell>
          <cell r="F1750" t="str">
            <v>政策推進部</v>
          </cell>
          <cell r="G1750">
            <v>100201</v>
          </cell>
          <cell r="H1750" t="str">
            <v>国際人材Ｇ</v>
          </cell>
          <cell r="I1750">
            <v>1</v>
          </cell>
          <cell r="J1750" t="str">
            <v>部門1</v>
          </cell>
          <cell r="K1750">
            <v>1001</v>
          </cell>
          <cell r="L1750" t="str">
            <v>部門1-1</v>
          </cell>
          <cell r="M1750">
            <v>100102</v>
          </cell>
          <cell r="N1750" t="str">
            <v>一般職員</v>
          </cell>
          <cell r="O1750">
            <v>500</v>
          </cell>
          <cell r="P1750">
            <v>315600</v>
          </cell>
          <cell r="Q1750">
            <v>315600</v>
          </cell>
          <cell r="R1750">
            <v>0</v>
          </cell>
          <cell r="S1750">
            <v>0</v>
          </cell>
          <cell r="T1750">
            <v>0</v>
          </cell>
          <cell r="U1750">
            <v>0</v>
          </cell>
          <cell r="V1750">
            <v>0</v>
          </cell>
          <cell r="W1750">
            <v>0</v>
          </cell>
          <cell r="X1750">
            <v>0</v>
          </cell>
          <cell r="Y1750">
            <v>0</v>
          </cell>
          <cell r="Z1750">
            <v>315600</v>
          </cell>
          <cell r="AA1750">
            <v>0</v>
          </cell>
          <cell r="AB1750">
            <v>37872</v>
          </cell>
          <cell r="AC1750">
            <v>0</v>
          </cell>
          <cell r="AD1750">
            <v>0</v>
          </cell>
          <cell r="AE1750">
            <v>0</v>
          </cell>
          <cell r="AF1750">
            <v>11160</v>
          </cell>
          <cell r="AG1750">
            <v>0</v>
          </cell>
          <cell r="AH1750">
            <v>0</v>
          </cell>
          <cell r="AI1750">
            <v>55757</v>
          </cell>
          <cell r="AJ1750">
            <v>-35205</v>
          </cell>
          <cell r="AK1750">
            <v>14972</v>
          </cell>
          <cell r="AL1750">
            <v>2090</v>
          </cell>
          <cell r="AM1750">
            <v>33873.4</v>
          </cell>
          <cell r="AN1750">
            <v>570</v>
          </cell>
          <cell r="AO1750">
            <v>0</v>
          </cell>
          <cell r="AP1750">
            <v>0</v>
          </cell>
          <cell r="AQ1750">
            <v>385184</v>
          </cell>
          <cell r="AR1750">
            <v>0</v>
          </cell>
          <cell r="AS1750">
            <v>0</v>
          </cell>
          <cell r="AT1750">
            <v>0</v>
          </cell>
          <cell r="AU1750">
            <v>6431</v>
          </cell>
          <cell r="AV1750">
            <v>1925</v>
          </cell>
          <cell r="AW1750">
            <v>3274.9839999999999</v>
          </cell>
          <cell r="AX1750">
            <v>785.77530000000002</v>
          </cell>
        </row>
        <row r="1751">
          <cell r="D1751" t="str">
            <v>西生　ゆかり</v>
          </cell>
          <cell r="E1751">
            <v>1002</v>
          </cell>
          <cell r="F1751" t="str">
            <v>政策推進部</v>
          </cell>
          <cell r="G1751">
            <v>100202</v>
          </cell>
          <cell r="H1751" t="str">
            <v>政策受託Ｇ</v>
          </cell>
          <cell r="I1751">
            <v>1</v>
          </cell>
          <cell r="J1751" t="str">
            <v>部門1</v>
          </cell>
          <cell r="K1751">
            <v>1001</v>
          </cell>
          <cell r="L1751" t="str">
            <v>部門1-1</v>
          </cell>
          <cell r="M1751">
            <v>100102</v>
          </cell>
          <cell r="N1751" t="str">
            <v>一般職員</v>
          </cell>
          <cell r="O1751">
            <v>500</v>
          </cell>
          <cell r="P1751">
            <v>243800</v>
          </cell>
          <cell r="Q1751">
            <v>243800</v>
          </cell>
          <cell r="R1751">
            <v>0</v>
          </cell>
          <cell r="S1751">
            <v>0</v>
          </cell>
          <cell r="T1751">
            <v>0</v>
          </cell>
          <cell r="U1751">
            <v>0</v>
          </cell>
          <cell r="V1751">
            <v>0</v>
          </cell>
          <cell r="W1751">
            <v>0</v>
          </cell>
          <cell r="X1751">
            <v>0</v>
          </cell>
          <cell r="Y1751">
            <v>0</v>
          </cell>
          <cell r="Z1751">
            <v>243800</v>
          </cell>
          <cell r="AA1751">
            <v>0</v>
          </cell>
          <cell r="AB1751">
            <v>29256</v>
          </cell>
          <cell r="AC1751">
            <v>0</v>
          </cell>
          <cell r="AD1751">
            <v>0</v>
          </cell>
          <cell r="AE1751">
            <v>0</v>
          </cell>
          <cell r="AF1751">
            <v>3876</v>
          </cell>
          <cell r="AG1751">
            <v>0</v>
          </cell>
          <cell r="AH1751">
            <v>0</v>
          </cell>
          <cell r="AI1751">
            <v>3505</v>
          </cell>
          <cell r="AJ1751">
            <v>0</v>
          </cell>
          <cell r="AK1751">
            <v>11032</v>
          </cell>
          <cell r="AL1751">
            <v>0</v>
          </cell>
          <cell r="AM1751">
            <v>24959.4</v>
          </cell>
          <cell r="AN1751">
            <v>420</v>
          </cell>
          <cell r="AO1751">
            <v>0</v>
          </cell>
          <cell r="AP1751">
            <v>0</v>
          </cell>
          <cell r="AQ1751">
            <v>280437</v>
          </cell>
          <cell r="AR1751">
            <v>0</v>
          </cell>
          <cell r="AS1751">
            <v>0</v>
          </cell>
          <cell r="AT1751">
            <v>0</v>
          </cell>
          <cell r="AU1751">
            <v>0</v>
          </cell>
          <cell r="AV1751">
            <v>1402</v>
          </cell>
          <cell r="AW1751">
            <v>2383.8995</v>
          </cell>
          <cell r="AX1751">
            <v>572.09140000000002</v>
          </cell>
        </row>
        <row r="1752">
          <cell r="D1752" t="str">
            <v>井口　理津子</v>
          </cell>
          <cell r="E1752">
            <v>1001</v>
          </cell>
          <cell r="F1752" t="str">
            <v>産業推進部</v>
          </cell>
          <cell r="G1752">
            <v>100102</v>
          </cell>
          <cell r="H1752" t="str">
            <v>ＥＰＡＧ</v>
          </cell>
          <cell r="I1752">
            <v>1</v>
          </cell>
          <cell r="J1752" t="str">
            <v>部門1</v>
          </cell>
          <cell r="K1752">
            <v>1001</v>
          </cell>
          <cell r="L1752" t="str">
            <v>部門1-1</v>
          </cell>
          <cell r="M1752">
            <v>100102</v>
          </cell>
          <cell r="N1752" t="str">
            <v>一般職員</v>
          </cell>
          <cell r="O1752">
            <v>500</v>
          </cell>
          <cell r="P1752">
            <v>315600</v>
          </cell>
          <cell r="Q1752">
            <v>315600</v>
          </cell>
          <cell r="R1752">
            <v>0</v>
          </cell>
          <cell r="S1752">
            <v>0</v>
          </cell>
          <cell r="T1752">
            <v>0</v>
          </cell>
          <cell r="U1752">
            <v>0</v>
          </cell>
          <cell r="V1752">
            <v>0</v>
          </cell>
          <cell r="W1752">
            <v>0</v>
          </cell>
          <cell r="X1752">
            <v>0</v>
          </cell>
          <cell r="Y1752">
            <v>0</v>
          </cell>
          <cell r="Z1752">
            <v>315600</v>
          </cell>
          <cell r="AA1752">
            <v>0</v>
          </cell>
          <cell r="AB1752">
            <v>37872</v>
          </cell>
          <cell r="AC1752">
            <v>0</v>
          </cell>
          <cell r="AD1752">
            <v>0</v>
          </cell>
          <cell r="AE1752">
            <v>0</v>
          </cell>
          <cell r="AF1752">
            <v>24503</v>
          </cell>
          <cell r="AG1752">
            <v>0</v>
          </cell>
          <cell r="AH1752">
            <v>0</v>
          </cell>
          <cell r="AI1752">
            <v>133304</v>
          </cell>
          <cell r="AJ1752">
            <v>-17603</v>
          </cell>
          <cell r="AK1752">
            <v>29944</v>
          </cell>
          <cell r="AL1752">
            <v>4180</v>
          </cell>
          <cell r="AM1752">
            <v>67746.8</v>
          </cell>
          <cell r="AN1752">
            <v>1140</v>
          </cell>
          <cell r="AO1752">
            <v>0</v>
          </cell>
          <cell r="AP1752">
            <v>0</v>
          </cell>
          <cell r="AQ1752">
            <v>493676</v>
          </cell>
          <cell r="AR1752">
            <v>2955</v>
          </cell>
          <cell r="AS1752">
            <v>0</v>
          </cell>
          <cell r="AT1752">
            <v>0</v>
          </cell>
          <cell r="AU1752">
            <v>8579</v>
          </cell>
          <cell r="AV1752">
            <v>2468</v>
          </cell>
          <cell r="AW1752">
            <v>4196.6260000000002</v>
          </cell>
          <cell r="AX1752">
            <v>1007.099</v>
          </cell>
        </row>
        <row r="1753">
          <cell r="D1753" t="str">
            <v>渡邉　菜穂子</v>
          </cell>
          <cell r="E1753">
            <v>1001</v>
          </cell>
          <cell r="F1753" t="str">
            <v>産業推進部</v>
          </cell>
          <cell r="G1753">
            <v>100102</v>
          </cell>
          <cell r="H1753" t="str">
            <v>ＥＰＡＧ</v>
          </cell>
          <cell r="I1753">
            <v>1</v>
          </cell>
          <cell r="J1753" t="str">
            <v>部門1</v>
          </cell>
          <cell r="K1753">
            <v>1001</v>
          </cell>
          <cell r="L1753" t="str">
            <v>部門1-1</v>
          </cell>
          <cell r="M1753">
            <v>100102</v>
          </cell>
          <cell r="N1753" t="str">
            <v>一般職員</v>
          </cell>
          <cell r="O1753">
            <v>500</v>
          </cell>
          <cell r="P1753">
            <v>315600</v>
          </cell>
          <cell r="Q1753">
            <v>315600</v>
          </cell>
          <cell r="R1753">
            <v>0</v>
          </cell>
          <cell r="S1753">
            <v>0</v>
          </cell>
          <cell r="T1753">
            <v>0</v>
          </cell>
          <cell r="U1753">
            <v>0</v>
          </cell>
          <cell r="V1753">
            <v>0</v>
          </cell>
          <cell r="W1753">
            <v>0</v>
          </cell>
          <cell r="X1753">
            <v>0</v>
          </cell>
          <cell r="Y1753">
            <v>0</v>
          </cell>
          <cell r="Z1753">
            <v>315600</v>
          </cell>
          <cell r="AA1753">
            <v>0</v>
          </cell>
          <cell r="AB1753">
            <v>37872</v>
          </cell>
          <cell r="AC1753">
            <v>0</v>
          </cell>
          <cell r="AD1753">
            <v>0</v>
          </cell>
          <cell r="AE1753">
            <v>0</v>
          </cell>
          <cell r="AF1753">
            <v>6500</v>
          </cell>
          <cell r="AG1753">
            <v>0</v>
          </cell>
          <cell r="AH1753">
            <v>0</v>
          </cell>
          <cell r="AI1753">
            <v>161467</v>
          </cell>
          <cell r="AJ1753">
            <v>-17603</v>
          </cell>
          <cell r="AK1753">
            <v>28368</v>
          </cell>
          <cell r="AL1753">
            <v>3960</v>
          </cell>
          <cell r="AM1753">
            <v>64181.599999999999</v>
          </cell>
          <cell r="AN1753">
            <v>1080</v>
          </cell>
          <cell r="AO1753">
            <v>0</v>
          </cell>
          <cell r="AP1753">
            <v>0</v>
          </cell>
          <cell r="AQ1753">
            <v>503836</v>
          </cell>
          <cell r="AR1753">
            <v>8600</v>
          </cell>
          <cell r="AS1753">
            <v>0</v>
          </cell>
          <cell r="AT1753">
            <v>0</v>
          </cell>
          <cell r="AU1753">
            <v>8566</v>
          </cell>
          <cell r="AV1753">
            <v>2519</v>
          </cell>
          <cell r="AW1753">
            <v>4282.7860000000001</v>
          </cell>
          <cell r="AX1753">
            <v>1027.8253999999999</v>
          </cell>
        </row>
        <row r="1754">
          <cell r="D1754" t="str">
            <v>阿部　千依</v>
          </cell>
          <cell r="E1754">
            <v>1004</v>
          </cell>
          <cell r="F1754" t="str">
            <v>事業統括部</v>
          </cell>
          <cell r="G1754">
            <v>100402</v>
          </cell>
          <cell r="H1754" t="str">
            <v>事業統括Ｇ地方創生支援ユニット</v>
          </cell>
          <cell r="I1754">
            <v>1</v>
          </cell>
          <cell r="J1754" t="str">
            <v>部門1</v>
          </cell>
          <cell r="K1754">
            <v>1001</v>
          </cell>
          <cell r="L1754" t="str">
            <v>部門1-1</v>
          </cell>
          <cell r="M1754">
            <v>100102</v>
          </cell>
          <cell r="N1754" t="str">
            <v>一般職員</v>
          </cell>
          <cell r="O1754">
            <v>500</v>
          </cell>
          <cell r="P1754">
            <v>287700</v>
          </cell>
          <cell r="Q1754">
            <v>287700</v>
          </cell>
          <cell r="R1754">
            <v>0</v>
          </cell>
          <cell r="S1754">
            <v>0</v>
          </cell>
          <cell r="T1754">
            <v>0</v>
          </cell>
          <cell r="U1754">
            <v>0</v>
          </cell>
          <cell r="V1754">
            <v>0</v>
          </cell>
          <cell r="W1754">
            <v>0</v>
          </cell>
          <cell r="X1754">
            <v>0</v>
          </cell>
          <cell r="Y1754">
            <v>0</v>
          </cell>
          <cell r="Z1754">
            <v>287700</v>
          </cell>
          <cell r="AA1754">
            <v>0</v>
          </cell>
          <cell r="AB1754">
            <v>34524</v>
          </cell>
          <cell r="AC1754">
            <v>0</v>
          </cell>
          <cell r="AD1754">
            <v>0</v>
          </cell>
          <cell r="AE1754">
            <v>0</v>
          </cell>
          <cell r="AF1754">
            <v>12806</v>
          </cell>
          <cell r="AG1754">
            <v>0</v>
          </cell>
          <cell r="AH1754">
            <v>0</v>
          </cell>
          <cell r="AI1754">
            <v>98166</v>
          </cell>
          <cell r="AJ1754">
            <v>-32085</v>
          </cell>
          <cell r="AK1754">
            <v>26792</v>
          </cell>
          <cell r="AL1754">
            <v>0</v>
          </cell>
          <cell r="AM1754">
            <v>60616.4</v>
          </cell>
          <cell r="AN1754">
            <v>1020</v>
          </cell>
          <cell r="AO1754">
            <v>0</v>
          </cell>
          <cell r="AP1754">
            <v>0</v>
          </cell>
          <cell r="AQ1754">
            <v>401111</v>
          </cell>
          <cell r="AR1754">
            <v>0</v>
          </cell>
          <cell r="AS1754">
            <v>0</v>
          </cell>
          <cell r="AT1754">
            <v>0</v>
          </cell>
          <cell r="AU1754">
            <v>8863</v>
          </cell>
          <cell r="AV1754">
            <v>2005</v>
          </cell>
          <cell r="AW1754">
            <v>3409.9985000000001</v>
          </cell>
          <cell r="AX1754">
            <v>818.26639999999998</v>
          </cell>
        </row>
        <row r="1755">
          <cell r="D1755" t="str">
            <v>中山　裕史</v>
          </cell>
          <cell r="E1755">
            <v>1007</v>
          </cell>
          <cell r="F1755" t="str">
            <v>関西研修センター</v>
          </cell>
          <cell r="G1755">
            <v>100701</v>
          </cell>
          <cell r="H1755" t="str">
            <v>ＫＫＣＧ</v>
          </cell>
          <cell r="I1755">
            <v>1</v>
          </cell>
          <cell r="J1755" t="str">
            <v>部門1</v>
          </cell>
          <cell r="K1755">
            <v>1001</v>
          </cell>
          <cell r="L1755" t="str">
            <v>部門1-1</v>
          </cell>
          <cell r="M1755">
            <v>100102</v>
          </cell>
          <cell r="N1755" t="str">
            <v>一般職員</v>
          </cell>
          <cell r="O1755">
            <v>500</v>
          </cell>
          <cell r="P1755">
            <v>315600</v>
          </cell>
          <cell r="Q1755">
            <v>315600</v>
          </cell>
          <cell r="R1755">
            <v>0</v>
          </cell>
          <cell r="S1755">
            <v>0</v>
          </cell>
          <cell r="T1755">
            <v>0</v>
          </cell>
          <cell r="U1755">
            <v>0</v>
          </cell>
          <cell r="V1755">
            <v>0</v>
          </cell>
          <cell r="W1755">
            <v>0</v>
          </cell>
          <cell r="X1755">
            <v>0</v>
          </cell>
          <cell r="Y1755">
            <v>0</v>
          </cell>
          <cell r="Z1755">
            <v>315600</v>
          </cell>
          <cell r="AA1755">
            <v>0</v>
          </cell>
          <cell r="AB1755">
            <v>37872</v>
          </cell>
          <cell r="AC1755">
            <v>0</v>
          </cell>
          <cell r="AD1755">
            <v>0</v>
          </cell>
          <cell r="AE1755">
            <v>0</v>
          </cell>
          <cell r="AF1755">
            <v>16336</v>
          </cell>
          <cell r="AG1755">
            <v>0</v>
          </cell>
          <cell r="AH1755">
            <v>0</v>
          </cell>
          <cell r="AI1755">
            <v>96718</v>
          </cell>
          <cell r="AJ1755">
            <v>0</v>
          </cell>
          <cell r="AK1755">
            <v>14972</v>
          </cell>
          <cell r="AL1755">
            <v>2090</v>
          </cell>
          <cell r="AM1755">
            <v>33873.4</v>
          </cell>
          <cell r="AN1755">
            <v>570</v>
          </cell>
          <cell r="AO1755">
            <v>0</v>
          </cell>
          <cell r="AP1755">
            <v>0</v>
          </cell>
          <cell r="AQ1755">
            <v>466526</v>
          </cell>
          <cell r="AR1755">
            <v>0</v>
          </cell>
          <cell r="AS1755">
            <v>0</v>
          </cell>
          <cell r="AT1755">
            <v>0</v>
          </cell>
          <cell r="AU1755">
            <v>7649</v>
          </cell>
          <cell r="AV1755">
            <v>2332</v>
          </cell>
          <cell r="AW1755">
            <v>3966.1010000000001</v>
          </cell>
          <cell r="AX1755">
            <v>951.71299999999997</v>
          </cell>
        </row>
        <row r="1756">
          <cell r="D1756" t="str">
            <v>大西　里奈</v>
          </cell>
          <cell r="E1756">
            <v>1007</v>
          </cell>
          <cell r="F1756" t="str">
            <v>関西研修センター</v>
          </cell>
          <cell r="G1756">
            <v>100701</v>
          </cell>
          <cell r="H1756" t="str">
            <v>ＫＫＣＧ</v>
          </cell>
          <cell r="I1756">
            <v>1</v>
          </cell>
          <cell r="J1756" t="str">
            <v>部門1</v>
          </cell>
          <cell r="K1756">
            <v>1001</v>
          </cell>
          <cell r="L1756" t="str">
            <v>部門1-1</v>
          </cell>
          <cell r="M1756">
            <v>100102</v>
          </cell>
          <cell r="N1756" t="str">
            <v>一般職員</v>
          </cell>
          <cell r="O1756">
            <v>500</v>
          </cell>
          <cell r="P1756">
            <v>212300</v>
          </cell>
          <cell r="Q1756">
            <v>212300</v>
          </cell>
          <cell r="R1756">
            <v>0</v>
          </cell>
          <cell r="S1756">
            <v>0</v>
          </cell>
          <cell r="T1756">
            <v>0</v>
          </cell>
          <cell r="U1756">
            <v>0</v>
          </cell>
          <cell r="V1756">
            <v>0</v>
          </cell>
          <cell r="W1756">
            <v>0</v>
          </cell>
          <cell r="X1756">
            <v>0</v>
          </cell>
          <cell r="Y1756">
            <v>0</v>
          </cell>
          <cell r="Z1756">
            <v>212300</v>
          </cell>
          <cell r="AA1756">
            <v>0</v>
          </cell>
          <cell r="AB1756">
            <v>25476</v>
          </cell>
          <cell r="AC1756">
            <v>0</v>
          </cell>
          <cell r="AD1756">
            <v>0</v>
          </cell>
          <cell r="AE1756">
            <v>0</v>
          </cell>
          <cell r="AF1756">
            <v>10680</v>
          </cell>
          <cell r="AG1756">
            <v>0</v>
          </cell>
          <cell r="AH1756">
            <v>0</v>
          </cell>
          <cell r="AI1756">
            <v>35212</v>
          </cell>
          <cell r="AJ1756">
            <v>-11843</v>
          </cell>
          <cell r="AK1756">
            <v>18912</v>
          </cell>
          <cell r="AL1756">
            <v>0</v>
          </cell>
          <cell r="AM1756">
            <v>42788.4</v>
          </cell>
          <cell r="AN1756">
            <v>720</v>
          </cell>
          <cell r="AO1756">
            <v>0</v>
          </cell>
          <cell r="AP1756">
            <v>0</v>
          </cell>
          <cell r="AQ1756">
            <v>271825</v>
          </cell>
          <cell r="AR1756">
            <v>0</v>
          </cell>
          <cell r="AS1756">
            <v>0</v>
          </cell>
          <cell r="AT1756">
            <v>0</v>
          </cell>
          <cell r="AU1756">
            <v>0</v>
          </cell>
          <cell r="AV1756">
            <v>1359</v>
          </cell>
          <cell r="AW1756">
            <v>2310.6374999999998</v>
          </cell>
          <cell r="AX1756">
            <v>554.52300000000002</v>
          </cell>
        </row>
        <row r="1757">
          <cell r="D1757" t="str">
            <v>吉田　美由紀</v>
          </cell>
          <cell r="E1757">
            <v>1002</v>
          </cell>
          <cell r="F1757" t="str">
            <v>政策推進部</v>
          </cell>
          <cell r="G1757">
            <v>100201</v>
          </cell>
          <cell r="H1757" t="str">
            <v>国際人材Ｇ</v>
          </cell>
          <cell r="I1757">
            <v>1</v>
          </cell>
          <cell r="J1757" t="str">
            <v>部門1</v>
          </cell>
          <cell r="K1757">
            <v>1001</v>
          </cell>
          <cell r="L1757" t="str">
            <v>部門1-1</v>
          </cell>
          <cell r="M1757">
            <v>100102</v>
          </cell>
          <cell r="N1757" t="str">
            <v>一般職員</v>
          </cell>
          <cell r="O1757">
            <v>500</v>
          </cell>
          <cell r="P1757">
            <v>315600</v>
          </cell>
          <cell r="Q1757">
            <v>315600</v>
          </cell>
          <cell r="R1757">
            <v>0</v>
          </cell>
          <cell r="S1757">
            <v>0</v>
          </cell>
          <cell r="T1757">
            <v>0</v>
          </cell>
          <cell r="U1757">
            <v>0</v>
          </cell>
          <cell r="V1757">
            <v>0</v>
          </cell>
          <cell r="W1757">
            <v>0</v>
          </cell>
          <cell r="X1757">
            <v>0</v>
          </cell>
          <cell r="Y1757">
            <v>0</v>
          </cell>
          <cell r="Z1757">
            <v>315600</v>
          </cell>
          <cell r="AA1757">
            <v>0</v>
          </cell>
          <cell r="AB1757">
            <v>37872</v>
          </cell>
          <cell r="AC1757">
            <v>0</v>
          </cell>
          <cell r="AD1757">
            <v>0</v>
          </cell>
          <cell r="AE1757">
            <v>0</v>
          </cell>
          <cell r="AF1757">
            <v>9754</v>
          </cell>
          <cell r="AG1757">
            <v>0</v>
          </cell>
          <cell r="AH1757">
            <v>0</v>
          </cell>
          <cell r="AI1757">
            <v>34110</v>
          </cell>
          <cell r="AJ1757">
            <v>0</v>
          </cell>
          <cell r="AK1757">
            <v>14184</v>
          </cell>
          <cell r="AL1757">
            <v>1980</v>
          </cell>
          <cell r="AM1757">
            <v>32090.799999999999</v>
          </cell>
          <cell r="AN1757">
            <v>540</v>
          </cell>
          <cell r="AO1757">
            <v>0</v>
          </cell>
          <cell r="AP1757">
            <v>0</v>
          </cell>
          <cell r="AQ1757">
            <v>397336</v>
          </cell>
          <cell r="AR1757">
            <v>0</v>
          </cell>
          <cell r="AS1757">
            <v>0</v>
          </cell>
          <cell r="AT1757">
            <v>0</v>
          </cell>
          <cell r="AU1757">
            <v>0</v>
          </cell>
          <cell r="AV1757">
            <v>1986</v>
          </cell>
          <cell r="AW1757">
            <v>3378.0360000000001</v>
          </cell>
          <cell r="AX1757">
            <v>810.56539999999995</v>
          </cell>
        </row>
        <row r="1758">
          <cell r="D1758" t="str">
            <v>山本　あづみ</v>
          </cell>
          <cell r="E1758">
            <v>1002</v>
          </cell>
          <cell r="F1758" t="str">
            <v>政策推進部</v>
          </cell>
          <cell r="G1758">
            <v>100201</v>
          </cell>
          <cell r="H1758" t="str">
            <v>国際人材Ｇ</v>
          </cell>
          <cell r="I1758">
            <v>1</v>
          </cell>
          <cell r="J1758" t="str">
            <v>部門1</v>
          </cell>
          <cell r="K1758">
            <v>1001</v>
          </cell>
          <cell r="L1758" t="str">
            <v>部門1-1</v>
          </cell>
          <cell r="M1758">
            <v>100102</v>
          </cell>
          <cell r="N1758" t="str">
            <v>一般職員</v>
          </cell>
          <cell r="O1758">
            <v>500</v>
          </cell>
          <cell r="P1758">
            <v>273800</v>
          </cell>
          <cell r="Q1758">
            <v>273800</v>
          </cell>
          <cell r="R1758">
            <v>0</v>
          </cell>
          <cell r="S1758">
            <v>0</v>
          </cell>
          <cell r="T1758">
            <v>0</v>
          </cell>
          <cell r="U1758">
            <v>0</v>
          </cell>
          <cell r="V1758">
            <v>0</v>
          </cell>
          <cell r="W1758">
            <v>0</v>
          </cell>
          <cell r="X1758">
            <v>0</v>
          </cell>
          <cell r="Y1758">
            <v>0</v>
          </cell>
          <cell r="Z1758">
            <v>273800</v>
          </cell>
          <cell r="AA1758">
            <v>0</v>
          </cell>
          <cell r="AB1758">
            <v>32856</v>
          </cell>
          <cell r="AC1758">
            <v>0</v>
          </cell>
          <cell r="AD1758">
            <v>0</v>
          </cell>
          <cell r="AE1758">
            <v>0</v>
          </cell>
          <cell r="AF1758">
            <v>8560</v>
          </cell>
          <cell r="AG1758">
            <v>0</v>
          </cell>
          <cell r="AH1758">
            <v>0</v>
          </cell>
          <cell r="AI1758">
            <v>6990</v>
          </cell>
          <cell r="AJ1758">
            <v>0</v>
          </cell>
          <cell r="AK1758">
            <v>12608</v>
          </cell>
          <cell r="AL1758">
            <v>0</v>
          </cell>
          <cell r="AM1758">
            <v>28525.599999999999</v>
          </cell>
          <cell r="AN1758">
            <v>480</v>
          </cell>
          <cell r="AO1758">
            <v>0</v>
          </cell>
          <cell r="AP1758">
            <v>0</v>
          </cell>
          <cell r="AQ1758">
            <v>322206</v>
          </cell>
          <cell r="AR1758">
            <v>0</v>
          </cell>
          <cell r="AS1758">
            <v>0</v>
          </cell>
          <cell r="AT1758">
            <v>0</v>
          </cell>
          <cell r="AU1758">
            <v>0</v>
          </cell>
          <cell r="AV1758">
            <v>1611</v>
          </cell>
          <cell r="AW1758">
            <v>2738.7809999999999</v>
          </cell>
          <cell r="AX1758">
            <v>657.30020000000002</v>
          </cell>
        </row>
        <row r="1759">
          <cell r="D1759" t="str">
            <v>山下　人美</v>
          </cell>
          <cell r="E1759">
            <v>1004</v>
          </cell>
          <cell r="F1759" t="str">
            <v>事業統括部</v>
          </cell>
          <cell r="G1759">
            <v>100401</v>
          </cell>
          <cell r="H1759" t="str">
            <v>事業統括Ｇ</v>
          </cell>
          <cell r="I1759">
            <v>1</v>
          </cell>
          <cell r="J1759" t="str">
            <v>部門1</v>
          </cell>
          <cell r="K1759">
            <v>1001</v>
          </cell>
          <cell r="L1759" t="str">
            <v>部門1-1</v>
          </cell>
          <cell r="M1759">
            <v>100104</v>
          </cell>
          <cell r="N1759" t="str">
            <v>臨時職員（共通）</v>
          </cell>
          <cell r="O1759">
            <v>600</v>
          </cell>
          <cell r="P1759">
            <v>0</v>
          </cell>
          <cell r="Q1759">
            <v>0</v>
          </cell>
          <cell r="R1759">
            <v>0</v>
          </cell>
          <cell r="S1759">
            <v>0</v>
          </cell>
          <cell r="T1759">
            <v>0</v>
          </cell>
          <cell r="U1759">
            <v>0</v>
          </cell>
          <cell r="V1759">
            <v>0</v>
          </cell>
          <cell r="W1759">
            <v>0</v>
          </cell>
          <cell r="X1759">
            <v>0</v>
          </cell>
          <cell r="Y1759">
            <v>0</v>
          </cell>
          <cell r="Z1759">
            <v>137764</v>
          </cell>
          <cell r="AA1759">
            <v>0</v>
          </cell>
          <cell r="AB1759">
            <v>0</v>
          </cell>
          <cell r="AC1759">
            <v>0</v>
          </cell>
          <cell r="AD1759">
            <v>0</v>
          </cell>
          <cell r="AE1759">
            <v>0</v>
          </cell>
          <cell r="AF1759">
            <v>0</v>
          </cell>
          <cell r="AG1759">
            <v>0</v>
          </cell>
          <cell r="AH1759">
            <v>0</v>
          </cell>
          <cell r="AI1759">
            <v>0</v>
          </cell>
          <cell r="AJ1759">
            <v>0</v>
          </cell>
          <cell r="AK1759">
            <v>5910</v>
          </cell>
          <cell r="AL1759">
            <v>825</v>
          </cell>
          <cell r="AM1759">
            <v>13371</v>
          </cell>
          <cell r="AN1759">
            <v>225</v>
          </cell>
          <cell r="AO1759">
            <v>0</v>
          </cell>
          <cell r="AP1759">
            <v>0</v>
          </cell>
          <cell r="AQ1759">
            <v>137764</v>
          </cell>
          <cell r="AR1759">
            <v>0</v>
          </cell>
          <cell r="AS1759">
            <v>0</v>
          </cell>
          <cell r="AT1759">
            <v>0</v>
          </cell>
          <cell r="AU1759">
            <v>0</v>
          </cell>
          <cell r="AV1759">
            <v>688</v>
          </cell>
          <cell r="AW1759">
            <v>1171.8140000000001</v>
          </cell>
          <cell r="AX1759">
            <v>281.0385</v>
          </cell>
        </row>
        <row r="1760">
          <cell r="D1760" t="str">
            <v>川西　時子</v>
          </cell>
          <cell r="E1760">
            <v>1005</v>
          </cell>
          <cell r="F1760" t="str">
            <v>総務企画部</v>
          </cell>
          <cell r="G1760">
            <v>100502</v>
          </cell>
          <cell r="H1760" t="str">
            <v>総務Ｇ</v>
          </cell>
          <cell r="I1760">
            <v>1</v>
          </cell>
          <cell r="J1760" t="str">
            <v>部門1</v>
          </cell>
          <cell r="K1760">
            <v>1001</v>
          </cell>
          <cell r="L1760" t="str">
            <v>部門1-1</v>
          </cell>
          <cell r="M1760">
            <v>100104</v>
          </cell>
          <cell r="N1760" t="str">
            <v>臨時職員（共通）</v>
          </cell>
          <cell r="O1760">
            <v>600</v>
          </cell>
          <cell r="P1760">
            <v>0</v>
          </cell>
          <cell r="Q1760">
            <v>0</v>
          </cell>
          <cell r="R1760">
            <v>0</v>
          </cell>
          <cell r="S1760">
            <v>0</v>
          </cell>
          <cell r="T1760">
            <v>0</v>
          </cell>
          <cell r="U1760">
            <v>0</v>
          </cell>
          <cell r="V1760">
            <v>0</v>
          </cell>
          <cell r="W1760">
            <v>0</v>
          </cell>
          <cell r="X1760">
            <v>0</v>
          </cell>
          <cell r="Y1760">
            <v>0</v>
          </cell>
          <cell r="Z1760">
            <v>117050</v>
          </cell>
          <cell r="AA1760">
            <v>0</v>
          </cell>
          <cell r="AB1760">
            <v>0</v>
          </cell>
          <cell r="AC1760">
            <v>0</v>
          </cell>
          <cell r="AD1760">
            <v>0</v>
          </cell>
          <cell r="AE1760">
            <v>0</v>
          </cell>
          <cell r="AF1760">
            <v>0</v>
          </cell>
          <cell r="AG1760">
            <v>0</v>
          </cell>
          <cell r="AH1760">
            <v>0</v>
          </cell>
          <cell r="AI1760">
            <v>0</v>
          </cell>
          <cell r="AJ1760">
            <v>0</v>
          </cell>
          <cell r="AK1760">
            <v>4964</v>
          </cell>
          <cell r="AL1760">
            <v>693</v>
          </cell>
          <cell r="AM1760">
            <v>11232.28</v>
          </cell>
          <cell r="AN1760">
            <v>189</v>
          </cell>
          <cell r="AO1760">
            <v>0</v>
          </cell>
          <cell r="AP1760">
            <v>0</v>
          </cell>
          <cell r="AQ1760">
            <v>117050</v>
          </cell>
          <cell r="AR1760">
            <v>0</v>
          </cell>
          <cell r="AS1760">
            <v>0</v>
          </cell>
          <cell r="AT1760">
            <v>0</v>
          </cell>
          <cell r="AU1760">
            <v>0</v>
          </cell>
          <cell r="AV1760">
            <v>585</v>
          </cell>
          <cell r="AW1760">
            <v>995.17499999999995</v>
          </cell>
          <cell r="AX1760">
            <v>238.78200000000001</v>
          </cell>
        </row>
        <row r="1761">
          <cell r="D1761" t="str">
            <v>杉浦　珠己</v>
          </cell>
          <cell r="E1761">
            <v>1003</v>
          </cell>
          <cell r="F1761" t="str">
            <v>研修業務部</v>
          </cell>
          <cell r="G1761">
            <v>100301</v>
          </cell>
          <cell r="H1761" t="str">
            <v>受入業務Ｇ</v>
          </cell>
          <cell r="I1761">
            <v>1</v>
          </cell>
          <cell r="J1761" t="str">
            <v>部門1</v>
          </cell>
          <cell r="K1761">
            <v>1001</v>
          </cell>
          <cell r="L1761" t="str">
            <v>部門1-1</v>
          </cell>
          <cell r="M1761">
            <v>100104</v>
          </cell>
          <cell r="N1761" t="str">
            <v>臨時職員（共通）</v>
          </cell>
          <cell r="O1761">
            <v>600</v>
          </cell>
          <cell r="P1761">
            <v>0</v>
          </cell>
          <cell r="Q1761">
            <v>0</v>
          </cell>
          <cell r="R1761">
            <v>0</v>
          </cell>
          <cell r="S1761">
            <v>0</v>
          </cell>
          <cell r="T1761">
            <v>0</v>
          </cell>
          <cell r="U1761">
            <v>0</v>
          </cell>
          <cell r="V1761">
            <v>0</v>
          </cell>
          <cell r="W1761">
            <v>0</v>
          </cell>
          <cell r="X1761">
            <v>0</v>
          </cell>
          <cell r="Y1761">
            <v>0</v>
          </cell>
          <cell r="Z1761">
            <v>73867</v>
          </cell>
          <cell r="AA1761">
            <v>0</v>
          </cell>
          <cell r="AB1761">
            <v>0</v>
          </cell>
          <cell r="AC1761">
            <v>0</v>
          </cell>
          <cell r="AD1761">
            <v>0</v>
          </cell>
          <cell r="AE1761">
            <v>0</v>
          </cell>
          <cell r="AF1761">
            <v>4800</v>
          </cell>
          <cell r="AG1761">
            <v>0</v>
          </cell>
          <cell r="AH1761">
            <v>0</v>
          </cell>
          <cell r="AI1761">
            <v>0</v>
          </cell>
          <cell r="AJ1761">
            <v>0</v>
          </cell>
          <cell r="AK1761">
            <v>0</v>
          </cell>
          <cell r="AL1761">
            <v>0</v>
          </cell>
          <cell r="AM1761">
            <v>0</v>
          </cell>
          <cell r="AN1761">
            <v>0</v>
          </cell>
          <cell r="AO1761">
            <v>0</v>
          </cell>
          <cell r="AP1761">
            <v>0</v>
          </cell>
          <cell r="AQ1761">
            <v>78667</v>
          </cell>
          <cell r="AR1761">
            <v>0</v>
          </cell>
          <cell r="AS1761">
            <v>0</v>
          </cell>
          <cell r="AT1761">
            <v>0</v>
          </cell>
          <cell r="AU1761">
            <v>0</v>
          </cell>
          <cell r="AV1761">
            <v>0</v>
          </cell>
          <cell r="AW1761">
            <v>0</v>
          </cell>
          <cell r="AX1761">
            <v>160.48060000000001</v>
          </cell>
        </row>
        <row r="1762">
          <cell r="D1762" t="str">
            <v>町野　令兒</v>
          </cell>
          <cell r="E1762">
            <v>1002</v>
          </cell>
          <cell r="F1762" t="str">
            <v>派遣業務部</v>
          </cell>
          <cell r="G1762">
            <v>100202</v>
          </cell>
          <cell r="H1762" t="str">
            <v>庶務経理Ｇ</v>
          </cell>
          <cell r="I1762">
            <v>1</v>
          </cell>
          <cell r="J1762" t="str">
            <v>部門1</v>
          </cell>
          <cell r="K1762">
            <v>1001</v>
          </cell>
          <cell r="L1762" t="str">
            <v>部門1-1</v>
          </cell>
          <cell r="M1762">
            <v>100104</v>
          </cell>
          <cell r="N1762" t="str">
            <v>臨時職員（共通）</v>
          </cell>
          <cell r="O1762">
            <v>500</v>
          </cell>
          <cell r="P1762">
            <v>225000</v>
          </cell>
          <cell r="Q1762">
            <v>225000</v>
          </cell>
          <cell r="R1762">
            <v>0</v>
          </cell>
          <cell r="S1762">
            <v>0</v>
          </cell>
          <cell r="T1762">
            <v>0</v>
          </cell>
          <cell r="U1762">
            <v>0</v>
          </cell>
          <cell r="V1762">
            <v>0</v>
          </cell>
          <cell r="W1762">
            <v>0</v>
          </cell>
          <cell r="X1762">
            <v>0</v>
          </cell>
          <cell r="Y1762">
            <v>0</v>
          </cell>
          <cell r="Z1762">
            <v>225000</v>
          </cell>
          <cell r="AA1762">
            <v>0</v>
          </cell>
          <cell r="AB1762">
            <v>0</v>
          </cell>
          <cell r="AC1762">
            <v>0</v>
          </cell>
          <cell r="AD1762">
            <v>0</v>
          </cell>
          <cell r="AE1762">
            <v>0</v>
          </cell>
          <cell r="AF1762">
            <v>14560</v>
          </cell>
          <cell r="AG1762">
            <v>0</v>
          </cell>
          <cell r="AH1762">
            <v>0</v>
          </cell>
          <cell r="AI1762">
            <v>8791</v>
          </cell>
          <cell r="AJ1762">
            <v>0</v>
          </cell>
          <cell r="AK1762">
            <v>0</v>
          </cell>
          <cell r="AL1762">
            <v>0</v>
          </cell>
          <cell r="AM1762">
            <v>0</v>
          </cell>
          <cell r="AN1762">
            <v>0</v>
          </cell>
          <cell r="AO1762">
            <v>0</v>
          </cell>
          <cell r="AP1762">
            <v>0</v>
          </cell>
          <cell r="AQ1762">
            <v>248351</v>
          </cell>
          <cell r="AR1762">
            <v>0</v>
          </cell>
          <cell r="AS1762">
            <v>0</v>
          </cell>
          <cell r="AT1762">
            <v>0</v>
          </cell>
          <cell r="AU1762">
            <v>0</v>
          </cell>
          <cell r="AV1762">
            <v>0</v>
          </cell>
          <cell r="AW1762">
            <v>0</v>
          </cell>
          <cell r="AX1762">
            <v>506.63600000000002</v>
          </cell>
        </row>
        <row r="1763">
          <cell r="D1763" t="str">
            <v>秋山　智子</v>
          </cell>
          <cell r="E1763">
            <v>1002</v>
          </cell>
          <cell r="F1763" t="str">
            <v>派遣業務部</v>
          </cell>
          <cell r="G1763">
            <v>100202</v>
          </cell>
          <cell r="H1763" t="str">
            <v>庶務経理Ｇ</v>
          </cell>
          <cell r="I1763">
            <v>1</v>
          </cell>
          <cell r="J1763" t="str">
            <v>部門1</v>
          </cell>
          <cell r="K1763">
            <v>1001</v>
          </cell>
          <cell r="L1763" t="str">
            <v>部門1-1</v>
          </cell>
          <cell r="M1763">
            <v>100104</v>
          </cell>
          <cell r="N1763" t="str">
            <v>臨時職員（共通）</v>
          </cell>
          <cell r="O1763">
            <v>600</v>
          </cell>
          <cell r="P1763">
            <v>0</v>
          </cell>
          <cell r="Q1763">
            <v>0</v>
          </cell>
          <cell r="R1763">
            <v>0</v>
          </cell>
          <cell r="S1763">
            <v>0</v>
          </cell>
          <cell r="T1763">
            <v>0</v>
          </cell>
          <cell r="U1763">
            <v>0</v>
          </cell>
          <cell r="V1763">
            <v>0</v>
          </cell>
          <cell r="W1763">
            <v>0</v>
          </cell>
          <cell r="X1763">
            <v>0</v>
          </cell>
          <cell r="Y1763">
            <v>0</v>
          </cell>
          <cell r="Z1763">
            <v>210459</v>
          </cell>
          <cell r="AA1763">
            <v>0</v>
          </cell>
          <cell r="AB1763">
            <v>0</v>
          </cell>
          <cell r="AC1763">
            <v>0</v>
          </cell>
          <cell r="AD1763">
            <v>0</v>
          </cell>
          <cell r="AE1763">
            <v>0</v>
          </cell>
          <cell r="AF1763">
            <v>11700</v>
          </cell>
          <cell r="AG1763">
            <v>0</v>
          </cell>
          <cell r="AH1763">
            <v>0</v>
          </cell>
          <cell r="AI1763">
            <v>0</v>
          </cell>
          <cell r="AJ1763">
            <v>0</v>
          </cell>
          <cell r="AK1763">
            <v>9456</v>
          </cell>
          <cell r="AL1763">
            <v>0</v>
          </cell>
          <cell r="AM1763">
            <v>21394.2</v>
          </cell>
          <cell r="AN1763">
            <v>360</v>
          </cell>
          <cell r="AO1763">
            <v>0</v>
          </cell>
          <cell r="AP1763">
            <v>0</v>
          </cell>
          <cell r="AQ1763">
            <v>222159</v>
          </cell>
          <cell r="AR1763">
            <v>0</v>
          </cell>
          <cell r="AS1763">
            <v>0</v>
          </cell>
          <cell r="AT1763">
            <v>0</v>
          </cell>
          <cell r="AU1763">
            <v>0</v>
          </cell>
          <cell r="AV1763">
            <v>1110</v>
          </cell>
          <cell r="AW1763">
            <v>1889.1465000000001</v>
          </cell>
          <cell r="AX1763">
            <v>453.20429999999999</v>
          </cell>
        </row>
        <row r="1764">
          <cell r="D1764" t="str">
            <v>内山　正吉</v>
          </cell>
        </row>
        <row r="1765">
          <cell r="D1765" t="str">
            <v>土居　哲也</v>
          </cell>
        </row>
        <row r="1766">
          <cell r="D1766" t="str">
            <v>蛭川　泰夫</v>
          </cell>
        </row>
        <row r="1767">
          <cell r="D1767" t="str">
            <v>高橋　隆一郎</v>
          </cell>
        </row>
        <row r="1768">
          <cell r="D1768" t="str">
            <v>久保　郁子</v>
          </cell>
        </row>
        <row r="1788">
          <cell r="D1788" t="str">
            <v>たこ八郎</v>
          </cell>
          <cell r="AA1788">
            <v>1200000</v>
          </cell>
          <cell r="AB1788">
            <v>12000</v>
          </cell>
          <cell r="AC1788">
            <v>1200</v>
          </cell>
          <cell r="AF1788">
            <v>1250</v>
          </cell>
          <cell r="AH1788">
            <v>13332</v>
          </cell>
          <cell r="AI1788">
            <v>1332</v>
          </cell>
          <cell r="AJ1788">
            <v>133332</v>
          </cell>
          <cell r="AK1788">
            <v>132</v>
          </cell>
          <cell r="AL1788">
            <v>1332</v>
          </cell>
          <cell r="AM1788">
            <v>132</v>
          </cell>
          <cell r="AU1788">
            <v>10943.226000000001</v>
          </cell>
          <cell r="AV1788">
            <v>2480.4645599999999</v>
          </cell>
          <cell r="AW1788">
            <v>-48000</v>
          </cell>
        </row>
        <row r="1799">
          <cell r="D1799" t="str">
            <v>氏名</v>
          </cell>
          <cell r="E1799" t="str">
            <v>所属</v>
          </cell>
          <cell r="F1799" t="str">
            <v>所属名</v>
          </cell>
          <cell r="G1799" t="str">
            <v>課</v>
          </cell>
          <cell r="H1799" t="str">
            <v>課名</v>
          </cell>
          <cell r="I1799" t="str">
            <v>部門コード1</v>
          </cell>
          <cell r="J1799" t="str">
            <v>部門コード1名</v>
          </cell>
          <cell r="K1799" t="str">
            <v>部門コード2</v>
          </cell>
          <cell r="L1799" t="str">
            <v>部門コード2名</v>
          </cell>
          <cell r="M1799" t="str">
            <v>部門コード3</v>
          </cell>
          <cell r="N1799" t="str">
            <v>部門コード3名</v>
          </cell>
          <cell r="O1799" t="str">
            <v>社員区分</v>
          </cell>
          <cell r="P1799" t="str">
            <v>本俸(固定)</v>
          </cell>
          <cell r="Q1799" t="str">
            <v>本俸</v>
          </cell>
          <cell r="R1799" t="str">
            <v>職能給</v>
          </cell>
          <cell r="S1799" t="str">
            <v>役割給</v>
          </cell>
          <cell r="T1799" t="str">
            <v>本俸(欠A)</v>
          </cell>
          <cell r="U1799" t="str">
            <v>本俸(欠日A)</v>
          </cell>
          <cell r="V1799" t="str">
            <v>本俸(欠時A)</v>
          </cell>
          <cell r="W1799" t="str">
            <v>本俸(欠B)</v>
          </cell>
          <cell r="X1799" t="str">
            <v>本俸(欠日B)</v>
          </cell>
          <cell r="Y1799" t="str">
            <v>本俸(欠時B)</v>
          </cell>
          <cell r="Z1799" t="str">
            <v>本俸(控除後)</v>
          </cell>
          <cell r="AA1799" t="str">
            <v>職務手当</v>
          </cell>
          <cell r="AB1799" t="str">
            <v>特別都市手当</v>
          </cell>
          <cell r="AC1799" t="str">
            <v>扶養手当</v>
          </cell>
          <cell r="AD1799" t="str">
            <v>住居手当</v>
          </cell>
          <cell r="AE1799" t="str">
            <v>単身赴任手当</v>
          </cell>
          <cell r="AF1799" t="str">
            <v>通勤月割合計</v>
          </cell>
          <cell r="AG1799" t="str">
            <v>遡及差額</v>
          </cell>
          <cell r="AH1799" t="str">
            <v>調整額１</v>
          </cell>
          <cell r="AI1799" t="str">
            <v>超過勤務手当</v>
          </cell>
          <cell r="AJ1799" t="str">
            <v>代休取得控除</v>
          </cell>
          <cell r="AK1799" t="str">
            <v>健康保険会社</v>
          </cell>
          <cell r="AL1799" t="str">
            <v>介護保険会社</v>
          </cell>
          <cell r="AM1799" t="str">
            <v>厚生年金会社</v>
          </cell>
          <cell r="AN1799" t="str">
            <v>児童負担会社</v>
          </cell>
          <cell r="AO1799" t="str">
            <v>健保補助</v>
          </cell>
          <cell r="AP1799" t="str">
            <v>厚保補助</v>
          </cell>
          <cell r="AQ1799" t="str">
            <v>支給額計</v>
          </cell>
          <cell r="AR1799" t="str">
            <v>法定外勤務手当</v>
          </cell>
          <cell r="AS1799" t="str">
            <v>60超勤務手当</v>
          </cell>
          <cell r="AT1799" t="str">
            <v>深夜勤務手当</v>
          </cell>
          <cell r="AU1799" t="str">
            <v>法休日勤務手当</v>
          </cell>
          <cell r="AV1799" t="str">
            <v>雇用保険</v>
          </cell>
          <cell r="AW1799" t="str">
            <v>雇用保険会社</v>
          </cell>
          <cell r="AX1799" t="str">
            <v>労災保険会社</v>
          </cell>
        </row>
        <row r="1800">
          <cell r="D1800" t="str">
            <v>金子　和夫</v>
          </cell>
          <cell r="E1800">
            <v>1001</v>
          </cell>
          <cell r="F1800" t="str">
            <v>役員他</v>
          </cell>
          <cell r="G1800">
            <v>100101</v>
          </cell>
          <cell r="H1800" t="str">
            <v>役員</v>
          </cell>
          <cell r="I1800">
            <v>1</v>
          </cell>
          <cell r="J1800" t="str">
            <v>部門1</v>
          </cell>
          <cell r="K1800">
            <v>1001</v>
          </cell>
          <cell r="L1800" t="str">
            <v>部門1-1</v>
          </cell>
          <cell r="M1800">
            <v>100101</v>
          </cell>
          <cell r="N1800" t="str">
            <v>役員</v>
          </cell>
          <cell r="O1800">
            <v>100</v>
          </cell>
          <cell r="P1800">
            <v>0</v>
          </cell>
          <cell r="Q1800">
            <v>980000</v>
          </cell>
          <cell r="R1800">
            <v>0</v>
          </cell>
          <cell r="S1800">
            <v>0</v>
          </cell>
          <cell r="T1800">
            <v>0</v>
          </cell>
          <cell r="U1800">
            <v>0</v>
          </cell>
          <cell r="V1800">
            <v>0</v>
          </cell>
          <cell r="W1800">
            <v>0</v>
          </cell>
          <cell r="X1800">
            <v>0</v>
          </cell>
          <cell r="Y1800">
            <v>0</v>
          </cell>
          <cell r="Z1800">
            <v>980000</v>
          </cell>
          <cell r="AA1800">
            <v>0</v>
          </cell>
          <cell r="AB1800">
            <v>0</v>
          </cell>
          <cell r="AC1800">
            <v>0</v>
          </cell>
          <cell r="AD1800">
            <v>0</v>
          </cell>
          <cell r="AE1800">
            <v>0</v>
          </cell>
          <cell r="AF1800">
            <v>11700</v>
          </cell>
          <cell r="AG1800">
            <v>0</v>
          </cell>
          <cell r="AH1800">
            <v>0</v>
          </cell>
          <cell r="AI1800">
            <v>0</v>
          </cell>
          <cell r="AJ1800">
            <v>0</v>
          </cell>
          <cell r="AK1800">
            <v>45310</v>
          </cell>
          <cell r="AL1800">
            <v>0</v>
          </cell>
          <cell r="AM1800">
            <v>55267.6</v>
          </cell>
          <cell r="AN1800">
            <v>930</v>
          </cell>
          <cell r="AO1800">
            <v>0</v>
          </cell>
          <cell r="AP1800">
            <v>0</v>
          </cell>
          <cell r="AQ1800">
            <v>1168100</v>
          </cell>
          <cell r="AR1800">
            <v>0</v>
          </cell>
          <cell r="AS1800">
            <v>0</v>
          </cell>
          <cell r="AT1800">
            <v>0</v>
          </cell>
          <cell r="AU1800">
            <v>0</v>
          </cell>
          <cell r="AV1800">
            <v>0</v>
          </cell>
          <cell r="AW1800">
            <v>0</v>
          </cell>
          <cell r="AX1800">
            <v>0</v>
          </cell>
        </row>
        <row r="1801">
          <cell r="D1801" t="str">
            <v>沖　元子</v>
          </cell>
          <cell r="E1801">
            <v>1007</v>
          </cell>
          <cell r="F1801" t="str">
            <v>関西研修センター</v>
          </cell>
          <cell r="G1801">
            <v>100701</v>
          </cell>
          <cell r="H1801" t="str">
            <v>ＫＫＣＧ</v>
          </cell>
          <cell r="I1801">
            <v>1</v>
          </cell>
          <cell r="J1801" t="str">
            <v>部門1</v>
          </cell>
          <cell r="K1801">
            <v>1001</v>
          </cell>
          <cell r="L1801" t="str">
            <v>部門1-1</v>
          </cell>
          <cell r="M1801">
            <v>100102</v>
          </cell>
          <cell r="N1801" t="str">
            <v>一般職員</v>
          </cell>
          <cell r="O1801">
            <v>700</v>
          </cell>
          <cell r="P1801">
            <v>0</v>
          </cell>
          <cell r="Q1801">
            <v>160000</v>
          </cell>
          <cell r="R1801">
            <v>0</v>
          </cell>
          <cell r="S1801">
            <v>0</v>
          </cell>
          <cell r="T1801">
            <v>0</v>
          </cell>
          <cell r="U1801">
            <v>0</v>
          </cell>
          <cell r="V1801">
            <v>0</v>
          </cell>
          <cell r="W1801">
            <v>0</v>
          </cell>
          <cell r="X1801">
            <v>0</v>
          </cell>
          <cell r="Y1801">
            <v>0</v>
          </cell>
          <cell r="Z1801">
            <v>160000</v>
          </cell>
          <cell r="AA1801">
            <v>0</v>
          </cell>
          <cell r="AB1801">
            <v>0</v>
          </cell>
          <cell r="AC1801">
            <v>0</v>
          </cell>
          <cell r="AD1801">
            <v>0</v>
          </cell>
          <cell r="AE1801">
            <v>0</v>
          </cell>
          <cell r="AF1801">
            <v>17163</v>
          </cell>
          <cell r="AG1801">
            <v>0</v>
          </cell>
          <cell r="AH1801">
            <v>2666</v>
          </cell>
          <cell r="AI1801">
            <v>17027</v>
          </cell>
          <cell r="AJ1801">
            <v>0</v>
          </cell>
          <cell r="AK1801">
            <v>7486</v>
          </cell>
          <cell r="AL1801">
            <v>1045</v>
          </cell>
          <cell r="AM1801">
            <v>16937.2</v>
          </cell>
          <cell r="AN1801">
            <v>285</v>
          </cell>
          <cell r="AO1801">
            <v>0</v>
          </cell>
          <cell r="AP1801">
            <v>0</v>
          </cell>
          <cell r="AQ1801">
            <v>196856</v>
          </cell>
          <cell r="AR1801">
            <v>0</v>
          </cell>
          <cell r="AS1801">
            <v>0</v>
          </cell>
          <cell r="AT1801">
            <v>0</v>
          </cell>
          <cell r="AU1801">
            <v>0</v>
          </cell>
          <cell r="AV1801">
            <v>984</v>
          </cell>
          <cell r="AW1801">
            <v>1673.556</v>
          </cell>
          <cell r="AX1801">
            <v>401.58620000000002</v>
          </cell>
        </row>
        <row r="1802">
          <cell r="D1802" t="str">
            <v>井上　和一</v>
          </cell>
          <cell r="E1802">
            <v>1006</v>
          </cell>
          <cell r="F1802" t="str">
            <v>東京研修センター</v>
          </cell>
          <cell r="G1802">
            <v>100601</v>
          </cell>
          <cell r="H1802" t="str">
            <v>ＴＫＣＧ</v>
          </cell>
          <cell r="I1802">
            <v>1</v>
          </cell>
          <cell r="J1802" t="str">
            <v>部門1</v>
          </cell>
          <cell r="K1802">
            <v>1001</v>
          </cell>
          <cell r="L1802" t="str">
            <v>部門1-1</v>
          </cell>
          <cell r="M1802">
            <v>100102</v>
          </cell>
          <cell r="N1802" t="str">
            <v>一般職員</v>
          </cell>
          <cell r="O1802">
            <v>700</v>
          </cell>
          <cell r="P1802">
            <v>0</v>
          </cell>
          <cell r="Q1802">
            <v>160000</v>
          </cell>
          <cell r="R1802">
            <v>0</v>
          </cell>
          <cell r="S1802">
            <v>0</v>
          </cell>
          <cell r="T1802">
            <v>0</v>
          </cell>
          <cell r="U1802">
            <v>0</v>
          </cell>
          <cell r="V1802">
            <v>0</v>
          </cell>
          <cell r="W1802">
            <v>0</v>
          </cell>
          <cell r="X1802">
            <v>0</v>
          </cell>
          <cell r="Y1802">
            <v>0</v>
          </cell>
          <cell r="Z1802">
            <v>160000</v>
          </cell>
          <cell r="AA1802">
            <v>0</v>
          </cell>
          <cell r="AB1802">
            <v>0</v>
          </cell>
          <cell r="AC1802">
            <v>0</v>
          </cell>
          <cell r="AD1802">
            <v>0</v>
          </cell>
          <cell r="AE1802">
            <v>0</v>
          </cell>
          <cell r="AF1802">
            <v>19088</v>
          </cell>
          <cell r="AG1802">
            <v>0</v>
          </cell>
          <cell r="AH1802">
            <v>2666</v>
          </cell>
          <cell r="AI1802">
            <v>20904</v>
          </cell>
          <cell r="AJ1802">
            <v>0</v>
          </cell>
          <cell r="AK1802">
            <v>8668</v>
          </cell>
          <cell r="AL1802">
            <v>0</v>
          </cell>
          <cell r="AM1802">
            <v>19611.599999999999</v>
          </cell>
          <cell r="AN1802">
            <v>330</v>
          </cell>
          <cell r="AO1802">
            <v>0</v>
          </cell>
          <cell r="AP1802">
            <v>0</v>
          </cell>
          <cell r="AQ1802">
            <v>202658</v>
          </cell>
          <cell r="AR1802">
            <v>0</v>
          </cell>
          <cell r="AS1802">
            <v>0</v>
          </cell>
          <cell r="AT1802">
            <v>0</v>
          </cell>
          <cell r="AU1802">
            <v>0</v>
          </cell>
          <cell r="AV1802">
            <v>0</v>
          </cell>
          <cell r="AW1802">
            <v>0</v>
          </cell>
          <cell r="AX1802">
            <v>413.42230000000001</v>
          </cell>
        </row>
        <row r="1803">
          <cell r="D1803" t="str">
            <v>片岡　吉道</v>
          </cell>
          <cell r="E1803">
            <v>1001</v>
          </cell>
          <cell r="F1803" t="str">
            <v>役員他</v>
          </cell>
          <cell r="G1803">
            <v>100101</v>
          </cell>
          <cell r="H1803" t="str">
            <v>役員</v>
          </cell>
          <cell r="I1803">
            <v>1</v>
          </cell>
          <cell r="J1803" t="str">
            <v>部門1</v>
          </cell>
          <cell r="K1803">
            <v>1001</v>
          </cell>
          <cell r="L1803" t="str">
            <v>部門1-1</v>
          </cell>
          <cell r="M1803">
            <v>100101</v>
          </cell>
          <cell r="N1803" t="str">
            <v>役員</v>
          </cell>
          <cell r="O1803">
            <v>100</v>
          </cell>
          <cell r="P1803">
            <v>0</v>
          </cell>
          <cell r="Q1803">
            <v>820000</v>
          </cell>
          <cell r="R1803">
            <v>0</v>
          </cell>
          <cell r="S1803">
            <v>0</v>
          </cell>
          <cell r="T1803">
            <v>0</v>
          </cell>
          <cell r="U1803">
            <v>0</v>
          </cell>
          <cell r="V1803">
            <v>0</v>
          </cell>
          <cell r="W1803">
            <v>0</v>
          </cell>
          <cell r="X1803">
            <v>0</v>
          </cell>
          <cell r="Y1803">
            <v>0</v>
          </cell>
          <cell r="Z1803">
            <v>820000</v>
          </cell>
          <cell r="AA1803">
            <v>0</v>
          </cell>
          <cell r="AB1803">
            <v>0</v>
          </cell>
          <cell r="AC1803">
            <v>0</v>
          </cell>
          <cell r="AD1803">
            <v>0</v>
          </cell>
          <cell r="AE1803">
            <v>0</v>
          </cell>
          <cell r="AF1803">
            <v>31898</v>
          </cell>
          <cell r="AG1803">
            <v>0</v>
          </cell>
          <cell r="AH1803">
            <v>0</v>
          </cell>
          <cell r="AI1803">
            <v>0</v>
          </cell>
          <cell r="AJ1803">
            <v>0</v>
          </cell>
          <cell r="AK1803">
            <v>38612</v>
          </cell>
          <cell r="AL1803">
            <v>5390</v>
          </cell>
          <cell r="AM1803">
            <v>55267.6</v>
          </cell>
          <cell r="AN1803">
            <v>930</v>
          </cell>
          <cell r="AO1803">
            <v>0</v>
          </cell>
          <cell r="AP1803">
            <v>0</v>
          </cell>
          <cell r="AQ1803">
            <v>999498</v>
          </cell>
          <cell r="AR1803">
            <v>0</v>
          </cell>
          <cell r="AS1803">
            <v>0</v>
          </cell>
          <cell r="AT1803">
            <v>0</v>
          </cell>
          <cell r="AU1803">
            <v>0</v>
          </cell>
          <cell r="AV1803">
            <v>0</v>
          </cell>
          <cell r="AW1803">
            <v>0</v>
          </cell>
          <cell r="AX1803">
            <v>0</v>
          </cell>
        </row>
        <row r="1804">
          <cell r="D1804" t="str">
            <v>岩崎　直子</v>
          </cell>
          <cell r="E1804">
            <v>1007</v>
          </cell>
          <cell r="F1804" t="str">
            <v>関西研修センター</v>
          </cell>
          <cell r="G1804">
            <v>100701</v>
          </cell>
          <cell r="H1804" t="str">
            <v>ＫＫＣＧ</v>
          </cell>
          <cell r="I1804">
            <v>1</v>
          </cell>
          <cell r="J1804" t="str">
            <v>部門1</v>
          </cell>
          <cell r="K1804">
            <v>1001</v>
          </cell>
          <cell r="L1804" t="str">
            <v>部門1-1</v>
          </cell>
          <cell r="M1804">
            <v>100102</v>
          </cell>
          <cell r="N1804" t="str">
            <v>一般職員</v>
          </cell>
          <cell r="O1804">
            <v>700</v>
          </cell>
          <cell r="P1804">
            <v>0</v>
          </cell>
          <cell r="Q1804">
            <v>160000</v>
          </cell>
          <cell r="R1804">
            <v>0</v>
          </cell>
          <cell r="S1804">
            <v>0</v>
          </cell>
          <cell r="T1804">
            <v>0</v>
          </cell>
          <cell r="U1804">
            <v>0</v>
          </cell>
          <cell r="V1804">
            <v>0</v>
          </cell>
          <cell r="W1804">
            <v>0</v>
          </cell>
          <cell r="X1804">
            <v>0</v>
          </cell>
          <cell r="Y1804">
            <v>0</v>
          </cell>
          <cell r="Z1804">
            <v>160000</v>
          </cell>
          <cell r="AA1804">
            <v>0</v>
          </cell>
          <cell r="AB1804">
            <v>0</v>
          </cell>
          <cell r="AC1804">
            <v>0</v>
          </cell>
          <cell r="AD1804">
            <v>0</v>
          </cell>
          <cell r="AE1804">
            <v>0</v>
          </cell>
          <cell r="AF1804">
            <v>17011</v>
          </cell>
          <cell r="AG1804">
            <v>0</v>
          </cell>
          <cell r="AH1804">
            <v>0</v>
          </cell>
          <cell r="AI1804">
            <v>12602</v>
          </cell>
          <cell r="AJ1804">
            <v>-7965</v>
          </cell>
          <cell r="AK1804">
            <v>7092</v>
          </cell>
          <cell r="AL1804">
            <v>990</v>
          </cell>
          <cell r="AM1804">
            <v>16045.4</v>
          </cell>
          <cell r="AN1804">
            <v>270</v>
          </cell>
          <cell r="AO1804">
            <v>0</v>
          </cell>
          <cell r="AP1804">
            <v>0</v>
          </cell>
          <cell r="AQ1804">
            <v>181648</v>
          </cell>
          <cell r="AR1804">
            <v>0</v>
          </cell>
          <cell r="AS1804">
            <v>0</v>
          </cell>
          <cell r="AT1804">
            <v>0</v>
          </cell>
          <cell r="AU1804">
            <v>0</v>
          </cell>
          <cell r="AV1804">
            <v>908</v>
          </cell>
          <cell r="AW1804">
            <v>1544.248</v>
          </cell>
          <cell r="AX1804">
            <v>370.56189999999998</v>
          </cell>
        </row>
        <row r="1805">
          <cell r="D1805" t="str">
            <v>山本　栄子</v>
          </cell>
          <cell r="E1805">
            <v>1003</v>
          </cell>
          <cell r="F1805" t="str">
            <v>研修業務部</v>
          </cell>
          <cell r="G1805">
            <v>100303</v>
          </cell>
          <cell r="H1805" t="str">
            <v>招聘業務Ｇ</v>
          </cell>
          <cell r="I1805">
            <v>1</v>
          </cell>
          <cell r="J1805" t="str">
            <v>部門1</v>
          </cell>
          <cell r="K1805">
            <v>1001</v>
          </cell>
          <cell r="L1805" t="str">
            <v>部門1-1</v>
          </cell>
          <cell r="M1805">
            <v>100102</v>
          </cell>
          <cell r="N1805" t="str">
            <v>一般職員</v>
          </cell>
          <cell r="O1805">
            <v>300</v>
          </cell>
          <cell r="P1805">
            <v>410400</v>
          </cell>
          <cell r="Q1805">
            <v>410400</v>
          </cell>
          <cell r="R1805">
            <v>0</v>
          </cell>
          <cell r="S1805">
            <v>0</v>
          </cell>
          <cell r="T1805">
            <v>0</v>
          </cell>
          <cell r="U1805">
            <v>0</v>
          </cell>
          <cell r="V1805">
            <v>0</v>
          </cell>
          <cell r="W1805">
            <v>0</v>
          </cell>
          <cell r="X1805">
            <v>0</v>
          </cell>
          <cell r="Y1805">
            <v>0</v>
          </cell>
          <cell r="Z1805">
            <v>410400</v>
          </cell>
          <cell r="AA1805">
            <v>45000</v>
          </cell>
          <cell r="AB1805">
            <v>54648</v>
          </cell>
          <cell r="AC1805">
            <v>0</v>
          </cell>
          <cell r="AD1805">
            <v>0</v>
          </cell>
          <cell r="AE1805">
            <v>0</v>
          </cell>
          <cell r="AF1805">
            <v>35830</v>
          </cell>
          <cell r="AG1805">
            <v>0</v>
          </cell>
          <cell r="AH1805">
            <v>0</v>
          </cell>
          <cell r="AI1805">
            <v>0</v>
          </cell>
          <cell r="AJ1805">
            <v>0</v>
          </cell>
          <cell r="AK1805">
            <v>19700</v>
          </cell>
          <cell r="AL1805">
            <v>2750</v>
          </cell>
          <cell r="AM1805">
            <v>44570</v>
          </cell>
          <cell r="AN1805">
            <v>750</v>
          </cell>
          <cell r="AO1805">
            <v>0</v>
          </cell>
          <cell r="AP1805">
            <v>0</v>
          </cell>
          <cell r="AQ1805">
            <v>545878</v>
          </cell>
          <cell r="AR1805">
            <v>0</v>
          </cell>
          <cell r="AS1805">
            <v>0</v>
          </cell>
          <cell r="AT1805">
            <v>0</v>
          </cell>
          <cell r="AU1805">
            <v>0</v>
          </cell>
          <cell r="AV1805">
            <v>2729</v>
          </cell>
          <cell r="AW1805">
            <v>4640.3530000000001</v>
          </cell>
          <cell r="AX1805">
            <v>1113.5911000000001</v>
          </cell>
        </row>
        <row r="1806">
          <cell r="D1806" t="str">
            <v>児島　秀和</v>
          </cell>
          <cell r="E1806">
            <v>1001</v>
          </cell>
          <cell r="F1806" t="str">
            <v>産業推進部</v>
          </cell>
          <cell r="G1806">
            <v>100101</v>
          </cell>
          <cell r="H1806" t="str">
            <v>産業国際化・インフラＧ</v>
          </cell>
          <cell r="I1806">
            <v>1</v>
          </cell>
          <cell r="J1806" t="str">
            <v>部門1</v>
          </cell>
          <cell r="K1806">
            <v>1001</v>
          </cell>
          <cell r="L1806" t="str">
            <v>部門1-1</v>
          </cell>
          <cell r="M1806">
            <v>100102</v>
          </cell>
          <cell r="N1806" t="str">
            <v>一般職員</v>
          </cell>
          <cell r="O1806">
            <v>700</v>
          </cell>
          <cell r="P1806">
            <v>0</v>
          </cell>
          <cell r="Q1806">
            <v>160000</v>
          </cell>
          <cell r="R1806">
            <v>0</v>
          </cell>
          <cell r="S1806">
            <v>0</v>
          </cell>
          <cell r="T1806">
            <v>0</v>
          </cell>
          <cell r="U1806">
            <v>0</v>
          </cell>
          <cell r="V1806">
            <v>0</v>
          </cell>
          <cell r="W1806">
            <v>0</v>
          </cell>
          <cell r="X1806">
            <v>0</v>
          </cell>
          <cell r="Y1806">
            <v>0</v>
          </cell>
          <cell r="Z1806">
            <v>160000</v>
          </cell>
          <cell r="AA1806">
            <v>0</v>
          </cell>
          <cell r="AB1806">
            <v>0</v>
          </cell>
          <cell r="AC1806">
            <v>0</v>
          </cell>
          <cell r="AD1806">
            <v>0</v>
          </cell>
          <cell r="AE1806">
            <v>0</v>
          </cell>
          <cell r="AF1806">
            <v>9306</v>
          </cell>
          <cell r="AG1806">
            <v>0</v>
          </cell>
          <cell r="AH1806">
            <v>0</v>
          </cell>
          <cell r="AI1806">
            <v>0</v>
          </cell>
          <cell r="AJ1806">
            <v>0</v>
          </cell>
          <cell r="AK1806">
            <v>6698</v>
          </cell>
          <cell r="AL1806">
            <v>935</v>
          </cell>
          <cell r="AM1806">
            <v>15154.6</v>
          </cell>
          <cell r="AN1806">
            <v>255</v>
          </cell>
          <cell r="AO1806">
            <v>0</v>
          </cell>
          <cell r="AP1806">
            <v>0</v>
          </cell>
          <cell r="AQ1806">
            <v>169306</v>
          </cell>
          <cell r="AR1806">
            <v>0</v>
          </cell>
          <cell r="AS1806">
            <v>0</v>
          </cell>
          <cell r="AT1806">
            <v>0</v>
          </cell>
          <cell r="AU1806">
            <v>0</v>
          </cell>
          <cell r="AV1806">
            <v>846</v>
          </cell>
          <cell r="AW1806">
            <v>1439.6310000000001</v>
          </cell>
          <cell r="AX1806">
            <v>345.38420000000002</v>
          </cell>
        </row>
        <row r="1807">
          <cell r="D1807" t="str">
            <v>関本　隆</v>
          </cell>
          <cell r="E1807">
            <v>1007</v>
          </cell>
          <cell r="F1807" t="str">
            <v>関西研修センター</v>
          </cell>
          <cell r="G1807">
            <v>100701</v>
          </cell>
          <cell r="H1807" t="str">
            <v>ＫＫＣＧ</v>
          </cell>
          <cell r="I1807">
            <v>1</v>
          </cell>
          <cell r="J1807" t="str">
            <v>部門1</v>
          </cell>
          <cell r="K1807">
            <v>1001</v>
          </cell>
          <cell r="L1807" t="str">
            <v>部門1-1</v>
          </cell>
          <cell r="M1807">
            <v>100102</v>
          </cell>
          <cell r="N1807" t="str">
            <v>一般職員</v>
          </cell>
          <cell r="O1807">
            <v>500</v>
          </cell>
          <cell r="P1807">
            <v>380300</v>
          </cell>
          <cell r="Q1807">
            <v>380300</v>
          </cell>
          <cell r="R1807">
            <v>0</v>
          </cell>
          <cell r="S1807">
            <v>0</v>
          </cell>
          <cell r="T1807">
            <v>0</v>
          </cell>
          <cell r="U1807">
            <v>0</v>
          </cell>
          <cell r="V1807">
            <v>0</v>
          </cell>
          <cell r="W1807">
            <v>0</v>
          </cell>
          <cell r="X1807">
            <v>0</v>
          </cell>
          <cell r="Y1807">
            <v>0</v>
          </cell>
          <cell r="Z1807">
            <v>380300</v>
          </cell>
          <cell r="AA1807">
            <v>0</v>
          </cell>
          <cell r="AB1807">
            <v>45636</v>
          </cell>
          <cell r="AC1807">
            <v>0</v>
          </cell>
          <cell r="AD1807">
            <v>0</v>
          </cell>
          <cell r="AE1807">
            <v>0</v>
          </cell>
          <cell r="AF1807">
            <v>28260</v>
          </cell>
          <cell r="AG1807">
            <v>0</v>
          </cell>
          <cell r="AH1807">
            <v>17000</v>
          </cell>
          <cell r="AI1807">
            <v>37047</v>
          </cell>
          <cell r="AJ1807">
            <v>0</v>
          </cell>
          <cell r="AK1807">
            <v>19700</v>
          </cell>
          <cell r="AL1807">
            <v>2750</v>
          </cell>
          <cell r="AM1807">
            <v>44570</v>
          </cell>
          <cell r="AN1807">
            <v>750</v>
          </cell>
          <cell r="AO1807">
            <v>0</v>
          </cell>
          <cell r="AP1807">
            <v>0</v>
          </cell>
          <cell r="AQ1807">
            <v>458243</v>
          </cell>
          <cell r="AR1807">
            <v>0</v>
          </cell>
          <cell r="AS1807">
            <v>0</v>
          </cell>
          <cell r="AT1807">
            <v>0</v>
          </cell>
          <cell r="AU1807">
            <v>0</v>
          </cell>
          <cell r="AV1807">
            <v>2291</v>
          </cell>
          <cell r="AW1807">
            <v>3895.2804999999998</v>
          </cell>
          <cell r="AX1807">
            <v>934.81569999999999</v>
          </cell>
        </row>
        <row r="1808">
          <cell r="D1808" t="str">
            <v>米田　裕之</v>
          </cell>
          <cell r="E1808">
            <v>1005</v>
          </cell>
          <cell r="F1808" t="str">
            <v>総務企画部</v>
          </cell>
          <cell r="G1808">
            <v>100502</v>
          </cell>
          <cell r="H1808" t="str">
            <v>総務Ｇ</v>
          </cell>
          <cell r="I1808">
            <v>1</v>
          </cell>
          <cell r="J1808" t="str">
            <v>部門1</v>
          </cell>
          <cell r="K1808">
            <v>1001</v>
          </cell>
          <cell r="L1808" t="str">
            <v>部門1-1</v>
          </cell>
          <cell r="M1808">
            <v>100102</v>
          </cell>
          <cell r="N1808" t="str">
            <v>一般職員</v>
          </cell>
          <cell r="O1808">
            <v>200</v>
          </cell>
          <cell r="P1808">
            <v>0</v>
          </cell>
          <cell r="Q1808">
            <v>600000</v>
          </cell>
          <cell r="R1808">
            <v>0</v>
          </cell>
          <cell r="S1808">
            <v>0</v>
          </cell>
          <cell r="T1808">
            <v>0</v>
          </cell>
          <cell r="U1808">
            <v>0</v>
          </cell>
          <cell r="V1808">
            <v>0</v>
          </cell>
          <cell r="W1808">
            <v>0</v>
          </cell>
          <cell r="X1808">
            <v>0</v>
          </cell>
          <cell r="Y1808">
            <v>0</v>
          </cell>
          <cell r="Z1808">
            <v>600000</v>
          </cell>
          <cell r="AA1808">
            <v>0</v>
          </cell>
          <cell r="AB1808">
            <v>0</v>
          </cell>
          <cell r="AC1808">
            <v>0</v>
          </cell>
          <cell r="AD1808">
            <v>0</v>
          </cell>
          <cell r="AE1808">
            <v>0</v>
          </cell>
          <cell r="AF1808">
            <v>0</v>
          </cell>
          <cell r="AG1808">
            <v>0</v>
          </cell>
          <cell r="AH1808">
            <v>0</v>
          </cell>
          <cell r="AI1808">
            <v>0</v>
          </cell>
          <cell r="AJ1808">
            <v>0</v>
          </cell>
          <cell r="AK1808">
            <v>22064</v>
          </cell>
          <cell r="AL1808">
            <v>3080</v>
          </cell>
          <cell r="AM1808">
            <v>49918.8</v>
          </cell>
          <cell r="AN1808">
            <v>840</v>
          </cell>
          <cell r="AO1808">
            <v>0</v>
          </cell>
          <cell r="AP1808">
            <v>0</v>
          </cell>
          <cell r="AQ1808">
            <v>600000</v>
          </cell>
          <cell r="AR1808">
            <v>0</v>
          </cell>
          <cell r="AS1808">
            <v>0</v>
          </cell>
          <cell r="AT1808">
            <v>0</v>
          </cell>
          <cell r="AU1808">
            <v>0</v>
          </cell>
          <cell r="AV1808">
            <v>0</v>
          </cell>
          <cell r="AW1808">
            <v>0</v>
          </cell>
          <cell r="AX1808">
            <v>0</v>
          </cell>
        </row>
        <row r="1809">
          <cell r="D1809" t="str">
            <v>山崎　正弘</v>
          </cell>
          <cell r="E1809">
            <v>1003</v>
          </cell>
          <cell r="F1809" t="str">
            <v>研修業務部</v>
          </cell>
          <cell r="G1809">
            <v>100303</v>
          </cell>
          <cell r="H1809" t="str">
            <v>招聘業務Ｇ</v>
          </cell>
          <cell r="I1809">
            <v>1</v>
          </cell>
          <cell r="J1809" t="str">
            <v>部門1</v>
          </cell>
          <cell r="K1809">
            <v>1001</v>
          </cell>
          <cell r="L1809" t="str">
            <v>部門1-1</v>
          </cell>
          <cell r="M1809">
            <v>100102</v>
          </cell>
          <cell r="N1809" t="str">
            <v>一般職員</v>
          </cell>
          <cell r="O1809">
            <v>500</v>
          </cell>
          <cell r="P1809">
            <v>392600</v>
          </cell>
          <cell r="Q1809">
            <v>392600</v>
          </cell>
          <cell r="R1809">
            <v>0</v>
          </cell>
          <cell r="S1809">
            <v>0</v>
          </cell>
          <cell r="T1809">
            <v>0</v>
          </cell>
          <cell r="U1809">
            <v>0</v>
          </cell>
          <cell r="V1809">
            <v>0</v>
          </cell>
          <cell r="W1809">
            <v>0</v>
          </cell>
          <cell r="X1809">
            <v>0</v>
          </cell>
          <cell r="Y1809">
            <v>0</v>
          </cell>
          <cell r="Z1809">
            <v>392600</v>
          </cell>
          <cell r="AA1809">
            <v>0</v>
          </cell>
          <cell r="AB1809">
            <v>47112</v>
          </cell>
          <cell r="AC1809">
            <v>0</v>
          </cell>
          <cell r="AD1809">
            <v>21800</v>
          </cell>
          <cell r="AE1809">
            <v>0</v>
          </cell>
          <cell r="AF1809">
            <v>17978</v>
          </cell>
          <cell r="AG1809">
            <v>0</v>
          </cell>
          <cell r="AH1809">
            <v>9828</v>
          </cell>
          <cell r="AI1809">
            <v>91949</v>
          </cell>
          <cell r="AJ1809">
            <v>0</v>
          </cell>
          <cell r="AK1809">
            <v>22064</v>
          </cell>
          <cell r="AL1809">
            <v>3080</v>
          </cell>
          <cell r="AM1809">
            <v>49918.8</v>
          </cell>
          <cell r="AN1809">
            <v>840</v>
          </cell>
          <cell r="AO1809">
            <v>0</v>
          </cell>
          <cell r="AP1809">
            <v>0</v>
          </cell>
          <cell r="AQ1809">
            <v>581267</v>
          </cell>
          <cell r="AR1809">
            <v>0</v>
          </cell>
          <cell r="AS1809">
            <v>0</v>
          </cell>
          <cell r="AT1809">
            <v>0</v>
          </cell>
          <cell r="AU1809">
            <v>0</v>
          </cell>
          <cell r="AV1809">
            <v>2906</v>
          </cell>
          <cell r="AW1809">
            <v>4941.1045000000004</v>
          </cell>
          <cell r="AX1809">
            <v>1185.7846</v>
          </cell>
        </row>
        <row r="1810">
          <cell r="D1810" t="str">
            <v>大塚　光義</v>
          </cell>
          <cell r="E1810">
            <v>1006</v>
          </cell>
          <cell r="F1810" t="str">
            <v>東京研修センター</v>
          </cell>
          <cell r="G1810">
            <v>100601</v>
          </cell>
          <cell r="H1810" t="str">
            <v>ＴＫＣＧ</v>
          </cell>
          <cell r="I1810">
            <v>1</v>
          </cell>
          <cell r="J1810" t="str">
            <v>部門1</v>
          </cell>
          <cell r="K1810">
            <v>1001</v>
          </cell>
          <cell r="L1810" t="str">
            <v>部門1-1</v>
          </cell>
          <cell r="M1810">
            <v>100102</v>
          </cell>
          <cell r="N1810" t="str">
            <v>一般職員</v>
          </cell>
          <cell r="O1810">
            <v>500</v>
          </cell>
          <cell r="P1810">
            <v>401800</v>
          </cell>
          <cell r="Q1810">
            <v>401800</v>
          </cell>
          <cell r="R1810">
            <v>0</v>
          </cell>
          <cell r="S1810">
            <v>0</v>
          </cell>
          <cell r="T1810">
            <v>0</v>
          </cell>
          <cell r="U1810">
            <v>0</v>
          </cell>
          <cell r="V1810">
            <v>0</v>
          </cell>
          <cell r="W1810">
            <v>0</v>
          </cell>
          <cell r="X1810">
            <v>0</v>
          </cell>
          <cell r="Y1810">
            <v>0</v>
          </cell>
          <cell r="Z1810">
            <v>401800</v>
          </cell>
          <cell r="AA1810">
            <v>0</v>
          </cell>
          <cell r="AB1810">
            <v>49776</v>
          </cell>
          <cell r="AC1810">
            <v>13000</v>
          </cell>
          <cell r="AD1810">
            <v>27000</v>
          </cell>
          <cell r="AE1810">
            <v>35000</v>
          </cell>
          <cell r="AF1810">
            <v>6840</v>
          </cell>
          <cell r="AG1810">
            <v>0</v>
          </cell>
          <cell r="AH1810">
            <v>15200</v>
          </cell>
          <cell r="AI1810">
            <v>57220</v>
          </cell>
          <cell r="AJ1810">
            <v>0</v>
          </cell>
          <cell r="AK1810">
            <v>25610</v>
          </cell>
          <cell r="AL1810">
            <v>3575</v>
          </cell>
          <cell r="AM1810">
            <v>55267.6</v>
          </cell>
          <cell r="AN1810">
            <v>930</v>
          </cell>
          <cell r="AO1810">
            <v>0</v>
          </cell>
          <cell r="AP1810">
            <v>0</v>
          </cell>
          <cell r="AQ1810">
            <v>605836</v>
          </cell>
          <cell r="AR1810">
            <v>0</v>
          </cell>
          <cell r="AS1810">
            <v>0</v>
          </cell>
          <cell r="AT1810">
            <v>0</v>
          </cell>
          <cell r="AU1810">
            <v>0</v>
          </cell>
          <cell r="AV1810">
            <v>3029</v>
          </cell>
          <cell r="AW1810">
            <v>5149.7860000000001</v>
          </cell>
          <cell r="AX1810">
            <v>1235.9054000000001</v>
          </cell>
        </row>
        <row r="1811">
          <cell r="D1811" t="str">
            <v>三輪　直</v>
          </cell>
          <cell r="E1811">
            <v>1006</v>
          </cell>
          <cell r="F1811" t="str">
            <v>東京研修センター</v>
          </cell>
          <cell r="G1811">
            <v>100601</v>
          </cell>
          <cell r="H1811" t="str">
            <v>ＴＫＣＧ</v>
          </cell>
          <cell r="I1811">
            <v>1</v>
          </cell>
          <cell r="J1811" t="str">
            <v>部門1</v>
          </cell>
          <cell r="K1811">
            <v>1001</v>
          </cell>
          <cell r="L1811" t="str">
            <v>部門1-1</v>
          </cell>
          <cell r="M1811">
            <v>100102</v>
          </cell>
          <cell r="N1811" t="str">
            <v>一般職員</v>
          </cell>
          <cell r="O1811">
            <v>300</v>
          </cell>
          <cell r="P1811">
            <v>464100</v>
          </cell>
          <cell r="Q1811">
            <v>464100</v>
          </cell>
          <cell r="R1811">
            <v>0</v>
          </cell>
          <cell r="S1811">
            <v>0</v>
          </cell>
          <cell r="T1811">
            <v>0</v>
          </cell>
          <cell r="U1811">
            <v>0</v>
          </cell>
          <cell r="V1811">
            <v>0</v>
          </cell>
          <cell r="W1811">
            <v>0</v>
          </cell>
          <cell r="X1811">
            <v>0</v>
          </cell>
          <cell r="Y1811">
            <v>0</v>
          </cell>
          <cell r="Z1811">
            <v>464100</v>
          </cell>
          <cell r="AA1811">
            <v>95000</v>
          </cell>
          <cell r="AB1811">
            <v>70032</v>
          </cell>
          <cell r="AC1811">
            <v>24500</v>
          </cell>
          <cell r="AD1811">
            <v>27000</v>
          </cell>
          <cell r="AE1811">
            <v>35000</v>
          </cell>
          <cell r="AF1811">
            <v>13060</v>
          </cell>
          <cell r="AG1811">
            <v>0</v>
          </cell>
          <cell r="AH1811">
            <v>20050</v>
          </cell>
          <cell r="AI1811">
            <v>0</v>
          </cell>
          <cell r="AJ1811">
            <v>0</v>
          </cell>
          <cell r="AK1811">
            <v>29550</v>
          </cell>
          <cell r="AL1811">
            <v>4125</v>
          </cell>
          <cell r="AM1811">
            <v>55267.6</v>
          </cell>
          <cell r="AN1811">
            <v>930</v>
          </cell>
          <cell r="AO1811">
            <v>0</v>
          </cell>
          <cell r="AP1811">
            <v>0</v>
          </cell>
          <cell r="AQ1811">
            <v>748742</v>
          </cell>
          <cell r="AR1811">
            <v>0</v>
          </cell>
          <cell r="AS1811">
            <v>0</v>
          </cell>
          <cell r="AT1811">
            <v>0</v>
          </cell>
          <cell r="AU1811">
            <v>0</v>
          </cell>
          <cell r="AV1811">
            <v>3743</v>
          </cell>
          <cell r="AW1811">
            <v>6365.0169999999998</v>
          </cell>
          <cell r="AX1811">
            <v>1527.4336000000001</v>
          </cell>
        </row>
        <row r="1812">
          <cell r="D1812" t="str">
            <v>井上　優</v>
          </cell>
          <cell r="E1812">
            <v>1001</v>
          </cell>
          <cell r="F1812" t="str">
            <v>産業推進部</v>
          </cell>
          <cell r="G1812">
            <v>100101</v>
          </cell>
          <cell r="H1812" t="str">
            <v>産業国際化・インフラＧ</v>
          </cell>
          <cell r="I1812">
            <v>1</v>
          </cell>
          <cell r="J1812" t="str">
            <v>部門1</v>
          </cell>
          <cell r="K1812">
            <v>1001</v>
          </cell>
          <cell r="L1812" t="str">
            <v>部門1-1</v>
          </cell>
          <cell r="M1812">
            <v>100102</v>
          </cell>
          <cell r="N1812" t="str">
            <v>一般職員</v>
          </cell>
          <cell r="O1812">
            <v>500</v>
          </cell>
          <cell r="P1812">
            <v>392600</v>
          </cell>
          <cell r="Q1812">
            <v>392600</v>
          </cell>
          <cell r="R1812">
            <v>0</v>
          </cell>
          <cell r="S1812">
            <v>0</v>
          </cell>
          <cell r="T1812">
            <v>0</v>
          </cell>
          <cell r="U1812">
            <v>0</v>
          </cell>
          <cell r="V1812">
            <v>0</v>
          </cell>
          <cell r="W1812">
            <v>0</v>
          </cell>
          <cell r="X1812">
            <v>0</v>
          </cell>
          <cell r="Y1812">
            <v>0</v>
          </cell>
          <cell r="Z1812">
            <v>392600</v>
          </cell>
          <cell r="AA1812">
            <v>0</v>
          </cell>
          <cell r="AB1812">
            <v>50052</v>
          </cell>
          <cell r="AC1812">
            <v>24500</v>
          </cell>
          <cell r="AD1812">
            <v>0</v>
          </cell>
          <cell r="AE1812">
            <v>0</v>
          </cell>
          <cell r="AF1812">
            <v>23321</v>
          </cell>
          <cell r="AG1812">
            <v>0</v>
          </cell>
          <cell r="AH1812">
            <v>18778</v>
          </cell>
          <cell r="AI1812">
            <v>11530</v>
          </cell>
          <cell r="AJ1812">
            <v>0</v>
          </cell>
          <cell r="AK1812">
            <v>20882</v>
          </cell>
          <cell r="AL1812">
            <v>2915</v>
          </cell>
          <cell r="AM1812">
            <v>47244.4</v>
          </cell>
          <cell r="AN1812">
            <v>795</v>
          </cell>
          <cell r="AO1812">
            <v>0</v>
          </cell>
          <cell r="AP1812">
            <v>0</v>
          </cell>
          <cell r="AQ1812">
            <v>520781</v>
          </cell>
          <cell r="AR1812">
            <v>0</v>
          </cell>
          <cell r="AS1812">
            <v>0</v>
          </cell>
          <cell r="AT1812">
            <v>0</v>
          </cell>
          <cell r="AU1812">
            <v>0</v>
          </cell>
          <cell r="AV1812">
            <v>2603</v>
          </cell>
          <cell r="AW1812">
            <v>4427.5434999999998</v>
          </cell>
          <cell r="AX1812">
            <v>1062.3932</v>
          </cell>
        </row>
        <row r="1813">
          <cell r="D1813" t="str">
            <v>田中　宏幸</v>
          </cell>
          <cell r="E1813">
            <v>1003</v>
          </cell>
          <cell r="F1813" t="str">
            <v>研修業務部</v>
          </cell>
          <cell r="G1813">
            <v>100301</v>
          </cell>
          <cell r="H1813" t="str">
            <v>受入業務Ｇ</v>
          </cell>
          <cell r="I1813">
            <v>1</v>
          </cell>
          <cell r="J1813" t="str">
            <v>部門1</v>
          </cell>
          <cell r="K1813">
            <v>1001</v>
          </cell>
          <cell r="L1813" t="str">
            <v>部門1-1</v>
          </cell>
          <cell r="M1813">
            <v>100102</v>
          </cell>
          <cell r="N1813" t="str">
            <v>一般職員</v>
          </cell>
          <cell r="O1813">
            <v>300</v>
          </cell>
          <cell r="P1813">
            <v>463300</v>
          </cell>
          <cell r="Q1813">
            <v>463300</v>
          </cell>
          <cell r="R1813">
            <v>0</v>
          </cell>
          <cell r="S1813">
            <v>0</v>
          </cell>
          <cell r="T1813">
            <v>0</v>
          </cell>
          <cell r="U1813">
            <v>0</v>
          </cell>
          <cell r="V1813">
            <v>0</v>
          </cell>
          <cell r="W1813">
            <v>0</v>
          </cell>
          <cell r="X1813">
            <v>0</v>
          </cell>
          <cell r="Y1813">
            <v>0</v>
          </cell>
          <cell r="Z1813">
            <v>463300</v>
          </cell>
          <cell r="AA1813">
            <v>105000</v>
          </cell>
          <cell r="AB1813">
            <v>72096</v>
          </cell>
          <cell r="AC1813">
            <v>32500</v>
          </cell>
          <cell r="AD1813">
            <v>0</v>
          </cell>
          <cell r="AE1813">
            <v>0</v>
          </cell>
          <cell r="AF1813">
            <v>18853</v>
          </cell>
          <cell r="AG1813">
            <v>0</v>
          </cell>
          <cell r="AH1813">
            <v>16400</v>
          </cell>
          <cell r="AI1813">
            <v>0</v>
          </cell>
          <cell r="AJ1813">
            <v>0</v>
          </cell>
          <cell r="AK1813">
            <v>27974</v>
          </cell>
          <cell r="AL1813">
            <v>3905</v>
          </cell>
          <cell r="AM1813">
            <v>55267.6</v>
          </cell>
          <cell r="AN1813">
            <v>930</v>
          </cell>
          <cell r="AO1813">
            <v>0</v>
          </cell>
          <cell r="AP1813">
            <v>0</v>
          </cell>
          <cell r="AQ1813">
            <v>708149</v>
          </cell>
          <cell r="AR1813">
            <v>0</v>
          </cell>
          <cell r="AS1813">
            <v>0</v>
          </cell>
          <cell r="AT1813">
            <v>0</v>
          </cell>
          <cell r="AU1813">
            <v>0</v>
          </cell>
          <cell r="AV1813">
            <v>3540</v>
          </cell>
          <cell r="AW1813">
            <v>6020.0114999999996</v>
          </cell>
          <cell r="AX1813">
            <v>1444.6239</v>
          </cell>
        </row>
        <row r="1814">
          <cell r="D1814" t="str">
            <v>川上　哲司</v>
          </cell>
          <cell r="E1814">
            <v>1001</v>
          </cell>
          <cell r="F1814" t="str">
            <v>役員他</v>
          </cell>
          <cell r="G1814">
            <v>100101</v>
          </cell>
          <cell r="H1814" t="str">
            <v>役員</v>
          </cell>
          <cell r="I1814">
            <v>1</v>
          </cell>
          <cell r="J1814" t="str">
            <v>部門1</v>
          </cell>
          <cell r="K1814">
            <v>1001</v>
          </cell>
          <cell r="L1814" t="str">
            <v>部門1-1</v>
          </cell>
          <cell r="M1814">
            <v>100101</v>
          </cell>
          <cell r="N1814" t="str">
            <v>役員</v>
          </cell>
          <cell r="O1814">
            <v>100</v>
          </cell>
          <cell r="P1814">
            <v>0</v>
          </cell>
          <cell r="Q1814">
            <v>680000</v>
          </cell>
          <cell r="R1814">
            <v>0</v>
          </cell>
          <cell r="S1814">
            <v>0</v>
          </cell>
          <cell r="T1814">
            <v>0</v>
          </cell>
          <cell r="U1814">
            <v>0</v>
          </cell>
          <cell r="V1814">
            <v>0</v>
          </cell>
          <cell r="W1814">
            <v>0</v>
          </cell>
          <cell r="X1814">
            <v>0</v>
          </cell>
          <cell r="Y1814">
            <v>0</v>
          </cell>
          <cell r="Z1814">
            <v>680000</v>
          </cell>
          <cell r="AA1814">
            <v>0</v>
          </cell>
          <cell r="AB1814">
            <v>0</v>
          </cell>
          <cell r="AC1814">
            <v>0</v>
          </cell>
          <cell r="AD1814">
            <v>0</v>
          </cell>
          <cell r="AE1814">
            <v>0</v>
          </cell>
          <cell r="AF1814">
            <v>15373</v>
          </cell>
          <cell r="AG1814">
            <v>0</v>
          </cell>
          <cell r="AH1814">
            <v>0</v>
          </cell>
          <cell r="AI1814">
            <v>0</v>
          </cell>
          <cell r="AJ1814">
            <v>0</v>
          </cell>
          <cell r="AK1814">
            <v>31126</v>
          </cell>
          <cell r="AL1814">
            <v>4345</v>
          </cell>
          <cell r="AM1814">
            <v>55267.6</v>
          </cell>
          <cell r="AN1814">
            <v>930</v>
          </cell>
          <cell r="AO1814">
            <v>0</v>
          </cell>
          <cell r="AP1814">
            <v>0</v>
          </cell>
          <cell r="AQ1814">
            <v>817773</v>
          </cell>
          <cell r="AR1814">
            <v>0</v>
          </cell>
          <cell r="AS1814">
            <v>0</v>
          </cell>
          <cell r="AT1814">
            <v>0</v>
          </cell>
          <cell r="AU1814">
            <v>0</v>
          </cell>
          <cell r="AV1814">
            <v>0</v>
          </cell>
          <cell r="AW1814">
            <v>0</v>
          </cell>
          <cell r="AX1814">
            <v>0</v>
          </cell>
        </row>
        <row r="1815">
          <cell r="D1815" t="str">
            <v>丸山　紀子</v>
          </cell>
          <cell r="E1815">
            <v>1006</v>
          </cell>
          <cell r="F1815" t="str">
            <v>東京研修センター</v>
          </cell>
          <cell r="G1815">
            <v>100601</v>
          </cell>
          <cell r="H1815" t="str">
            <v>ＴＫＣＧ</v>
          </cell>
          <cell r="I1815">
            <v>1</v>
          </cell>
          <cell r="J1815" t="str">
            <v>部門1</v>
          </cell>
          <cell r="K1815">
            <v>1001</v>
          </cell>
          <cell r="L1815" t="str">
            <v>部門1-1</v>
          </cell>
          <cell r="M1815">
            <v>100102</v>
          </cell>
          <cell r="N1815" t="str">
            <v>一般職員</v>
          </cell>
          <cell r="O1815">
            <v>300</v>
          </cell>
          <cell r="P1815">
            <v>457400</v>
          </cell>
          <cell r="Q1815">
            <v>457400</v>
          </cell>
          <cell r="R1815">
            <v>0</v>
          </cell>
          <cell r="S1815">
            <v>0</v>
          </cell>
          <cell r="T1815">
            <v>0</v>
          </cell>
          <cell r="U1815">
            <v>0</v>
          </cell>
          <cell r="V1815">
            <v>0</v>
          </cell>
          <cell r="W1815">
            <v>0</v>
          </cell>
          <cell r="X1815">
            <v>0</v>
          </cell>
          <cell r="Y1815">
            <v>0</v>
          </cell>
          <cell r="Z1815">
            <v>457400</v>
          </cell>
          <cell r="AA1815">
            <v>105000</v>
          </cell>
          <cell r="AB1815">
            <v>67488</v>
          </cell>
          <cell r="AC1815">
            <v>0</v>
          </cell>
          <cell r="AD1815">
            <v>0</v>
          </cell>
          <cell r="AE1815">
            <v>0</v>
          </cell>
          <cell r="AF1815">
            <v>7911</v>
          </cell>
          <cell r="AG1815">
            <v>0</v>
          </cell>
          <cell r="AH1815">
            <v>9900</v>
          </cell>
          <cell r="AI1815">
            <v>0</v>
          </cell>
          <cell r="AJ1815">
            <v>0</v>
          </cell>
          <cell r="AK1815">
            <v>25610</v>
          </cell>
          <cell r="AL1815">
            <v>3575</v>
          </cell>
          <cell r="AM1815">
            <v>55267.6</v>
          </cell>
          <cell r="AN1815">
            <v>930</v>
          </cell>
          <cell r="AO1815">
            <v>0</v>
          </cell>
          <cell r="AP1815">
            <v>0</v>
          </cell>
          <cell r="AQ1815">
            <v>647699</v>
          </cell>
          <cell r="AR1815">
            <v>0</v>
          </cell>
          <cell r="AS1815">
            <v>0</v>
          </cell>
          <cell r="AT1815">
            <v>0</v>
          </cell>
          <cell r="AU1815">
            <v>0</v>
          </cell>
          <cell r="AV1815">
            <v>3238</v>
          </cell>
          <cell r="AW1815">
            <v>5505.9364999999998</v>
          </cell>
          <cell r="AX1815">
            <v>1321.3059000000001</v>
          </cell>
        </row>
        <row r="1816">
          <cell r="D1816" t="str">
            <v>下大澤　祐二</v>
          </cell>
          <cell r="E1816">
            <v>1001</v>
          </cell>
          <cell r="F1816" t="str">
            <v>役員他</v>
          </cell>
          <cell r="G1816">
            <v>100101</v>
          </cell>
          <cell r="H1816" t="str">
            <v>役員</v>
          </cell>
          <cell r="I1816">
            <v>1</v>
          </cell>
          <cell r="J1816" t="str">
            <v>部門1</v>
          </cell>
          <cell r="K1816">
            <v>1001</v>
          </cell>
          <cell r="L1816" t="str">
            <v>部門1-1</v>
          </cell>
          <cell r="M1816">
            <v>100101</v>
          </cell>
          <cell r="N1816" t="str">
            <v>役員</v>
          </cell>
          <cell r="O1816">
            <v>100</v>
          </cell>
          <cell r="P1816">
            <v>0</v>
          </cell>
          <cell r="Q1816">
            <v>680000</v>
          </cell>
          <cell r="R1816">
            <v>0</v>
          </cell>
          <cell r="S1816">
            <v>0</v>
          </cell>
          <cell r="T1816">
            <v>0</v>
          </cell>
          <cell r="U1816">
            <v>0</v>
          </cell>
          <cell r="V1816">
            <v>0</v>
          </cell>
          <cell r="W1816">
            <v>0</v>
          </cell>
          <cell r="X1816">
            <v>0</v>
          </cell>
          <cell r="Y1816">
            <v>0</v>
          </cell>
          <cell r="Z1816">
            <v>680000</v>
          </cell>
          <cell r="AA1816">
            <v>0</v>
          </cell>
          <cell r="AB1816">
            <v>0</v>
          </cell>
          <cell r="AC1816">
            <v>0</v>
          </cell>
          <cell r="AD1816">
            <v>0</v>
          </cell>
          <cell r="AE1816">
            <v>0</v>
          </cell>
          <cell r="AF1816">
            <v>11116</v>
          </cell>
          <cell r="AG1816">
            <v>0</v>
          </cell>
          <cell r="AH1816">
            <v>0</v>
          </cell>
          <cell r="AI1816">
            <v>0</v>
          </cell>
          <cell r="AJ1816">
            <v>0</v>
          </cell>
          <cell r="AK1816">
            <v>32702</v>
          </cell>
          <cell r="AL1816">
            <v>4565</v>
          </cell>
          <cell r="AM1816">
            <v>55267.6</v>
          </cell>
          <cell r="AN1816">
            <v>930</v>
          </cell>
          <cell r="AO1816">
            <v>0</v>
          </cell>
          <cell r="AP1816">
            <v>0</v>
          </cell>
          <cell r="AQ1816">
            <v>813516</v>
          </cell>
          <cell r="AR1816">
            <v>0</v>
          </cell>
          <cell r="AS1816">
            <v>0</v>
          </cell>
          <cell r="AT1816">
            <v>0</v>
          </cell>
          <cell r="AU1816">
            <v>0</v>
          </cell>
          <cell r="AV1816">
            <v>0</v>
          </cell>
          <cell r="AW1816">
            <v>0</v>
          </cell>
          <cell r="AX1816">
            <v>0</v>
          </cell>
        </row>
        <row r="1817">
          <cell r="D1817" t="str">
            <v>田中　秀穂</v>
          </cell>
          <cell r="E1817">
            <v>1001</v>
          </cell>
          <cell r="F1817" t="str">
            <v>産業推進部</v>
          </cell>
          <cell r="G1817">
            <v>100101</v>
          </cell>
          <cell r="H1817" t="str">
            <v>産業国際化・インフラＧ</v>
          </cell>
          <cell r="I1817">
            <v>1</v>
          </cell>
          <cell r="J1817" t="str">
            <v>部門1</v>
          </cell>
          <cell r="K1817">
            <v>1001</v>
          </cell>
          <cell r="L1817" t="str">
            <v>部門1-1</v>
          </cell>
          <cell r="M1817">
            <v>100102</v>
          </cell>
          <cell r="N1817" t="str">
            <v>一般職員</v>
          </cell>
          <cell r="O1817">
            <v>300</v>
          </cell>
          <cell r="P1817">
            <v>461300</v>
          </cell>
          <cell r="Q1817">
            <v>461300</v>
          </cell>
          <cell r="R1817">
            <v>0</v>
          </cell>
          <cell r="S1817">
            <v>0</v>
          </cell>
          <cell r="T1817">
            <v>0</v>
          </cell>
          <cell r="U1817">
            <v>0</v>
          </cell>
          <cell r="V1817">
            <v>0</v>
          </cell>
          <cell r="W1817">
            <v>0</v>
          </cell>
          <cell r="X1817">
            <v>0</v>
          </cell>
          <cell r="Y1817">
            <v>0</v>
          </cell>
          <cell r="Z1817">
            <v>461300</v>
          </cell>
          <cell r="AA1817">
            <v>105000</v>
          </cell>
          <cell r="AB1817">
            <v>70296</v>
          </cell>
          <cell r="AC1817">
            <v>19500</v>
          </cell>
          <cell r="AD1817">
            <v>27000</v>
          </cell>
          <cell r="AE1817">
            <v>0</v>
          </cell>
          <cell r="AF1817">
            <v>10265</v>
          </cell>
          <cell r="AG1817">
            <v>0</v>
          </cell>
          <cell r="AH1817">
            <v>5000</v>
          </cell>
          <cell r="AI1817">
            <v>0</v>
          </cell>
          <cell r="AJ1817">
            <v>0</v>
          </cell>
          <cell r="AK1817">
            <v>27974</v>
          </cell>
          <cell r="AL1817">
            <v>3905</v>
          </cell>
          <cell r="AM1817">
            <v>55267.6</v>
          </cell>
          <cell r="AN1817">
            <v>930</v>
          </cell>
          <cell r="AO1817">
            <v>0</v>
          </cell>
          <cell r="AP1817">
            <v>0</v>
          </cell>
          <cell r="AQ1817">
            <v>698361</v>
          </cell>
          <cell r="AR1817">
            <v>0</v>
          </cell>
          <cell r="AS1817">
            <v>0</v>
          </cell>
          <cell r="AT1817">
            <v>0</v>
          </cell>
          <cell r="AU1817">
            <v>0</v>
          </cell>
          <cell r="AV1817">
            <v>3491</v>
          </cell>
          <cell r="AW1817">
            <v>5936.8734999999997</v>
          </cell>
          <cell r="AX1817">
            <v>1424.6564000000001</v>
          </cell>
        </row>
        <row r="1818">
          <cell r="D1818" t="str">
            <v>高橋　千賀子</v>
          </cell>
          <cell r="E1818">
            <v>1003</v>
          </cell>
          <cell r="F1818" t="str">
            <v>研修業務部</v>
          </cell>
          <cell r="G1818">
            <v>100304</v>
          </cell>
          <cell r="H1818" t="str">
            <v>受入経理Ｇ</v>
          </cell>
          <cell r="I1818">
            <v>1</v>
          </cell>
          <cell r="J1818" t="str">
            <v>部門1</v>
          </cell>
          <cell r="K1818">
            <v>1001</v>
          </cell>
          <cell r="L1818" t="str">
            <v>部門1-1</v>
          </cell>
          <cell r="M1818">
            <v>100102</v>
          </cell>
          <cell r="N1818" t="str">
            <v>一般職員</v>
          </cell>
          <cell r="O1818">
            <v>300</v>
          </cell>
          <cell r="P1818">
            <v>397100</v>
          </cell>
          <cell r="Q1818">
            <v>397100</v>
          </cell>
          <cell r="R1818">
            <v>0</v>
          </cell>
          <cell r="S1818">
            <v>0</v>
          </cell>
          <cell r="T1818">
            <v>0</v>
          </cell>
          <cell r="U1818">
            <v>0</v>
          </cell>
          <cell r="V1818">
            <v>0</v>
          </cell>
          <cell r="W1818">
            <v>0</v>
          </cell>
          <cell r="X1818">
            <v>0</v>
          </cell>
          <cell r="Y1818">
            <v>0</v>
          </cell>
          <cell r="Z1818">
            <v>397100</v>
          </cell>
          <cell r="AA1818">
            <v>45000</v>
          </cell>
          <cell r="AB1818">
            <v>55812</v>
          </cell>
          <cell r="AC1818">
            <v>23000</v>
          </cell>
          <cell r="AD1818">
            <v>0</v>
          </cell>
          <cell r="AE1818">
            <v>0</v>
          </cell>
          <cell r="AF1818">
            <v>17574</v>
          </cell>
          <cell r="AG1818">
            <v>0</v>
          </cell>
          <cell r="AH1818">
            <v>0</v>
          </cell>
          <cell r="AI1818">
            <v>0</v>
          </cell>
          <cell r="AJ1818">
            <v>0</v>
          </cell>
          <cell r="AK1818">
            <v>22064</v>
          </cell>
          <cell r="AL1818">
            <v>3080</v>
          </cell>
          <cell r="AM1818">
            <v>49918.8</v>
          </cell>
          <cell r="AN1818">
            <v>840</v>
          </cell>
          <cell r="AO1818">
            <v>0</v>
          </cell>
          <cell r="AP1818">
            <v>0</v>
          </cell>
          <cell r="AQ1818">
            <v>538486</v>
          </cell>
          <cell r="AR1818">
            <v>0</v>
          </cell>
          <cell r="AS1818">
            <v>0</v>
          </cell>
          <cell r="AT1818">
            <v>0</v>
          </cell>
          <cell r="AU1818">
            <v>0</v>
          </cell>
          <cell r="AV1818">
            <v>2692</v>
          </cell>
          <cell r="AW1818">
            <v>4577.5609999999997</v>
          </cell>
          <cell r="AX1818">
            <v>1098.5114000000001</v>
          </cell>
        </row>
        <row r="1819">
          <cell r="D1819" t="str">
            <v>ウィヤカーン　真理</v>
          </cell>
          <cell r="E1819">
            <v>1006</v>
          </cell>
          <cell r="F1819" t="str">
            <v>東京研修センター</v>
          </cell>
          <cell r="G1819">
            <v>100601</v>
          </cell>
          <cell r="H1819" t="str">
            <v>ＴＫＣＧ</v>
          </cell>
          <cell r="I1819">
            <v>1</v>
          </cell>
          <cell r="J1819" t="str">
            <v>部門1</v>
          </cell>
          <cell r="K1819">
            <v>1001</v>
          </cell>
          <cell r="L1819" t="str">
            <v>部門1-1</v>
          </cell>
          <cell r="M1819">
            <v>100102</v>
          </cell>
          <cell r="N1819" t="str">
            <v>一般職員</v>
          </cell>
          <cell r="O1819">
            <v>500</v>
          </cell>
          <cell r="P1819">
            <v>399500</v>
          </cell>
          <cell r="Q1819">
            <v>399500</v>
          </cell>
          <cell r="R1819">
            <v>0</v>
          </cell>
          <cell r="S1819">
            <v>0</v>
          </cell>
          <cell r="T1819">
            <v>0</v>
          </cell>
          <cell r="U1819">
            <v>0</v>
          </cell>
          <cell r="V1819">
            <v>0</v>
          </cell>
          <cell r="W1819">
            <v>0</v>
          </cell>
          <cell r="X1819">
            <v>0</v>
          </cell>
          <cell r="Y1819">
            <v>0</v>
          </cell>
          <cell r="Z1819">
            <v>399500</v>
          </cell>
          <cell r="AA1819">
            <v>0</v>
          </cell>
          <cell r="AB1819">
            <v>49320</v>
          </cell>
          <cell r="AC1819">
            <v>11500</v>
          </cell>
          <cell r="AD1819">
            <v>0</v>
          </cell>
          <cell r="AE1819">
            <v>0</v>
          </cell>
          <cell r="AF1819">
            <v>22700</v>
          </cell>
          <cell r="AG1819">
            <v>0</v>
          </cell>
          <cell r="AH1819">
            <v>15952</v>
          </cell>
          <cell r="AI1819">
            <v>29512</v>
          </cell>
          <cell r="AJ1819">
            <v>0</v>
          </cell>
          <cell r="AK1819">
            <v>22064</v>
          </cell>
          <cell r="AL1819">
            <v>3080</v>
          </cell>
          <cell r="AM1819">
            <v>49918.8</v>
          </cell>
          <cell r="AN1819">
            <v>840</v>
          </cell>
          <cell r="AO1819">
            <v>0</v>
          </cell>
          <cell r="AP1819">
            <v>0</v>
          </cell>
          <cell r="AQ1819">
            <v>528484</v>
          </cell>
          <cell r="AR1819">
            <v>0</v>
          </cell>
          <cell r="AS1819">
            <v>0</v>
          </cell>
          <cell r="AT1819">
            <v>0</v>
          </cell>
          <cell r="AU1819">
            <v>0</v>
          </cell>
          <cell r="AV1819">
            <v>2642</v>
          </cell>
          <cell r="AW1819">
            <v>4492.5339999999997</v>
          </cell>
          <cell r="AX1819">
            <v>1078.1072999999999</v>
          </cell>
        </row>
        <row r="1820">
          <cell r="D1820" t="str">
            <v>山口　千恵子</v>
          </cell>
          <cell r="E1820">
            <v>1008</v>
          </cell>
          <cell r="F1820" t="str">
            <v>HIDA総合研究所</v>
          </cell>
          <cell r="G1820">
            <v>100801</v>
          </cell>
          <cell r="H1820" t="str">
            <v>調査企画Ｇ</v>
          </cell>
          <cell r="I1820">
            <v>1</v>
          </cell>
          <cell r="J1820" t="str">
            <v>部門1</v>
          </cell>
          <cell r="K1820">
            <v>1001</v>
          </cell>
          <cell r="L1820" t="str">
            <v>部門1-1</v>
          </cell>
          <cell r="M1820">
            <v>100102</v>
          </cell>
          <cell r="N1820" t="str">
            <v>一般職員</v>
          </cell>
          <cell r="O1820">
            <v>300</v>
          </cell>
          <cell r="P1820">
            <v>461300</v>
          </cell>
          <cell r="Q1820">
            <v>461300</v>
          </cell>
          <cell r="R1820">
            <v>0</v>
          </cell>
          <cell r="S1820">
            <v>0</v>
          </cell>
          <cell r="T1820">
            <v>0</v>
          </cell>
          <cell r="U1820">
            <v>0</v>
          </cell>
          <cell r="V1820">
            <v>0</v>
          </cell>
          <cell r="W1820">
            <v>0</v>
          </cell>
          <cell r="X1820">
            <v>0</v>
          </cell>
          <cell r="Y1820">
            <v>0</v>
          </cell>
          <cell r="Z1820">
            <v>461300</v>
          </cell>
          <cell r="AA1820">
            <v>105000</v>
          </cell>
          <cell r="AB1820">
            <v>67956</v>
          </cell>
          <cell r="AC1820">
            <v>0</v>
          </cell>
          <cell r="AD1820">
            <v>27000</v>
          </cell>
          <cell r="AE1820">
            <v>0</v>
          </cell>
          <cell r="AF1820">
            <v>13208</v>
          </cell>
          <cell r="AG1820">
            <v>0</v>
          </cell>
          <cell r="AH1820">
            <v>0</v>
          </cell>
          <cell r="AI1820">
            <v>0</v>
          </cell>
          <cell r="AJ1820">
            <v>0</v>
          </cell>
          <cell r="AK1820">
            <v>26792</v>
          </cell>
          <cell r="AL1820">
            <v>3740</v>
          </cell>
          <cell r="AM1820">
            <v>55267.6</v>
          </cell>
          <cell r="AN1820">
            <v>930</v>
          </cell>
          <cell r="AO1820">
            <v>0</v>
          </cell>
          <cell r="AP1820">
            <v>0</v>
          </cell>
          <cell r="AQ1820">
            <v>674464</v>
          </cell>
          <cell r="AR1820">
            <v>0</v>
          </cell>
          <cell r="AS1820">
            <v>0</v>
          </cell>
          <cell r="AT1820">
            <v>0</v>
          </cell>
          <cell r="AU1820">
            <v>0</v>
          </cell>
          <cell r="AV1820">
            <v>3372</v>
          </cell>
          <cell r="AW1820">
            <v>5733.2640000000001</v>
          </cell>
          <cell r="AX1820">
            <v>1375.9065000000001</v>
          </cell>
        </row>
        <row r="1821">
          <cell r="D1821" t="str">
            <v>名波　澄人</v>
          </cell>
          <cell r="E1821">
            <v>1007</v>
          </cell>
          <cell r="F1821" t="str">
            <v>関西研修センター</v>
          </cell>
          <cell r="G1821">
            <v>100701</v>
          </cell>
          <cell r="H1821" t="str">
            <v>ＫＫＣＧ</v>
          </cell>
          <cell r="I1821">
            <v>1</v>
          </cell>
          <cell r="J1821" t="str">
            <v>部門1</v>
          </cell>
          <cell r="K1821">
            <v>1001</v>
          </cell>
          <cell r="L1821" t="str">
            <v>部門1-1</v>
          </cell>
          <cell r="M1821">
            <v>100102</v>
          </cell>
          <cell r="N1821" t="str">
            <v>一般職員</v>
          </cell>
          <cell r="O1821">
            <v>500</v>
          </cell>
          <cell r="P1821">
            <v>392600</v>
          </cell>
          <cell r="Q1821">
            <v>392600</v>
          </cell>
          <cell r="R1821">
            <v>0</v>
          </cell>
          <cell r="S1821">
            <v>0</v>
          </cell>
          <cell r="T1821">
            <v>0</v>
          </cell>
          <cell r="U1821">
            <v>0</v>
          </cell>
          <cell r="V1821">
            <v>0</v>
          </cell>
          <cell r="W1821">
            <v>0</v>
          </cell>
          <cell r="X1821">
            <v>0</v>
          </cell>
          <cell r="Y1821">
            <v>0</v>
          </cell>
          <cell r="Z1821">
            <v>392600</v>
          </cell>
          <cell r="AA1821">
            <v>0</v>
          </cell>
          <cell r="AB1821">
            <v>48672</v>
          </cell>
          <cell r="AC1821">
            <v>13000</v>
          </cell>
          <cell r="AD1821">
            <v>27000</v>
          </cell>
          <cell r="AE1821">
            <v>0</v>
          </cell>
          <cell r="AF1821">
            <v>8388</v>
          </cell>
          <cell r="AG1821">
            <v>0</v>
          </cell>
          <cell r="AH1821">
            <v>10507</v>
          </cell>
          <cell r="AI1821">
            <v>29871</v>
          </cell>
          <cell r="AJ1821">
            <v>-21893</v>
          </cell>
          <cell r="AK1821">
            <v>24428</v>
          </cell>
          <cell r="AL1821">
            <v>3410</v>
          </cell>
          <cell r="AM1821">
            <v>55267.6</v>
          </cell>
          <cell r="AN1821">
            <v>930</v>
          </cell>
          <cell r="AO1821">
            <v>0</v>
          </cell>
          <cell r="AP1821">
            <v>0</v>
          </cell>
          <cell r="AQ1821">
            <v>508145</v>
          </cell>
          <cell r="AR1821">
            <v>0</v>
          </cell>
          <cell r="AS1821">
            <v>0</v>
          </cell>
          <cell r="AT1821">
            <v>0</v>
          </cell>
          <cell r="AU1821">
            <v>0</v>
          </cell>
          <cell r="AV1821">
            <v>2540</v>
          </cell>
          <cell r="AW1821">
            <v>4319.9575000000004</v>
          </cell>
          <cell r="AX1821">
            <v>1036.6158</v>
          </cell>
        </row>
        <row r="1822">
          <cell r="D1822" t="str">
            <v>宮本　真一</v>
          </cell>
          <cell r="E1822">
            <v>1007</v>
          </cell>
          <cell r="F1822" t="str">
            <v>関西研修センター</v>
          </cell>
          <cell r="G1822">
            <v>100701</v>
          </cell>
          <cell r="H1822" t="str">
            <v>ＫＫＣＧ</v>
          </cell>
          <cell r="I1822">
            <v>1</v>
          </cell>
          <cell r="J1822" t="str">
            <v>部門1</v>
          </cell>
          <cell r="K1822">
            <v>1001</v>
          </cell>
          <cell r="L1822" t="str">
            <v>部門1-1</v>
          </cell>
          <cell r="M1822">
            <v>100102</v>
          </cell>
          <cell r="N1822" t="str">
            <v>一般職員</v>
          </cell>
          <cell r="O1822">
            <v>300</v>
          </cell>
          <cell r="P1822">
            <v>457400</v>
          </cell>
          <cell r="Q1822">
            <v>457400</v>
          </cell>
          <cell r="R1822">
            <v>0</v>
          </cell>
          <cell r="S1822">
            <v>0</v>
          </cell>
          <cell r="T1822">
            <v>0</v>
          </cell>
          <cell r="U1822">
            <v>0</v>
          </cell>
          <cell r="V1822">
            <v>0</v>
          </cell>
          <cell r="W1822">
            <v>0</v>
          </cell>
          <cell r="X1822">
            <v>0</v>
          </cell>
          <cell r="Y1822">
            <v>0</v>
          </cell>
          <cell r="Z1822">
            <v>457400</v>
          </cell>
          <cell r="AA1822">
            <v>105000</v>
          </cell>
          <cell r="AB1822">
            <v>71388</v>
          </cell>
          <cell r="AC1822">
            <v>32500</v>
          </cell>
          <cell r="AD1822">
            <v>27000</v>
          </cell>
          <cell r="AE1822">
            <v>41000</v>
          </cell>
          <cell r="AF1822">
            <v>8388</v>
          </cell>
          <cell r="AG1822">
            <v>0</v>
          </cell>
          <cell r="AH1822">
            <v>17900</v>
          </cell>
          <cell r="AI1822">
            <v>0</v>
          </cell>
          <cell r="AJ1822">
            <v>0</v>
          </cell>
          <cell r="AK1822">
            <v>29550</v>
          </cell>
          <cell r="AL1822">
            <v>4125</v>
          </cell>
          <cell r="AM1822">
            <v>55267.6</v>
          </cell>
          <cell r="AN1822">
            <v>930</v>
          </cell>
          <cell r="AO1822">
            <v>0</v>
          </cell>
          <cell r="AP1822">
            <v>0</v>
          </cell>
          <cell r="AQ1822">
            <v>760576</v>
          </cell>
          <cell r="AR1822">
            <v>0</v>
          </cell>
          <cell r="AS1822">
            <v>0</v>
          </cell>
          <cell r="AT1822">
            <v>0</v>
          </cell>
          <cell r="AU1822">
            <v>0</v>
          </cell>
          <cell r="AV1822">
            <v>3802</v>
          </cell>
          <cell r="AW1822">
            <v>6465.7759999999998</v>
          </cell>
          <cell r="AX1822">
            <v>1551.575</v>
          </cell>
        </row>
        <row r="1823">
          <cell r="D1823" t="str">
            <v>木戸　孝之</v>
          </cell>
          <cell r="E1823">
            <v>1002</v>
          </cell>
          <cell r="F1823" t="str">
            <v>派遣業務部</v>
          </cell>
          <cell r="G1823">
            <v>100202</v>
          </cell>
          <cell r="H1823" t="str">
            <v>庶務経理Ｇ</v>
          </cell>
          <cell r="I1823">
            <v>1</v>
          </cell>
          <cell r="J1823" t="str">
            <v>部門1</v>
          </cell>
          <cell r="K1823">
            <v>1001</v>
          </cell>
          <cell r="L1823" t="str">
            <v>部門1-1</v>
          </cell>
          <cell r="M1823">
            <v>100102</v>
          </cell>
          <cell r="N1823" t="str">
            <v>一般職員</v>
          </cell>
          <cell r="O1823">
            <v>300</v>
          </cell>
          <cell r="P1823">
            <v>427800</v>
          </cell>
          <cell r="Q1823">
            <v>427800</v>
          </cell>
          <cell r="R1823">
            <v>0</v>
          </cell>
          <cell r="S1823">
            <v>0</v>
          </cell>
          <cell r="T1823">
            <v>0</v>
          </cell>
          <cell r="U1823">
            <v>0</v>
          </cell>
          <cell r="V1823">
            <v>0</v>
          </cell>
          <cell r="W1823">
            <v>0</v>
          </cell>
          <cell r="X1823">
            <v>0</v>
          </cell>
          <cell r="Y1823">
            <v>0</v>
          </cell>
          <cell r="Z1823">
            <v>427800</v>
          </cell>
          <cell r="AA1823">
            <v>75000</v>
          </cell>
          <cell r="AB1823">
            <v>60336</v>
          </cell>
          <cell r="AC1823">
            <v>0</v>
          </cell>
          <cell r="AD1823">
            <v>0</v>
          </cell>
          <cell r="AE1823">
            <v>0</v>
          </cell>
          <cell r="AF1823">
            <v>15373</v>
          </cell>
          <cell r="AG1823">
            <v>0</v>
          </cell>
          <cell r="AH1823">
            <v>9900</v>
          </cell>
          <cell r="AI1823">
            <v>0</v>
          </cell>
          <cell r="AJ1823">
            <v>0</v>
          </cell>
          <cell r="AK1823">
            <v>23246</v>
          </cell>
          <cell r="AL1823">
            <v>3245</v>
          </cell>
          <cell r="AM1823">
            <v>52593.2</v>
          </cell>
          <cell r="AN1823">
            <v>885</v>
          </cell>
          <cell r="AO1823">
            <v>0</v>
          </cell>
          <cell r="AP1823">
            <v>0</v>
          </cell>
          <cell r="AQ1823">
            <v>588409</v>
          </cell>
          <cell r="AR1823">
            <v>0</v>
          </cell>
          <cell r="AS1823">
            <v>0</v>
          </cell>
          <cell r="AT1823">
            <v>0</v>
          </cell>
          <cell r="AU1823">
            <v>0</v>
          </cell>
          <cell r="AV1823">
            <v>2942</v>
          </cell>
          <cell r="AW1823">
            <v>5001.5214999999998</v>
          </cell>
          <cell r="AX1823">
            <v>1200.3543</v>
          </cell>
        </row>
        <row r="1824">
          <cell r="D1824" t="str">
            <v>鈴木　裕典</v>
          </cell>
          <cell r="E1824">
            <v>1004</v>
          </cell>
          <cell r="F1824" t="str">
            <v>事業統括部</v>
          </cell>
          <cell r="G1824">
            <v>100401</v>
          </cell>
          <cell r="H1824" t="str">
            <v>事業統括Ｇ</v>
          </cell>
          <cell r="I1824">
            <v>1</v>
          </cell>
          <cell r="J1824" t="str">
            <v>部門1</v>
          </cell>
          <cell r="K1824">
            <v>1001</v>
          </cell>
          <cell r="L1824" t="str">
            <v>部門1-1</v>
          </cell>
          <cell r="M1824">
            <v>100102</v>
          </cell>
          <cell r="N1824" t="str">
            <v>一般職員</v>
          </cell>
          <cell r="O1824">
            <v>500</v>
          </cell>
          <cell r="P1824">
            <v>377800</v>
          </cell>
          <cell r="Q1824">
            <v>377800</v>
          </cell>
          <cell r="R1824">
            <v>0</v>
          </cell>
          <cell r="S1824">
            <v>0</v>
          </cell>
          <cell r="T1824">
            <v>0</v>
          </cell>
          <cell r="U1824">
            <v>0</v>
          </cell>
          <cell r="V1824">
            <v>0</v>
          </cell>
          <cell r="W1824">
            <v>0</v>
          </cell>
          <cell r="X1824">
            <v>0</v>
          </cell>
          <cell r="Y1824">
            <v>0</v>
          </cell>
          <cell r="Z1824">
            <v>377800</v>
          </cell>
          <cell r="AA1824">
            <v>0</v>
          </cell>
          <cell r="AB1824">
            <v>48456</v>
          </cell>
          <cell r="AC1824">
            <v>26000</v>
          </cell>
          <cell r="AD1824">
            <v>0</v>
          </cell>
          <cell r="AE1824">
            <v>0</v>
          </cell>
          <cell r="AF1824">
            <v>22516</v>
          </cell>
          <cell r="AG1824">
            <v>0</v>
          </cell>
          <cell r="AH1824">
            <v>9814</v>
          </cell>
          <cell r="AI1824">
            <v>59972</v>
          </cell>
          <cell r="AJ1824">
            <v>0</v>
          </cell>
          <cell r="AK1824">
            <v>18518</v>
          </cell>
          <cell r="AL1824">
            <v>2585</v>
          </cell>
          <cell r="AM1824">
            <v>41896.6</v>
          </cell>
          <cell r="AN1824">
            <v>705</v>
          </cell>
          <cell r="AO1824">
            <v>0</v>
          </cell>
          <cell r="AP1824">
            <v>0</v>
          </cell>
          <cell r="AQ1824">
            <v>544558</v>
          </cell>
          <cell r="AR1824">
            <v>0</v>
          </cell>
          <cell r="AS1824">
            <v>0</v>
          </cell>
          <cell r="AT1824">
            <v>0</v>
          </cell>
          <cell r="AU1824">
            <v>0</v>
          </cell>
          <cell r="AV1824">
            <v>2722</v>
          </cell>
          <cell r="AW1824">
            <v>4629.5330000000004</v>
          </cell>
          <cell r="AX1824">
            <v>1110.8983000000001</v>
          </cell>
        </row>
        <row r="1825">
          <cell r="D1825" t="str">
            <v>市川　健史</v>
          </cell>
          <cell r="E1825">
            <v>1005</v>
          </cell>
          <cell r="F1825" t="str">
            <v>総務企画部</v>
          </cell>
          <cell r="G1825">
            <v>100502</v>
          </cell>
          <cell r="H1825" t="str">
            <v>総務Ｇ</v>
          </cell>
          <cell r="I1825">
            <v>1</v>
          </cell>
          <cell r="J1825" t="str">
            <v>部門1</v>
          </cell>
          <cell r="K1825">
            <v>1001</v>
          </cell>
          <cell r="L1825" t="str">
            <v>部門1-1</v>
          </cell>
          <cell r="M1825">
            <v>100102</v>
          </cell>
          <cell r="N1825" t="str">
            <v>一般職員</v>
          </cell>
          <cell r="O1825">
            <v>300</v>
          </cell>
          <cell r="P1825">
            <v>457400</v>
          </cell>
          <cell r="Q1825">
            <v>457400</v>
          </cell>
          <cell r="R1825">
            <v>0</v>
          </cell>
          <cell r="S1825">
            <v>0</v>
          </cell>
          <cell r="T1825">
            <v>0</v>
          </cell>
          <cell r="U1825">
            <v>0</v>
          </cell>
          <cell r="V1825">
            <v>0</v>
          </cell>
          <cell r="W1825">
            <v>0</v>
          </cell>
          <cell r="X1825">
            <v>0</v>
          </cell>
          <cell r="Y1825">
            <v>0</v>
          </cell>
          <cell r="Z1825">
            <v>457400</v>
          </cell>
          <cell r="AA1825">
            <v>105000</v>
          </cell>
          <cell r="AB1825">
            <v>72588</v>
          </cell>
          <cell r="AC1825">
            <v>42500</v>
          </cell>
          <cell r="AD1825">
            <v>0</v>
          </cell>
          <cell r="AE1825">
            <v>0</v>
          </cell>
          <cell r="AF1825">
            <v>8560</v>
          </cell>
          <cell r="AG1825">
            <v>0</v>
          </cell>
          <cell r="AH1825">
            <v>7200</v>
          </cell>
          <cell r="AI1825">
            <v>0</v>
          </cell>
          <cell r="AJ1825">
            <v>0</v>
          </cell>
          <cell r="AK1825">
            <v>27974</v>
          </cell>
          <cell r="AL1825">
            <v>3905</v>
          </cell>
          <cell r="AM1825">
            <v>55267.6</v>
          </cell>
          <cell r="AN1825">
            <v>930</v>
          </cell>
          <cell r="AO1825">
            <v>0</v>
          </cell>
          <cell r="AP1825">
            <v>0</v>
          </cell>
          <cell r="AQ1825">
            <v>693248</v>
          </cell>
          <cell r="AR1825">
            <v>0</v>
          </cell>
          <cell r="AS1825">
            <v>0</v>
          </cell>
          <cell r="AT1825">
            <v>0</v>
          </cell>
          <cell r="AU1825">
            <v>0</v>
          </cell>
          <cell r="AV1825">
            <v>3466</v>
          </cell>
          <cell r="AW1825">
            <v>5892.848</v>
          </cell>
          <cell r="AX1825">
            <v>1414.2258999999999</v>
          </cell>
        </row>
        <row r="1826">
          <cell r="D1826" t="str">
            <v>平野　貴昭</v>
          </cell>
          <cell r="E1826">
            <v>1005</v>
          </cell>
          <cell r="F1826" t="str">
            <v>総務企画部</v>
          </cell>
          <cell r="G1826">
            <v>100502</v>
          </cell>
          <cell r="H1826" t="str">
            <v>総務Ｇ</v>
          </cell>
          <cell r="I1826">
            <v>1</v>
          </cell>
          <cell r="J1826" t="str">
            <v>部門1</v>
          </cell>
          <cell r="K1826">
            <v>1001</v>
          </cell>
          <cell r="L1826" t="str">
            <v>部門1-1</v>
          </cell>
          <cell r="M1826">
            <v>100102</v>
          </cell>
          <cell r="N1826" t="str">
            <v>一般職員</v>
          </cell>
          <cell r="O1826">
            <v>300</v>
          </cell>
          <cell r="P1826">
            <v>464100</v>
          </cell>
          <cell r="Q1826">
            <v>464100</v>
          </cell>
          <cell r="R1826">
            <v>0</v>
          </cell>
          <cell r="S1826">
            <v>0</v>
          </cell>
          <cell r="T1826">
            <v>0</v>
          </cell>
          <cell r="U1826">
            <v>0</v>
          </cell>
          <cell r="V1826">
            <v>0</v>
          </cell>
          <cell r="W1826">
            <v>0</v>
          </cell>
          <cell r="X1826">
            <v>0</v>
          </cell>
          <cell r="Y1826">
            <v>0</v>
          </cell>
          <cell r="Z1826">
            <v>464100</v>
          </cell>
          <cell r="AA1826">
            <v>105000</v>
          </cell>
          <cell r="AB1826">
            <v>69852</v>
          </cell>
          <cell r="AC1826">
            <v>13000</v>
          </cell>
          <cell r="AD1826">
            <v>27000</v>
          </cell>
          <cell r="AE1826">
            <v>0</v>
          </cell>
          <cell r="AF1826">
            <v>0</v>
          </cell>
          <cell r="AG1826">
            <v>0</v>
          </cell>
          <cell r="AH1826">
            <v>3500</v>
          </cell>
          <cell r="AI1826">
            <v>0</v>
          </cell>
          <cell r="AJ1826">
            <v>0</v>
          </cell>
          <cell r="AK1826">
            <v>27974</v>
          </cell>
          <cell r="AL1826">
            <v>3905</v>
          </cell>
          <cell r="AM1826">
            <v>55267.6</v>
          </cell>
          <cell r="AN1826">
            <v>930</v>
          </cell>
          <cell r="AO1826">
            <v>0</v>
          </cell>
          <cell r="AP1826">
            <v>0</v>
          </cell>
          <cell r="AQ1826">
            <v>682452</v>
          </cell>
          <cell r="AR1826">
            <v>0</v>
          </cell>
          <cell r="AS1826">
            <v>0</v>
          </cell>
          <cell r="AT1826">
            <v>0</v>
          </cell>
          <cell r="AU1826">
            <v>0</v>
          </cell>
          <cell r="AV1826">
            <v>3412</v>
          </cell>
          <cell r="AW1826">
            <v>5801.1019999999999</v>
          </cell>
          <cell r="AX1826">
            <v>1392.202</v>
          </cell>
        </row>
        <row r="1827">
          <cell r="D1827" t="str">
            <v>近藤　斉</v>
          </cell>
          <cell r="E1827">
            <v>1004</v>
          </cell>
          <cell r="F1827" t="str">
            <v>事業統括部</v>
          </cell>
          <cell r="G1827">
            <v>100403</v>
          </cell>
          <cell r="H1827" t="str">
            <v>管理システムＧ</v>
          </cell>
          <cell r="I1827">
            <v>1</v>
          </cell>
          <cell r="J1827" t="str">
            <v>部門1</v>
          </cell>
          <cell r="K1827">
            <v>1001</v>
          </cell>
          <cell r="L1827" t="str">
            <v>部門1-1</v>
          </cell>
          <cell r="M1827">
            <v>100102</v>
          </cell>
          <cell r="N1827" t="str">
            <v>一般職員</v>
          </cell>
          <cell r="O1827">
            <v>300</v>
          </cell>
          <cell r="P1827">
            <v>400500</v>
          </cell>
          <cell r="Q1827">
            <v>400500</v>
          </cell>
          <cell r="R1827">
            <v>0</v>
          </cell>
          <cell r="S1827">
            <v>0</v>
          </cell>
          <cell r="T1827">
            <v>0</v>
          </cell>
          <cell r="U1827">
            <v>0</v>
          </cell>
          <cell r="V1827">
            <v>0</v>
          </cell>
          <cell r="W1827">
            <v>0</v>
          </cell>
          <cell r="X1827">
            <v>0</v>
          </cell>
          <cell r="Y1827">
            <v>0</v>
          </cell>
          <cell r="Z1827">
            <v>400500</v>
          </cell>
          <cell r="AA1827">
            <v>75000</v>
          </cell>
          <cell r="AB1827">
            <v>62940</v>
          </cell>
          <cell r="AC1827">
            <v>49000</v>
          </cell>
          <cell r="AD1827">
            <v>0</v>
          </cell>
          <cell r="AE1827">
            <v>0</v>
          </cell>
          <cell r="AF1827">
            <v>23820</v>
          </cell>
          <cell r="AG1827">
            <v>0</v>
          </cell>
          <cell r="AH1827">
            <v>4500</v>
          </cell>
          <cell r="AI1827">
            <v>0</v>
          </cell>
          <cell r="AJ1827">
            <v>0</v>
          </cell>
          <cell r="AK1827">
            <v>24428</v>
          </cell>
          <cell r="AL1827">
            <v>3410</v>
          </cell>
          <cell r="AM1827">
            <v>55267.6</v>
          </cell>
          <cell r="AN1827">
            <v>930</v>
          </cell>
          <cell r="AO1827">
            <v>0</v>
          </cell>
          <cell r="AP1827">
            <v>0</v>
          </cell>
          <cell r="AQ1827">
            <v>615760</v>
          </cell>
          <cell r="AR1827">
            <v>0</v>
          </cell>
          <cell r="AS1827">
            <v>0</v>
          </cell>
          <cell r="AT1827">
            <v>0</v>
          </cell>
          <cell r="AU1827">
            <v>0</v>
          </cell>
          <cell r="AV1827">
            <v>3078</v>
          </cell>
          <cell r="AW1827">
            <v>5234.76</v>
          </cell>
          <cell r="AX1827">
            <v>1256.1504</v>
          </cell>
        </row>
        <row r="1828">
          <cell r="D1828" t="str">
            <v>森下　秀重</v>
          </cell>
          <cell r="E1828">
            <v>1002</v>
          </cell>
          <cell r="F1828" t="str">
            <v>派遣業務部</v>
          </cell>
          <cell r="G1828">
            <v>100201</v>
          </cell>
          <cell r="H1828" t="str">
            <v>派遣業務Ｇ</v>
          </cell>
          <cell r="I1828">
            <v>1</v>
          </cell>
          <cell r="J1828" t="str">
            <v>部門1</v>
          </cell>
          <cell r="K1828">
            <v>1001</v>
          </cell>
          <cell r="L1828" t="str">
            <v>部門1-1</v>
          </cell>
          <cell r="M1828">
            <v>100102</v>
          </cell>
          <cell r="N1828" t="str">
            <v>一般職員</v>
          </cell>
          <cell r="O1828">
            <v>500</v>
          </cell>
          <cell r="P1828">
            <v>390200</v>
          </cell>
          <cell r="Q1828">
            <v>390200</v>
          </cell>
          <cell r="R1828">
            <v>0</v>
          </cell>
          <cell r="S1828">
            <v>0</v>
          </cell>
          <cell r="T1828">
            <v>0</v>
          </cell>
          <cell r="U1828">
            <v>0</v>
          </cell>
          <cell r="V1828">
            <v>0</v>
          </cell>
          <cell r="W1828">
            <v>0</v>
          </cell>
          <cell r="X1828">
            <v>0</v>
          </cell>
          <cell r="Y1828">
            <v>0</v>
          </cell>
          <cell r="Z1828">
            <v>390200</v>
          </cell>
          <cell r="AA1828">
            <v>0</v>
          </cell>
          <cell r="AB1828">
            <v>49944</v>
          </cell>
          <cell r="AC1828">
            <v>26000</v>
          </cell>
          <cell r="AD1828">
            <v>0</v>
          </cell>
          <cell r="AE1828">
            <v>0</v>
          </cell>
          <cell r="AF1828">
            <v>12816</v>
          </cell>
          <cell r="AG1828">
            <v>0</v>
          </cell>
          <cell r="AH1828">
            <v>13785</v>
          </cell>
          <cell r="AI1828">
            <v>0</v>
          </cell>
          <cell r="AJ1828">
            <v>0</v>
          </cell>
          <cell r="AK1828">
            <v>22064</v>
          </cell>
          <cell r="AL1828">
            <v>3080</v>
          </cell>
          <cell r="AM1828">
            <v>49918.8</v>
          </cell>
          <cell r="AN1828">
            <v>840</v>
          </cell>
          <cell r="AO1828">
            <v>0</v>
          </cell>
          <cell r="AP1828">
            <v>0</v>
          </cell>
          <cell r="AQ1828">
            <v>492745</v>
          </cell>
          <cell r="AR1828">
            <v>0</v>
          </cell>
          <cell r="AS1828">
            <v>0</v>
          </cell>
          <cell r="AT1828">
            <v>0</v>
          </cell>
          <cell r="AU1828">
            <v>0</v>
          </cell>
          <cell r="AV1828">
            <v>2463</v>
          </cell>
          <cell r="AW1828">
            <v>4189.0574999999999</v>
          </cell>
          <cell r="AX1828">
            <v>1005.1998</v>
          </cell>
        </row>
        <row r="1829">
          <cell r="D1829" t="str">
            <v>阿達　清</v>
          </cell>
          <cell r="E1829">
            <v>1002</v>
          </cell>
          <cell r="F1829" t="str">
            <v>派遣業務部</v>
          </cell>
          <cell r="G1829">
            <v>100201</v>
          </cell>
          <cell r="H1829" t="str">
            <v>派遣業務Ｇ</v>
          </cell>
          <cell r="I1829">
            <v>1</v>
          </cell>
          <cell r="J1829" t="str">
            <v>部門1</v>
          </cell>
          <cell r="K1829">
            <v>1001</v>
          </cell>
          <cell r="L1829" t="str">
            <v>部門1-1</v>
          </cell>
          <cell r="M1829">
            <v>100102</v>
          </cell>
          <cell r="N1829" t="str">
            <v>一般職員</v>
          </cell>
          <cell r="O1829">
            <v>500</v>
          </cell>
          <cell r="P1829">
            <v>401800</v>
          </cell>
          <cell r="Q1829">
            <v>401800</v>
          </cell>
          <cell r="R1829">
            <v>0</v>
          </cell>
          <cell r="S1829">
            <v>0</v>
          </cell>
          <cell r="T1829">
            <v>0</v>
          </cell>
          <cell r="U1829">
            <v>0</v>
          </cell>
          <cell r="V1829">
            <v>0</v>
          </cell>
          <cell r="W1829">
            <v>0</v>
          </cell>
          <cell r="X1829">
            <v>0</v>
          </cell>
          <cell r="Y1829">
            <v>0</v>
          </cell>
          <cell r="Z1829">
            <v>401800</v>
          </cell>
          <cell r="AA1829">
            <v>0</v>
          </cell>
          <cell r="AB1829">
            <v>48216</v>
          </cell>
          <cell r="AC1829">
            <v>0</v>
          </cell>
          <cell r="AD1829">
            <v>27000</v>
          </cell>
          <cell r="AE1829">
            <v>0</v>
          </cell>
          <cell r="AF1829">
            <v>12764</v>
          </cell>
          <cell r="AG1829">
            <v>0</v>
          </cell>
          <cell r="AH1829">
            <v>8600</v>
          </cell>
          <cell r="AI1829">
            <v>13595</v>
          </cell>
          <cell r="AJ1829">
            <v>0</v>
          </cell>
          <cell r="AK1829">
            <v>19700</v>
          </cell>
          <cell r="AL1829">
            <v>2750</v>
          </cell>
          <cell r="AM1829">
            <v>44570</v>
          </cell>
          <cell r="AN1829">
            <v>750</v>
          </cell>
          <cell r="AO1829">
            <v>0</v>
          </cell>
          <cell r="AP1829">
            <v>0</v>
          </cell>
          <cell r="AQ1829">
            <v>511975</v>
          </cell>
          <cell r="AR1829">
            <v>0</v>
          </cell>
          <cell r="AS1829">
            <v>0</v>
          </cell>
          <cell r="AT1829">
            <v>0</v>
          </cell>
          <cell r="AU1829">
            <v>0</v>
          </cell>
          <cell r="AV1829">
            <v>2559</v>
          </cell>
          <cell r="AW1829">
            <v>4352.6625000000004</v>
          </cell>
          <cell r="AX1829">
            <v>1044.4290000000001</v>
          </cell>
        </row>
        <row r="1830">
          <cell r="D1830" t="str">
            <v>金沢　功</v>
          </cell>
          <cell r="E1830">
            <v>1006</v>
          </cell>
          <cell r="F1830" t="str">
            <v>東京研修センター</v>
          </cell>
          <cell r="G1830">
            <v>100601</v>
          </cell>
          <cell r="H1830" t="str">
            <v>ＴＫＣＧ</v>
          </cell>
          <cell r="I1830">
            <v>1</v>
          </cell>
          <cell r="J1830" t="str">
            <v>部門1</v>
          </cell>
          <cell r="K1830">
            <v>1001</v>
          </cell>
          <cell r="L1830" t="str">
            <v>部門1-1</v>
          </cell>
          <cell r="M1830">
            <v>100102</v>
          </cell>
          <cell r="N1830" t="str">
            <v>一般職員</v>
          </cell>
          <cell r="O1830">
            <v>300</v>
          </cell>
          <cell r="P1830">
            <v>385300</v>
          </cell>
          <cell r="Q1830">
            <v>385300</v>
          </cell>
          <cell r="R1830">
            <v>0</v>
          </cell>
          <cell r="S1830">
            <v>0</v>
          </cell>
          <cell r="T1830">
            <v>0</v>
          </cell>
          <cell r="U1830">
            <v>0</v>
          </cell>
          <cell r="V1830">
            <v>0</v>
          </cell>
          <cell r="W1830">
            <v>0</v>
          </cell>
          <cell r="X1830">
            <v>0</v>
          </cell>
          <cell r="Y1830">
            <v>0</v>
          </cell>
          <cell r="Z1830">
            <v>385300</v>
          </cell>
          <cell r="AA1830">
            <v>45000</v>
          </cell>
          <cell r="AB1830">
            <v>51636</v>
          </cell>
          <cell r="AC1830">
            <v>0</v>
          </cell>
          <cell r="AD1830">
            <v>27000</v>
          </cell>
          <cell r="AE1830">
            <v>0</v>
          </cell>
          <cell r="AF1830">
            <v>7830</v>
          </cell>
          <cell r="AG1830">
            <v>0</v>
          </cell>
          <cell r="AH1830">
            <v>1500</v>
          </cell>
          <cell r="AI1830">
            <v>0</v>
          </cell>
          <cell r="AJ1830">
            <v>0</v>
          </cell>
          <cell r="AK1830">
            <v>20882</v>
          </cell>
          <cell r="AL1830">
            <v>2915</v>
          </cell>
          <cell r="AM1830">
            <v>47244.4</v>
          </cell>
          <cell r="AN1830">
            <v>795</v>
          </cell>
          <cell r="AO1830">
            <v>0</v>
          </cell>
          <cell r="AP1830">
            <v>0</v>
          </cell>
          <cell r="AQ1830">
            <v>518266</v>
          </cell>
          <cell r="AR1830">
            <v>0</v>
          </cell>
          <cell r="AS1830">
            <v>0</v>
          </cell>
          <cell r="AT1830">
            <v>0</v>
          </cell>
          <cell r="AU1830">
            <v>0</v>
          </cell>
          <cell r="AV1830">
            <v>2591</v>
          </cell>
          <cell r="AW1830">
            <v>4405.5910000000003</v>
          </cell>
          <cell r="AX1830">
            <v>1057.2626</v>
          </cell>
        </row>
        <row r="1831">
          <cell r="D1831" t="str">
            <v>矢島　康江</v>
          </cell>
          <cell r="E1831">
            <v>1007</v>
          </cell>
          <cell r="F1831" t="str">
            <v>関西研修センター</v>
          </cell>
          <cell r="G1831">
            <v>100701</v>
          </cell>
          <cell r="H1831" t="str">
            <v>ＫＫＣＧ</v>
          </cell>
          <cell r="I1831">
            <v>1</v>
          </cell>
          <cell r="J1831" t="str">
            <v>部門1</v>
          </cell>
          <cell r="K1831">
            <v>1001</v>
          </cell>
          <cell r="L1831" t="str">
            <v>部門1-1</v>
          </cell>
          <cell r="M1831">
            <v>100102</v>
          </cell>
          <cell r="N1831" t="str">
            <v>一般職員</v>
          </cell>
          <cell r="O1831">
            <v>300</v>
          </cell>
          <cell r="P1831">
            <v>275215</v>
          </cell>
          <cell r="Q1831">
            <v>275215</v>
          </cell>
          <cell r="R1831">
            <v>0</v>
          </cell>
          <cell r="S1831">
            <v>0</v>
          </cell>
          <cell r="T1831">
            <v>0</v>
          </cell>
          <cell r="U1831">
            <v>0</v>
          </cell>
          <cell r="V1831">
            <v>0</v>
          </cell>
          <cell r="W1831">
            <v>0</v>
          </cell>
          <cell r="X1831">
            <v>0</v>
          </cell>
          <cell r="Y1831">
            <v>0</v>
          </cell>
          <cell r="Z1831">
            <v>275215</v>
          </cell>
          <cell r="AA1831">
            <v>32143</v>
          </cell>
          <cell r="AB1831">
            <v>36883</v>
          </cell>
          <cell r="AC1831">
            <v>0</v>
          </cell>
          <cell r="AD1831">
            <v>1286</v>
          </cell>
          <cell r="AE1831">
            <v>0</v>
          </cell>
          <cell r="AF1831">
            <v>0</v>
          </cell>
          <cell r="AG1831">
            <v>0</v>
          </cell>
          <cell r="AH1831">
            <v>357</v>
          </cell>
          <cell r="AI1831">
            <v>0</v>
          </cell>
          <cell r="AJ1831">
            <v>0</v>
          </cell>
          <cell r="AK1831">
            <v>20882</v>
          </cell>
          <cell r="AL1831">
            <v>2915</v>
          </cell>
          <cell r="AM1831">
            <v>47244.4</v>
          </cell>
          <cell r="AN1831">
            <v>795</v>
          </cell>
          <cell r="AO1831">
            <v>0</v>
          </cell>
          <cell r="AP1831">
            <v>0</v>
          </cell>
          <cell r="AQ1831">
            <v>345884</v>
          </cell>
          <cell r="AR1831">
            <v>0</v>
          </cell>
          <cell r="AS1831">
            <v>0</v>
          </cell>
          <cell r="AT1831">
            <v>0</v>
          </cell>
          <cell r="AU1831">
            <v>0</v>
          </cell>
          <cell r="AV1831">
            <v>1729</v>
          </cell>
          <cell r="AW1831">
            <v>2940.4340000000002</v>
          </cell>
          <cell r="AX1831">
            <v>705.60329999999999</v>
          </cell>
        </row>
        <row r="1832">
          <cell r="D1832" t="str">
            <v>多賀　寿江</v>
          </cell>
          <cell r="E1832">
            <v>1004</v>
          </cell>
          <cell r="F1832" t="str">
            <v>事業統括部</v>
          </cell>
          <cell r="G1832">
            <v>100401</v>
          </cell>
          <cell r="H1832" t="str">
            <v>事業統括Ｇ</v>
          </cell>
          <cell r="I1832">
            <v>1</v>
          </cell>
          <cell r="J1832" t="str">
            <v>部門1</v>
          </cell>
          <cell r="K1832">
            <v>1001</v>
          </cell>
          <cell r="L1832" t="str">
            <v>部門1-1</v>
          </cell>
          <cell r="M1832">
            <v>100102</v>
          </cell>
          <cell r="N1832" t="str">
            <v>一般職員</v>
          </cell>
          <cell r="O1832">
            <v>300</v>
          </cell>
          <cell r="P1832">
            <v>457400</v>
          </cell>
          <cell r="Q1832">
            <v>457400</v>
          </cell>
          <cell r="R1832">
            <v>0</v>
          </cell>
          <cell r="S1832">
            <v>0</v>
          </cell>
          <cell r="T1832">
            <v>0</v>
          </cell>
          <cell r="U1832">
            <v>0</v>
          </cell>
          <cell r="V1832">
            <v>0</v>
          </cell>
          <cell r="W1832">
            <v>0</v>
          </cell>
          <cell r="X1832">
            <v>0</v>
          </cell>
          <cell r="Y1832">
            <v>0</v>
          </cell>
          <cell r="Z1832">
            <v>457400</v>
          </cell>
          <cell r="AA1832">
            <v>105000</v>
          </cell>
          <cell r="AB1832">
            <v>67488</v>
          </cell>
          <cell r="AC1832">
            <v>0</v>
          </cell>
          <cell r="AD1832">
            <v>27000</v>
          </cell>
          <cell r="AE1832">
            <v>0</v>
          </cell>
          <cell r="AF1832">
            <v>4135</v>
          </cell>
          <cell r="AG1832">
            <v>0</v>
          </cell>
          <cell r="AH1832">
            <v>0</v>
          </cell>
          <cell r="AI1832">
            <v>0</v>
          </cell>
          <cell r="AJ1832">
            <v>0</v>
          </cell>
          <cell r="AK1832">
            <v>24428</v>
          </cell>
          <cell r="AL1832">
            <v>3410</v>
          </cell>
          <cell r="AM1832">
            <v>55267.6</v>
          </cell>
          <cell r="AN1832">
            <v>930</v>
          </cell>
          <cell r="AO1832">
            <v>0</v>
          </cell>
          <cell r="AP1832">
            <v>0</v>
          </cell>
          <cell r="AQ1832">
            <v>661023</v>
          </cell>
          <cell r="AR1832">
            <v>0</v>
          </cell>
          <cell r="AS1832">
            <v>0</v>
          </cell>
          <cell r="AT1832">
            <v>0</v>
          </cell>
          <cell r="AU1832">
            <v>0</v>
          </cell>
          <cell r="AV1832">
            <v>3305</v>
          </cell>
          <cell r="AW1832">
            <v>5618.8104999999996</v>
          </cell>
          <cell r="AX1832">
            <v>1348.4869000000001</v>
          </cell>
        </row>
        <row r="1833">
          <cell r="D1833" t="str">
            <v>武村　ゆみ</v>
          </cell>
          <cell r="E1833">
            <v>1007</v>
          </cell>
          <cell r="F1833" t="str">
            <v>関西研修センター</v>
          </cell>
          <cell r="G1833">
            <v>100701</v>
          </cell>
          <cell r="H1833" t="str">
            <v>ＫＫＣＧ</v>
          </cell>
          <cell r="I1833">
            <v>1</v>
          </cell>
          <cell r="J1833" t="str">
            <v>部門1</v>
          </cell>
          <cell r="K1833">
            <v>1001</v>
          </cell>
          <cell r="L1833" t="str">
            <v>部門1-1</v>
          </cell>
          <cell r="M1833">
            <v>100102</v>
          </cell>
          <cell r="N1833" t="str">
            <v>一般職員</v>
          </cell>
          <cell r="O1833">
            <v>500</v>
          </cell>
          <cell r="P1833">
            <v>359800</v>
          </cell>
          <cell r="Q1833">
            <v>359800</v>
          </cell>
          <cell r="R1833">
            <v>0</v>
          </cell>
          <cell r="S1833">
            <v>0</v>
          </cell>
          <cell r="T1833">
            <v>0</v>
          </cell>
          <cell r="U1833">
            <v>0</v>
          </cell>
          <cell r="V1833">
            <v>0</v>
          </cell>
          <cell r="W1833">
            <v>0</v>
          </cell>
          <cell r="X1833">
            <v>0</v>
          </cell>
          <cell r="Y1833">
            <v>0</v>
          </cell>
          <cell r="Z1833">
            <v>359800</v>
          </cell>
          <cell r="AA1833">
            <v>0</v>
          </cell>
          <cell r="AB1833">
            <v>43176</v>
          </cell>
          <cell r="AC1833">
            <v>0</v>
          </cell>
          <cell r="AD1833">
            <v>24429</v>
          </cell>
          <cell r="AE1833">
            <v>0</v>
          </cell>
          <cell r="AF1833">
            <v>21390</v>
          </cell>
          <cell r="AG1833">
            <v>0</v>
          </cell>
          <cell r="AH1833">
            <v>6359</v>
          </cell>
          <cell r="AI1833">
            <v>40838</v>
          </cell>
          <cell r="AJ1833">
            <v>0</v>
          </cell>
          <cell r="AK1833">
            <v>25610</v>
          </cell>
          <cell r="AL1833">
            <v>3575</v>
          </cell>
          <cell r="AM1833">
            <v>55267.6</v>
          </cell>
          <cell r="AN1833">
            <v>930</v>
          </cell>
          <cell r="AO1833">
            <v>0</v>
          </cell>
          <cell r="AP1833">
            <v>0</v>
          </cell>
          <cell r="AQ1833">
            <v>495992</v>
          </cell>
          <cell r="AR1833">
            <v>0</v>
          </cell>
          <cell r="AS1833">
            <v>0</v>
          </cell>
          <cell r="AT1833">
            <v>0</v>
          </cell>
          <cell r="AU1833">
            <v>0</v>
          </cell>
          <cell r="AV1833">
            <v>2479</v>
          </cell>
          <cell r="AW1833">
            <v>4216.8919999999998</v>
          </cell>
          <cell r="AX1833">
            <v>1011.8236000000001</v>
          </cell>
        </row>
        <row r="1834">
          <cell r="D1834" t="str">
            <v>鈴木　保巳</v>
          </cell>
          <cell r="E1834">
            <v>1002</v>
          </cell>
          <cell r="F1834" t="str">
            <v>派遣業務部</v>
          </cell>
          <cell r="G1834">
            <v>100201</v>
          </cell>
          <cell r="H1834" t="str">
            <v>派遣業務Ｇ</v>
          </cell>
          <cell r="I1834">
            <v>1</v>
          </cell>
          <cell r="J1834" t="str">
            <v>部門1</v>
          </cell>
          <cell r="K1834">
            <v>1001</v>
          </cell>
          <cell r="L1834" t="str">
            <v>部門1-1</v>
          </cell>
          <cell r="M1834">
            <v>100102</v>
          </cell>
          <cell r="N1834" t="str">
            <v>一般職員</v>
          </cell>
          <cell r="O1834">
            <v>300</v>
          </cell>
          <cell r="P1834">
            <v>457400</v>
          </cell>
          <cell r="Q1834">
            <v>457400</v>
          </cell>
          <cell r="R1834">
            <v>0</v>
          </cell>
          <cell r="S1834">
            <v>0</v>
          </cell>
          <cell r="T1834">
            <v>0</v>
          </cell>
          <cell r="U1834">
            <v>0</v>
          </cell>
          <cell r="V1834">
            <v>0</v>
          </cell>
          <cell r="W1834">
            <v>0</v>
          </cell>
          <cell r="X1834">
            <v>0</v>
          </cell>
          <cell r="Y1834">
            <v>0</v>
          </cell>
          <cell r="Z1834">
            <v>457400</v>
          </cell>
          <cell r="AA1834">
            <v>105000</v>
          </cell>
          <cell r="AB1834">
            <v>71988</v>
          </cell>
          <cell r="AC1834">
            <v>37500</v>
          </cell>
          <cell r="AD1834">
            <v>0</v>
          </cell>
          <cell r="AE1834">
            <v>0</v>
          </cell>
          <cell r="AF1834">
            <v>17938</v>
          </cell>
          <cell r="AG1834">
            <v>0</v>
          </cell>
          <cell r="AH1834">
            <v>4950</v>
          </cell>
          <cell r="AI1834">
            <v>0</v>
          </cell>
          <cell r="AJ1834">
            <v>0</v>
          </cell>
          <cell r="AK1834">
            <v>26792</v>
          </cell>
          <cell r="AL1834">
            <v>3740</v>
          </cell>
          <cell r="AM1834">
            <v>55267.6</v>
          </cell>
          <cell r="AN1834">
            <v>930</v>
          </cell>
          <cell r="AO1834">
            <v>0</v>
          </cell>
          <cell r="AP1834">
            <v>0</v>
          </cell>
          <cell r="AQ1834">
            <v>694776</v>
          </cell>
          <cell r="AR1834">
            <v>0</v>
          </cell>
          <cell r="AS1834">
            <v>0</v>
          </cell>
          <cell r="AT1834">
            <v>0</v>
          </cell>
          <cell r="AU1834">
            <v>0</v>
          </cell>
          <cell r="AV1834">
            <v>3473</v>
          </cell>
          <cell r="AW1834">
            <v>5906.4759999999997</v>
          </cell>
          <cell r="AX1834">
            <v>1417.3430000000001</v>
          </cell>
        </row>
        <row r="1835">
          <cell r="D1835" t="str">
            <v>大野　達也</v>
          </cell>
          <cell r="E1835">
            <v>1007</v>
          </cell>
          <cell r="F1835" t="str">
            <v>関西研修センター</v>
          </cell>
          <cell r="G1835">
            <v>100701</v>
          </cell>
          <cell r="H1835" t="str">
            <v>ＫＫＣＧ</v>
          </cell>
          <cell r="I1835">
            <v>1</v>
          </cell>
          <cell r="J1835" t="str">
            <v>部門1</v>
          </cell>
          <cell r="K1835">
            <v>1001</v>
          </cell>
          <cell r="L1835" t="str">
            <v>部門1-1</v>
          </cell>
          <cell r="M1835">
            <v>100102</v>
          </cell>
          <cell r="N1835" t="str">
            <v>一般職員</v>
          </cell>
          <cell r="O1835">
            <v>500</v>
          </cell>
          <cell r="P1835">
            <v>380300</v>
          </cell>
          <cell r="Q1835">
            <v>380300</v>
          </cell>
          <cell r="R1835">
            <v>0</v>
          </cell>
          <cell r="S1835">
            <v>0</v>
          </cell>
          <cell r="T1835">
            <v>0</v>
          </cell>
          <cell r="U1835">
            <v>0</v>
          </cell>
          <cell r="V1835">
            <v>0</v>
          </cell>
          <cell r="W1835">
            <v>0</v>
          </cell>
          <cell r="X1835">
            <v>0</v>
          </cell>
          <cell r="Y1835">
            <v>0</v>
          </cell>
          <cell r="Z1835">
            <v>380300</v>
          </cell>
          <cell r="AA1835">
            <v>0</v>
          </cell>
          <cell r="AB1835">
            <v>45636</v>
          </cell>
          <cell r="AC1835">
            <v>0</v>
          </cell>
          <cell r="AD1835">
            <v>0</v>
          </cell>
          <cell r="AE1835">
            <v>0</v>
          </cell>
          <cell r="AF1835">
            <v>21520</v>
          </cell>
          <cell r="AG1835">
            <v>0</v>
          </cell>
          <cell r="AH1835">
            <v>6865</v>
          </cell>
          <cell r="AI1835">
            <v>30507</v>
          </cell>
          <cell r="AJ1835">
            <v>-21210</v>
          </cell>
          <cell r="AK1835">
            <v>20882</v>
          </cell>
          <cell r="AL1835">
            <v>2915</v>
          </cell>
          <cell r="AM1835">
            <v>47244.4</v>
          </cell>
          <cell r="AN1835">
            <v>795</v>
          </cell>
          <cell r="AO1835">
            <v>0</v>
          </cell>
          <cell r="AP1835">
            <v>0</v>
          </cell>
          <cell r="AQ1835">
            <v>463618</v>
          </cell>
          <cell r="AR1835">
            <v>0</v>
          </cell>
          <cell r="AS1835">
            <v>0</v>
          </cell>
          <cell r="AT1835">
            <v>1237</v>
          </cell>
          <cell r="AU1835">
            <v>0</v>
          </cell>
          <cell r="AV1835">
            <v>2318</v>
          </cell>
          <cell r="AW1835">
            <v>3940.8429999999998</v>
          </cell>
          <cell r="AX1835">
            <v>945.78070000000002</v>
          </cell>
        </row>
        <row r="1836">
          <cell r="D1836" t="str">
            <v>黒澤　陽一</v>
          </cell>
          <cell r="E1836">
            <v>1009</v>
          </cell>
          <cell r="F1836" t="str">
            <v>監査室</v>
          </cell>
          <cell r="G1836">
            <v>100101</v>
          </cell>
          <cell r="H1836" t="str">
            <v>　　</v>
          </cell>
          <cell r="I1836">
            <v>1</v>
          </cell>
          <cell r="J1836" t="str">
            <v>部門1</v>
          </cell>
          <cell r="K1836">
            <v>1001</v>
          </cell>
          <cell r="L1836" t="str">
            <v>部門1-1</v>
          </cell>
          <cell r="M1836">
            <v>100102</v>
          </cell>
          <cell r="N1836" t="str">
            <v>一般職員</v>
          </cell>
          <cell r="O1836">
            <v>500</v>
          </cell>
          <cell r="P1836">
            <v>380300</v>
          </cell>
          <cell r="Q1836">
            <v>380300</v>
          </cell>
          <cell r="R1836">
            <v>0</v>
          </cell>
          <cell r="S1836">
            <v>0</v>
          </cell>
          <cell r="T1836">
            <v>0</v>
          </cell>
          <cell r="U1836">
            <v>0</v>
          </cell>
          <cell r="V1836">
            <v>0</v>
          </cell>
          <cell r="W1836">
            <v>0</v>
          </cell>
          <cell r="X1836">
            <v>0</v>
          </cell>
          <cell r="Y1836">
            <v>0</v>
          </cell>
          <cell r="Z1836">
            <v>380300</v>
          </cell>
          <cell r="AA1836">
            <v>0</v>
          </cell>
          <cell r="AB1836">
            <v>49956</v>
          </cell>
          <cell r="AC1836">
            <v>36000</v>
          </cell>
          <cell r="AD1836">
            <v>0</v>
          </cell>
          <cell r="AE1836">
            <v>0</v>
          </cell>
          <cell r="AF1836">
            <v>17744</v>
          </cell>
          <cell r="AG1836">
            <v>0</v>
          </cell>
          <cell r="AH1836">
            <v>7100</v>
          </cell>
          <cell r="AI1836">
            <v>0</v>
          </cell>
          <cell r="AJ1836">
            <v>0</v>
          </cell>
          <cell r="AK1836">
            <v>22064</v>
          </cell>
          <cell r="AL1836">
            <v>3080</v>
          </cell>
          <cell r="AM1836">
            <v>49918.8</v>
          </cell>
          <cell r="AN1836">
            <v>840</v>
          </cell>
          <cell r="AO1836">
            <v>0</v>
          </cell>
          <cell r="AP1836">
            <v>0</v>
          </cell>
          <cell r="AQ1836">
            <v>491100</v>
          </cell>
          <cell r="AR1836">
            <v>0</v>
          </cell>
          <cell r="AS1836">
            <v>0</v>
          </cell>
          <cell r="AT1836">
            <v>0</v>
          </cell>
          <cell r="AU1836">
            <v>0</v>
          </cell>
          <cell r="AV1836">
            <v>2455</v>
          </cell>
          <cell r="AW1836">
            <v>4174.8500000000004</v>
          </cell>
          <cell r="AX1836">
            <v>1001.8440000000001</v>
          </cell>
        </row>
        <row r="1837">
          <cell r="D1837" t="str">
            <v>名嘉　孝男</v>
          </cell>
          <cell r="E1837">
            <v>1007</v>
          </cell>
          <cell r="F1837" t="str">
            <v>関西研修センター</v>
          </cell>
          <cell r="G1837">
            <v>100701</v>
          </cell>
          <cell r="H1837" t="str">
            <v>ＫＫＣＧ</v>
          </cell>
          <cell r="I1837">
            <v>1</v>
          </cell>
          <cell r="J1837" t="str">
            <v>部門1</v>
          </cell>
          <cell r="K1837">
            <v>1001</v>
          </cell>
          <cell r="L1837" t="str">
            <v>部門1-1</v>
          </cell>
          <cell r="M1837">
            <v>100102</v>
          </cell>
          <cell r="N1837" t="str">
            <v>一般職員</v>
          </cell>
          <cell r="O1837">
            <v>500</v>
          </cell>
          <cell r="P1837">
            <v>390200</v>
          </cell>
          <cell r="Q1837">
            <v>390200</v>
          </cell>
          <cell r="R1837">
            <v>0</v>
          </cell>
          <cell r="S1837">
            <v>0</v>
          </cell>
          <cell r="T1837">
            <v>0</v>
          </cell>
          <cell r="U1837">
            <v>0</v>
          </cell>
          <cell r="V1837">
            <v>0</v>
          </cell>
          <cell r="W1837">
            <v>0</v>
          </cell>
          <cell r="X1837">
            <v>0</v>
          </cell>
          <cell r="Y1837">
            <v>0</v>
          </cell>
          <cell r="Z1837">
            <v>390200</v>
          </cell>
          <cell r="AA1837">
            <v>0</v>
          </cell>
          <cell r="AB1837">
            <v>49764</v>
          </cell>
          <cell r="AC1837">
            <v>24500</v>
          </cell>
          <cell r="AD1837">
            <v>0</v>
          </cell>
          <cell r="AE1837">
            <v>0</v>
          </cell>
          <cell r="AF1837">
            <v>15410</v>
          </cell>
          <cell r="AG1837">
            <v>0</v>
          </cell>
          <cell r="AH1837">
            <v>13752</v>
          </cell>
          <cell r="AI1837">
            <v>22773</v>
          </cell>
          <cell r="AJ1837">
            <v>0</v>
          </cell>
          <cell r="AK1837">
            <v>20882</v>
          </cell>
          <cell r="AL1837">
            <v>2915</v>
          </cell>
          <cell r="AM1837">
            <v>47244.4</v>
          </cell>
          <cell r="AN1837">
            <v>795</v>
          </cell>
          <cell r="AO1837">
            <v>0</v>
          </cell>
          <cell r="AP1837">
            <v>0</v>
          </cell>
          <cell r="AQ1837">
            <v>516399</v>
          </cell>
          <cell r="AR1837">
            <v>0</v>
          </cell>
          <cell r="AS1837">
            <v>0</v>
          </cell>
          <cell r="AT1837">
            <v>0</v>
          </cell>
          <cell r="AU1837">
            <v>0</v>
          </cell>
          <cell r="AV1837">
            <v>2581</v>
          </cell>
          <cell r="AW1837">
            <v>4390.3864999999996</v>
          </cell>
          <cell r="AX1837">
            <v>1053.4539</v>
          </cell>
        </row>
        <row r="1838">
          <cell r="D1838" t="str">
            <v>前田　陽子</v>
          </cell>
          <cell r="E1838">
            <v>1005</v>
          </cell>
          <cell r="F1838" t="str">
            <v>総務企画部</v>
          </cell>
          <cell r="G1838">
            <v>100502</v>
          </cell>
          <cell r="H1838" t="str">
            <v>総務Ｇ</v>
          </cell>
          <cell r="I1838">
            <v>1</v>
          </cell>
          <cell r="J1838" t="str">
            <v>部門1</v>
          </cell>
          <cell r="K1838">
            <v>1001</v>
          </cell>
          <cell r="L1838" t="str">
            <v>部門1-1</v>
          </cell>
          <cell r="M1838">
            <v>100102</v>
          </cell>
          <cell r="N1838" t="str">
            <v>一般職員</v>
          </cell>
          <cell r="O1838">
            <v>300</v>
          </cell>
          <cell r="P1838">
            <v>372800</v>
          </cell>
          <cell r="Q1838">
            <v>372800</v>
          </cell>
          <cell r="R1838">
            <v>0</v>
          </cell>
          <cell r="S1838">
            <v>0</v>
          </cell>
          <cell r="T1838">
            <v>0</v>
          </cell>
          <cell r="U1838">
            <v>0</v>
          </cell>
          <cell r="V1838">
            <v>0</v>
          </cell>
          <cell r="W1838">
            <v>0</v>
          </cell>
          <cell r="X1838">
            <v>0</v>
          </cell>
          <cell r="Y1838">
            <v>0</v>
          </cell>
          <cell r="Z1838">
            <v>372800</v>
          </cell>
          <cell r="AA1838">
            <v>45000</v>
          </cell>
          <cell r="AB1838">
            <v>50136</v>
          </cell>
          <cell r="AC1838">
            <v>0</v>
          </cell>
          <cell r="AD1838">
            <v>27000</v>
          </cell>
          <cell r="AE1838">
            <v>0</v>
          </cell>
          <cell r="AF1838">
            <v>6840</v>
          </cell>
          <cell r="AG1838">
            <v>0</v>
          </cell>
          <cell r="AH1838">
            <v>7500</v>
          </cell>
          <cell r="AI1838">
            <v>0</v>
          </cell>
          <cell r="AJ1838">
            <v>0</v>
          </cell>
          <cell r="AK1838">
            <v>20882</v>
          </cell>
          <cell r="AL1838">
            <v>2915</v>
          </cell>
          <cell r="AM1838">
            <v>47244.4</v>
          </cell>
          <cell r="AN1838">
            <v>795</v>
          </cell>
          <cell r="AO1838">
            <v>0</v>
          </cell>
          <cell r="AP1838">
            <v>0</v>
          </cell>
          <cell r="AQ1838">
            <v>509276</v>
          </cell>
          <cell r="AR1838">
            <v>0</v>
          </cell>
          <cell r="AS1838">
            <v>0</v>
          </cell>
          <cell r="AT1838">
            <v>0</v>
          </cell>
          <cell r="AU1838">
            <v>0</v>
          </cell>
          <cell r="AV1838">
            <v>2546</v>
          </cell>
          <cell r="AW1838">
            <v>4329.2259999999997</v>
          </cell>
          <cell r="AX1838">
            <v>1038.923</v>
          </cell>
        </row>
        <row r="1839">
          <cell r="D1839" t="str">
            <v>多田　正視</v>
          </cell>
          <cell r="E1839">
            <v>1008</v>
          </cell>
          <cell r="F1839" t="str">
            <v>HIDA総合研究所</v>
          </cell>
          <cell r="G1839">
            <v>100802</v>
          </cell>
          <cell r="H1839" t="str">
            <v>海外戦略Ｇ</v>
          </cell>
          <cell r="I1839">
            <v>1</v>
          </cell>
          <cell r="J1839" t="str">
            <v>部門1</v>
          </cell>
          <cell r="K1839">
            <v>1001</v>
          </cell>
          <cell r="L1839" t="str">
            <v>部門1-1</v>
          </cell>
          <cell r="M1839">
            <v>100102</v>
          </cell>
          <cell r="N1839" t="str">
            <v>一般職員</v>
          </cell>
          <cell r="O1839">
            <v>500</v>
          </cell>
          <cell r="P1839">
            <v>372800</v>
          </cell>
          <cell r="Q1839">
            <v>372800</v>
          </cell>
          <cell r="R1839">
            <v>0</v>
          </cell>
          <cell r="S1839">
            <v>0</v>
          </cell>
          <cell r="T1839">
            <v>0</v>
          </cell>
          <cell r="U1839">
            <v>0</v>
          </cell>
          <cell r="V1839">
            <v>0</v>
          </cell>
          <cell r="W1839">
            <v>0</v>
          </cell>
          <cell r="X1839">
            <v>0</v>
          </cell>
          <cell r="Y1839">
            <v>0</v>
          </cell>
          <cell r="Z1839">
            <v>372800</v>
          </cell>
          <cell r="AA1839">
            <v>0</v>
          </cell>
          <cell r="AB1839">
            <v>44736</v>
          </cell>
          <cell r="AC1839">
            <v>0</v>
          </cell>
          <cell r="AD1839">
            <v>27000</v>
          </cell>
          <cell r="AE1839">
            <v>0</v>
          </cell>
          <cell r="AF1839">
            <v>6500</v>
          </cell>
          <cell r="AG1839">
            <v>0</v>
          </cell>
          <cell r="AH1839">
            <v>6516</v>
          </cell>
          <cell r="AI1839">
            <v>60845</v>
          </cell>
          <cell r="AJ1839">
            <v>0</v>
          </cell>
          <cell r="AK1839">
            <v>20882</v>
          </cell>
          <cell r="AL1839">
            <v>2915</v>
          </cell>
          <cell r="AM1839">
            <v>47244.4</v>
          </cell>
          <cell r="AN1839">
            <v>795</v>
          </cell>
          <cell r="AO1839">
            <v>0</v>
          </cell>
          <cell r="AP1839">
            <v>0</v>
          </cell>
          <cell r="AQ1839">
            <v>518397</v>
          </cell>
          <cell r="AR1839">
            <v>0</v>
          </cell>
          <cell r="AS1839">
            <v>0</v>
          </cell>
          <cell r="AT1839">
            <v>0</v>
          </cell>
          <cell r="AU1839">
            <v>0</v>
          </cell>
          <cell r="AV1839">
            <v>2591</v>
          </cell>
          <cell r="AW1839">
            <v>4407.3594999999996</v>
          </cell>
          <cell r="AX1839">
            <v>1057.5298</v>
          </cell>
        </row>
        <row r="1840">
          <cell r="D1840" t="str">
            <v>川辺　宏美</v>
          </cell>
          <cell r="E1840">
            <v>1004</v>
          </cell>
          <cell r="F1840" t="str">
            <v>事業統括部</v>
          </cell>
          <cell r="G1840">
            <v>100403</v>
          </cell>
          <cell r="H1840" t="str">
            <v>管理システムＧ</v>
          </cell>
          <cell r="I1840">
            <v>1</v>
          </cell>
          <cell r="J1840" t="str">
            <v>部門1</v>
          </cell>
          <cell r="K1840">
            <v>1001</v>
          </cell>
          <cell r="L1840" t="str">
            <v>部門1-1</v>
          </cell>
          <cell r="M1840">
            <v>100102</v>
          </cell>
          <cell r="N1840" t="str">
            <v>一般職員</v>
          </cell>
          <cell r="O1840">
            <v>500</v>
          </cell>
          <cell r="P1840">
            <v>370300</v>
          </cell>
          <cell r="Q1840">
            <v>370300</v>
          </cell>
          <cell r="R1840">
            <v>0</v>
          </cell>
          <cell r="S1840">
            <v>0</v>
          </cell>
          <cell r="T1840">
            <v>0</v>
          </cell>
          <cell r="U1840">
            <v>0</v>
          </cell>
          <cell r="V1840">
            <v>0</v>
          </cell>
          <cell r="W1840">
            <v>0</v>
          </cell>
          <cell r="X1840">
            <v>0</v>
          </cell>
          <cell r="Y1840">
            <v>0</v>
          </cell>
          <cell r="Z1840">
            <v>370300</v>
          </cell>
          <cell r="AA1840">
            <v>0</v>
          </cell>
          <cell r="AB1840">
            <v>45216</v>
          </cell>
          <cell r="AC1840">
            <v>6500</v>
          </cell>
          <cell r="AD1840">
            <v>0</v>
          </cell>
          <cell r="AE1840">
            <v>0</v>
          </cell>
          <cell r="AF1840">
            <v>6003</v>
          </cell>
          <cell r="AG1840">
            <v>0</v>
          </cell>
          <cell r="AH1840">
            <v>17865</v>
          </cell>
          <cell r="AI1840">
            <v>119920</v>
          </cell>
          <cell r="AJ1840">
            <v>-20648</v>
          </cell>
          <cell r="AK1840">
            <v>20882</v>
          </cell>
          <cell r="AL1840">
            <v>2915</v>
          </cell>
          <cell r="AM1840">
            <v>47244.4</v>
          </cell>
          <cell r="AN1840">
            <v>795</v>
          </cell>
          <cell r="AO1840">
            <v>0</v>
          </cell>
          <cell r="AP1840">
            <v>0</v>
          </cell>
          <cell r="AQ1840">
            <v>545156</v>
          </cell>
          <cell r="AR1840">
            <v>0</v>
          </cell>
          <cell r="AS1840">
            <v>0</v>
          </cell>
          <cell r="AT1840">
            <v>0</v>
          </cell>
          <cell r="AU1840">
            <v>14572</v>
          </cell>
          <cell r="AV1840">
            <v>2725</v>
          </cell>
          <cell r="AW1840">
            <v>4634.6059999999998</v>
          </cell>
          <cell r="AX1840">
            <v>1112.1181999999999</v>
          </cell>
        </row>
        <row r="1841">
          <cell r="D1841" t="str">
            <v>近藤　智恵</v>
          </cell>
          <cell r="E1841">
            <v>1003</v>
          </cell>
          <cell r="F1841" t="str">
            <v>研修業務部</v>
          </cell>
          <cell r="G1841">
            <v>100302</v>
          </cell>
          <cell r="H1841" t="str">
            <v>低炭素化支援Ｇ</v>
          </cell>
          <cell r="I1841">
            <v>1</v>
          </cell>
          <cell r="J1841" t="str">
            <v>部門1</v>
          </cell>
          <cell r="K1841">
            <v>1001</v>
          </cell>
          <cell r="L1841" t="str">
            <v>部門1-1</v>
          </cell>
          <cell r="M1841">
            <v>100102</v>
          </cell>
          <cell r="N1841" t="str">
            <v>一般職員</v>
          </cell>
          <cell r="O1841">
            <v>300</v>
          </cell>
          <cell r="P1841">
            <v>354400</v>
          </cell>
          <cell r="Q1841">
            <v>354400</v>
          </cell>
          <cell r="R1841">
            <v>0</v>
          </cell>
          <cell r="S1841">
            <v>0</v>
          </cell>
          <cell r="T1841">
            <v>0</v>
          </cell>
          <cell r="U1841">
            <v>0</v>
          </cell>
          <cell r="V1841">
            <v>0</v>
          </cell>
          <cell r="W1841">
            <v>0</v>
          </cell>
          <cell r="X1841">
            <v>0</v>
          </cell>
          <cell r="Y1841">
            <v>0</v>
          </cell>
          <cell r="Z1841">
            <v>354400</v>
          </cell>
          <cell r="AA1841">
            <v>45000</v>
          </cell>
          <cell r="AB1841">
            <v>47928</v>
          </cell>
          <cell r="AC1841">
            <v>0</v>
          </cell>
          <cell r="AD1841">
            <v>0</v>
          </cell>
          <cell r="AE1841">
            <v>0</v>
          </cell>
          <cell r="AF1841">
            <v>17276</v>
          </cell>
          <cell r="AG1841">
            <v>0</v>
          </cell>
          <cell r="AH1841">
            <v>4200</v>
          </cell>
          <cell r="AI1841">
            <v>0</v>
          </cell>
          <cell r="AJ1841">
            <v>0</v>
          </cell>
          <cell r="AK1841">
            <v>18518</v>
          </cell>
          <cell r="AL1841">
            <v>2585</v>
          </cell>
          <cell r="AM1841">
            <v>41896.6</v>
          </cell>
          <cell r="AN1841">
            <v>705</v>
          </cell>
          <cell r="AO1841">
            <v>0</v>
          </cell>
          <cell r="AP1841">
            <v>0</v>
          </cell>
          <cell r="AQ1841">
            <v>468804</v>
          </cell>
          <cell r="AR1841">
            <v>0</v>
          </cell>
          <cell r="AS1841">
            <v>0</v>
          </cell>
          <cell r="AT1841">
            <v>0</v>
          </cell>
          <cell r="AU1841">
            <v>0</v>
          </cell>
          <cell r="AV1841">
            <v>2344</v>
          </cell>
          <cell r="AW1841">
            <v>3984.8539999999998</v>
          </cell>
          <cell r="AX1841">
            <v>956.36009999999999</v>
          </cell>
        </row>
        <row r="1842">
          <cell r="D1842" t="str">
            <v>西山　毅</v>
          </cell>
          <cell r="E1842">
            <v>1004</v>
          </cell>
          <cell r="F1842" t="str">
            <v>事業統括部</v>
          </cell>
          <cell r="G1842">
            <v>100401</v>
          </cell>
          <cell r="H1842" t="str">
            <v>事業統括Ｇ</v>
          </cell>
          <cell r="I1842">
            <v>1</v>
          </cell>
          <cell r="J1842" t="str">
            <v>部門1</v>
          </cell>
          <cell r="K1842">
            <v>1001</v>
          </cell>
          <cell r="L1842" t="str">
            <v>部門1-1</v>
          </cell>
          <cell r="M1842">
            <v>100102</v>
          </cell>
          <cell r="N1842" t="str">
            <v>一般職員</v>
          </cell>
          <cell r="O1842">
            <v>500</v>
          </cell>
          <cell r="P1842">
            <v>395000</v>
          </cell>
          <cell r="Q1842">
            <v>395000</v>
          </cell>
          <cell r="R1842">
            <v>0</v>
          </cell>
          <cell r="S1842">
            <v>0</v>
          </cell>
          <cell r="T1842">
            <v>0</v>
          </cell>
          <cell r="U1842">
            <v>0</v>
          </cell>
          <cell r="V1842">
            <v>0</v>
          </cell>
          <cell r="W1842">
            <v>0</v>
          </cell>
          <cell r="X1842">
            <v>0</v>
          </cell>
          <cell r="Y1842">
            <v>0</v>
          </cell>
          <cell r="Z1842">
            <v>395000</v>
          </cell>
          <cell r="AA1842">
            <v>0</v>
          </cell>
          <cell r="AB1842">
            <v>48780</v>
          </cell>
          <cell r="AC1842">
            <v>11500</v>
          </cell>
          <cell r="AD1842">
            <v>27000</v>
          </cell>
          <cell r="AE1842">
            <v>0</v>
          </cell>
          <cell r="AF1842">
            <v>9306</v>
          </cell>
          <cell r="AG1842">
            <v>0</v>
          </cell>
          <cell r="AH1842">
            <v>6959</v>
          </cell>
          <cell r="AI1842">
            <v>46894</v>
          </cell>
          <cell r="AJ1842">
            <v>0</v>
          </cell>
          <cell r="AK1842">
            <v>24428</v>
          </cell>
          <cell r="AL1842">
            <v>3410</v>
          </cell>
          <cell r="AM1842">
            <v>55267.6</v>
          </cell>
          <cell r="AN1842">
            <v>930</v>
          </cell>
          <cell r="AO1842">
            <v>0</v>
          </cell>
          <cell r="AP1842">
            <v>0</v>
          </cell>
          <cell r="AQ1842">
            <v>545439</v>
          </cell>
          <cell r="AR1842">
            <v>0</v>
          </cell>
          <cell r="AS1842">
            <v>0</v>
          </cell>
          <cell r="AT1842">
            <v>0</v>
          </cell>
          <cell r="AU1842">
            <v>0</v>
          </cell>
          <cell r="AV1842">
            <v>2727</v>
          </cell>
          <cell r="AW1842">
            <v>4636.4264999999996</v>
          </cell>
          <cell r="AX1842">
            <v>1112.6955</v>
          </cell>
        </row>
        <row r="1843">
          <cell r="D1843" t="str">
            <v>吉岡　治</v>
          </cell>
          <cell r="E1843">
            <v>1002</v>
          </cell>
          <cell r="F1843" t="str">
            <v>政策推進部</v>
          </cell>
          <cell r="G1843">
            <v>100201</v>
          </cell>
          <cell r="H1843" t="str">
            <v>国際人材Ｇ</v>
          </cell>
          <cell r="I1843">
            <v>1</v>
          </cell>
          <cell r="J1843" t="str">
            <v>部門1</v>
          </cell>
          <cell r="K1843">
            <v>1001</v>
          </cell>
          <cell r="L1843" t="str">
            <v>部門1-1</v>
          </cell>
          <cell r="M1843">
            <v>100102</v>
          </cell>
          <cell r="N1843" t="str">
            <v>一般職員</v>
          </cell>
          <cell r="O1843">
            <v>300</v>
          </cell>
          <cell r="P1843">
            <v>457400</v>
          </cell>
          <cell r="Q1843">
            <v>457400</v>
          </cell>
          <cell r="R1843">
            <v>0</v>
          </cell>
          <cell r="S1843">
            <v>0</v>
          </cell>
          <cell r="T1843">
            <v>0</v>
          </cell>
          <cell r="U1843">
            <v>0</v>
          </cell>
          <cell r="V1843">
            <v>0</v>
          </cell>
          <cell r="W1843">
            <v>0</v>
          </cell>
          <cell r="X1843">
            <v>0</v>
          </cell>
          <cell r="Y1843">
            <v>0</v>
          </cell>
          <cell r="Z1843">
            <v>457400</v>
          </cell>
          <cell r="AA1843">
            <v>105000</v>
          </cell>
          <cell r="AB1843">
            <v>69828</v>
          </cell>
          <cell r="AC1843">
            <v>19500</v>
          </cell>
          <cell r="AD1843">
            <v>0</v>
          </cell>
          <cell r="AE1843">
            <v>0</v>
          </cell>
          <cell r="AF1843">
            <v>7866</v>
          </cell>
          <cell r="AG1843">
            <v>0</v>
          </cell>
          <cell r="AH1843">
            <v>9200</v>
          </cell>
          <cell r="AI1843">
            <v>0</v>
          </cell>
          <cell r="AJ1843">
            <v>0</v>
          </cell>
          <cell r="AK1843">
            <v>26792</v>
          </cell>
          <cell r="AL1843">
            <v>3740</v>
          </cell>
          <cell r="AM1843">
            <v>55267.6</v>
          </cell>
          <cell r="AN1843">
            <v>930</v>
          </cell>
          <cell r="AO1843">
            <v>0</v>
          </cell>
          <cell r="AP1843">
            <v>0</v>
          </cell>
          <cell r="AQ1843">
            <v>668794</v>
          </cell>
          <cell r="AR1843">
            <v>0</v>
          </cell>
          <cell r="AS1843">
            <v>0</v>
          </cell>
          <cell r="AT1843">
            <v>0</v>
          </cell>
          <cell r="AU1843">
            <v>0</v>
          </cell>
          <cell r="AV1843">
            <v>3343</v>
          </cell>
          <cell r="AW1843">
            <v>5685.7190000000001</v>
          </cell>
          <cell r="AX1843">
            <v>1364.3397</v>
          </cell>
        </row>
        <row r="1844">
          <cell r="D1844" t="str">
            <v>西古　雅彦</v>
          </cell>
          <cell r="E1844">
            <v>1001</v>
          </cell>
          <cell r="F1844" t="str">
            <v>産業推進部</v>
          </cell>
          <cell r="G1844">
            <v>100101</v>
          </cell>
          <cell r="H1844" t="str">
            <v>産業国際化・インフラＧ</v>
          </cell>
          <cell r="I1844">
            <v>1</v>
          </cell>
          <cell r="J1844" t="str">
            <v>部門1</v>
          </cell>
          <cell r="K1844">
            <v>1001</v>
          </cell>
          <cell r="L1844" t="str">
            <v>部門1-1</v>
          </cell>
          <cell r="M1844">
            <v>100102</v>
          </cell>
          <cell r="N1844" t="str">
            <v>一般職員</v>
          </cell>
          <cell r="O1844">
            <v>500</v>
          </cell>
          <cell r="P1844">
            <v>399500</v>
          </cell>
          <cell r="Q1844">
            <v>399500</v>
          </cell>
          <cell r="R1844">
            <v>0</v>
          </cell>
          <cell r="S1844">
            <v>0</v>
          </cell>
          <cell r="T1844">
            <v>0</v>
          </cell>
          <cell r="U1844">
            <v>0</v>
          </cell>
          <cell r="V1844">
            <v>0</v>
          </cell>
          <cell r="W1844">
            <v>0</v>
          </cell>
          <cell r="X1844">
            <v>0</v>
          </cell>
          <cell r="Y1844">
            <v>0</v>
          </cell>
          <cell r="Z1844">
            <v>399500</v>
          </cell>
          <cell r="AA1844">
            <v>0</v>
          </cell>
          <cell r="AB1844">
            <v>50640</v>
          </cell>
          <cell r="AC1844">
            <v>22500</v>
          </cell>
          <cell r="AD1844">
            <v>0</v>
          </cell>
          <cell r="AE1844">
            <v>0</v>
          </cell>
          <cell r="AF1844">
            <v>12065</v>
          </cell>
          <cell r="AG1844">
            <v>0</v>
          </cell>
          <cell r="AH1844">
            <v>10452</v>
          </cell>
          <cell r="AI1844">
            <v>129599</v>
          </cell>
          <cell r="AJ1844">
            <v>0</v>
          </cell>
          <cell r="AK1844">
            <v>24428</v>
          </cell>
          <cell r="AL1844">
            <v>3410</v>
          </cell>
          <cell r="AM1844">
            <v>55267.6</v>
          </cell>
          <cell r="AN1844">
            <v>930</v>
          </cell>
          <cell r="AO1844">
            <v>0</v>
          </cell>
          <cell r="AP1844">
            <v>0</v>
          </cell>
          <cell r="AQ1844">
            <v>624756</v>
          </cell>
          <cell r="AR1844">
            <v>5362</v>
          </cell>
          <cell r="AS1844">
            <v>0</v>
          </cell>
          <cell r="AT1844">
            <v>0</v>
          </cell>
          <cell r="AU1844">
            <v>0</v>
          </cell>
          <cell r="AV1844">
            <v>3123</v>
          </cell>
          <cell r="AW1844">
            <v>5311.2060000000001</v>
          </cell>
          <cell r="AX1844">
            <v>1274.5021999999999</v>
          </cell>
        </row>
        <row r="1845">
          <cell r="D1845" t="str">
            <v>大滝　明泰</v>
          </cell>
          <cell r="E1845">
            <v>1006</v>
          </cell>
          <cell r="F1845" t="str">
            <v>東京研修センター</v>
          </cell>
          <cell r="G1845">
            <v>100601</v>
          </cell>
          <cell r="H1845" t="str">
            <v>ＴＫＣＧ</v>
          </cell>
          <cell r="I1845">
            <v>1</v>
          </cell>
          <cell r="J1845" t="str">
            <v>部門1</v>
          </cell>
          <cell r="K1845">
            <v>1001</v>
          </cell>
          <cell r="L1845" t="str">
            <v>部門1-1</v>
          </cell>
          <cell r="M1845">
            <v>100102</v>
          </cell>
          <cell r="N1845" t="str">
            <v>一般職員</v>
          </cell>
          <cell r="O1845">
            <v>500</v>
          </cell>
          <cell r="P1845">
            <v>365100</v>
          </cell>
          <cell r="Q1845">
            <v>365100</v>
          </cell>
          <cell r="R1845">
            <v>0</v>
          </cell>
          <cell r="S1845">
            <v>0</v>
          </cell>
          <cell r="T1845">
            <v>0</v>
          </cell>
          <cell r="U1845">
            <v>0</v>
          </cell>
          <cell r="V1845">
            <v>0</v>
          </cell>
          <cell r="W1845">
            <v>0</v>
          </cell>
          <cell r="X1845">
            <v>0</v>
          </cell>
          <cell r="Y1845">
            <v>0</v>
          </cell>
          <cell r="Z1845">
            <v>365100</v>
          </cell>
          <cell r="AA1845">
            <v>0</v>
          </cell>
          <cell r="AB1845">
            <v>46152</v>
          </cell>
          <cell r="AC1845">
            <v>19500</v>
          </cell>
          <cell r="AD1845">
            <v>0</v>
          </cell>
          <cell r="AE1845">
            <v>0</v>
          </cell>
          <cell r="AF1845">
            <v>27382</v>
          </cell>
          <cell r="AG1845">
            <v>0</v>
          </cell>
          <cell r="AH1845">
            <v>21259</v>
          </cell>
          <cell r="AI1845">
            <v>138343</v>
          </cell>
          <cell r="AJ1845">
            <v>0</v>
          </cell>
          <cell r="AK1845">
            <v>27974</v>
          </cell>
          <cell r="AL1845">
            <v>3905</v>
          </cell>
          <cell r="AM1845">
            <v>55267.6</v>
          </cell>
          <cell r="AN1845">
            <v>930</v>
          </cell>
          <cell r="AO1845">
            <v>0</v>
          </cell>
          <cell r="AP1845">
            <v>0</v>
          </cell>
          <cell r="AQ1845">
            <v>617736</v>
          </cell>
          <cell r="AR1845">
            <v>4810</v>
          </cell>
          <cell r="AS1845">
            <v>0</v>
          </cell>
          <cell r="AT1845">
            <v>0</v>
          </cell>
          <cell r="AU1845">
            <v>0</v>
          </cell>
          <cell r="AV1845">
            <v>3088</v>
          </cell>
          <cell r="AW1845">
            <v>5251.4359999999997</v>
          </cell>
          <cell r="AX1845">
            <v>1260.1813999999999</v>
          </cell>
        </row>
        <row r="1846">
          <cell r="D1846" t="str">
            <v>小川　和久</v>
          </cell>
          <cell r="E1846">
            <v>1008</v>
          </cell>
          <cell r="F1846" t="str">
            <v>HIDA総合研究所</v>
          </cell>
          <cell r="G1846">
            <v>100802</v>
          </cell>
          <cell r="H1846" t="str">
            <v>海外戦略Ｇ</v>
          </cell>
          <cell r="I1846">
            <v>1</v>
          </cell>
          <cell r="J1846" t="str">
            <v>部門1</v>
          </cell>
          <cell r="K1846">
            <v>1001</v>
          </cell>
          <cell r="L1846" t="str">
            <v>部門1-1</v>
          </cell>
          <cell r="M1846">
            <v>100102</v>
          </cell>
          <cell r="N1846" t="str">
            <v>一般職員</v>
          </cell>
          <cell r="O1846">
            <v>300</v>
          </cell>
          <cell r="P1846">
            <v>438200</v>
          </cell>
          <cell r="Q1846">
            <v>438200</v>
          </cell>
          <cell r="R1846">
            <v>0</v>
          </cell>
          <cell r="S1846">
            <v>0</v>
          </cell>
          <cell r="T1846">
            <v>0</v>
          </cell>
          <cell r="U1846">
            <v>0</v>
          </cell>
          <cell r="V1846">
            <v>0</v>
          </cell>
          <cell r="W1846">
            <v>0</v>
          </cell>
          <cell r="X1846">
            <v>0</v>
          </cell>
          <cell r="Y1846">
            <v>0</v>
          </cell>
          <cell r="Z1846">
            <v>438200</v>
          </cell>
          <cell r="AA1846">
            <v>75000</v>
          </cell>
          <cell r="AB1846">
            <v>64524</v>
          </cell>
          <cell r="AC1846">
            <v>24500</v>
          </cell>
          <cell r="AD1846">
            <v>27000</v>
          </cell>
          <cell r="AE1846">
            <v>0</v>
          </cell>
          <cell r="AF1846">
            <v>34656</v>
          </cell>
          <cell r="AG1846">
            <v>0</v>
          </cell>
          <cell r="AH1846">
            <v>10000</v>
          </cell>
          <cell r="AI1846">
            <v>0</v>
          </cell>
          <cell r="AJ1846">
            <v>0</v>
          </cell>
          <cell r="AK1846">
            <v>26792</v>
          </cell>
          <cell r="AL1846">
            <v>3740</v>
          </cell>
          <cell r="AM1846">
            <v>55267.6</v>
          </cell>
          <cell r="AN1846">
            <v>930</v>
          </cell>
          <cell r="AO1846">
            <v>0</v>
          </cell>
          <cell r="AP1846">
            <v>0</v>
          </cell>
          <cell r="AQ1846">
            <v>673880</v>
          </cell>
          <cell r="AR1846">
            <v>0</v>
          </cell>
          <cell r="AS1846">
            <v>0</v>
          </cell>
          <cell r="AT1846">
            <v>0</v>
          </cell>
          <cell r="AU1846">
            <v>0</v>
          </cell>
          <cell r="AV1846">
            <v>3369</v>
          </cell>
          <cell r="AW1846">
            <v>5728.38</v>
          </cell>
          <cell r="AX1846">
            <v>1374.7152000000001</v>
          </cell>
        </row>
        <row r="1847">
          <cell r="D1847" t="str">
            <v>名越　吉太郎</v>
          </cell>
          <cell r="E1847">
            <v>1004</v>
          </cell>
          <cell r="F1847" t="str">
            <v>事業統括部</v>
          </cell>
          <cell r="G1847">
            <v>100404</v>
          </cell>
          <cell r="H1847" t="str">
            <v>バンコク事務所</v>
          </cell>
          <cell r="I1847">
            <v>1</v>
          </cell>
          <cell r="J1847" t="str">
            <v>部門1</v>
          </cell>
          <cell r="K1847">
            <v>1001</v>
          </cell>
          <cell r="L1847" t="str">
            <v>部門1-1</v>
          </cell>
          <cell r="M1847">
            <v>100102</v>
          </cell>
          <cell r="N1847" t="str">
            <v>一般職員</v>
          </cell>
          <cell r="O1847">
            <v>400</v>
          </cell>
          <cell r="P1847">
            <v>370640</v>
          </cell>
          <cell r="Q1847">
            <v>370640</v>
          </cell>
          <cell r="R1847">
            <v>0</v>
          </cell>
          <cell r="S1847">
            <v>0</v>
          </cell>
          <cell r="T1847">
            <v>0</v>
          </cell>
          <cell r="U1847">
            <v>0</v>
          </cell>
          <cell r="V1847">
            <v>0</v>
          </cell>
          <cell r="W1847">
            <v>0</v>
          </cell>
          <cell r="X1847">
            <v>0</v>
          </cell>
          <cell r="Y1847">
            <v>0</v>
          </cell>
          <cell r="Z1847">
            <v>370640</v>
          </cell>
          <cell r="AA1847">
            <v>0</v>
          </cell>
          <cell r="AB1847">
            <v>0</v>
          </cell>
          <cell r="AC1847">
            <v>13000</v>
          </cell>
          <cell r="AD1847">
            <v>0</v>
          </cell>
          <cell r="AE1847">
            <v>0</v>
          </cell>
          <cell r="AF1847">
            <v>0</v>
          </cell>
          <cell r="AG1847">
            <v>0</v>
          </cell>
          <cell r="AH1847">
            <v>4200</v>
          </cell>
          <cell r="AI1847">
            <v>0</v>
          </cell>
          <cell r="AJ1847">
            <v>0</v>
          </cell>
          <cell r="AK1847">
            <v>29550</v>
          </cell>
          <cell r="AL1847">
            <v>0</v>
          </cell>
          <cell r="AM1847">
            <v>55267.6</v>
          </cell>
          <cell r="AN1847">
            <v>930</v>
          </cell>
          <cell r="AO1847">
            <v>0</v>
          </cell>
          <cell r="AP1847">
            <v>0</v>
          </cell>
          <cell r="AQ1847">
            <v>387840</v>
          </cell>
          <cell r="AR1847">
            <v>0</v>
          </cell>
          <cell r="AS1847">
            <v>0</v>
          </cell>
          <cell r="AT1847">
            <v>0</v>
          </cell>
          <cell r="AU1847">
            <v>0</v>
          </cell>
          <cell r="AV1847">
            <v>1939</v>
          </cell>
          <cell r="AW1847">
            <v>3296.84</v>
          </cell>
          <cell r="AX1847">
            <v>0</v>
          </cell>
        </row>
        <row r="1848">
          <cell r="D1848" t="str">
            <v>土屋　麻里子</v>
          </cell>
          <cell r="E1848">
            <v>1002</v>
          </cell>
          <cell r="F1848" t="str">
            <v>派遣業務部</v>
          </cell>
          <cell r="G1848">
            <v>100201</v>
          </cell>
          <cell r="H1848" t="str">
            <v>派遣業務Ｇ</v>
          </cell>
          <cell r="I1848">
            <v>1</v>
          </cell>
          <cell r="J1848" t="str">
            <v>部門1</v>
          </cell>
          <cell r="K1848">
            <v>1001</v>
          </cell>
          <cell r="L1848" t="str">
            <v>部門1-1</v>
          </cell>
          <cell r="M1848">
            <v>100102</v>
          </cell>
          <cell r="N1848" t="str">
            <v>一般職員</v>
          </cell>
          <cell r="O1848">
            <v>500</v>
          </cell>
          <cell r="P1848">
            <v>351700</v>
          </cell>
          <cell r="Q1848">
            <v>351700</v>
          </cell>
          <cell r="R1848">
            <v>0</v>
          </cell>
          <cell r="S1848">
            <v>0</v>
          </cell>
          <cell r="T1848">
            <v>0</v>
          </cell>
          <cell r="U1848">
            <v>0</v>
          </cell>
          <cell r="V1848">
            <v>0</v>
          </cell>
          <cell r="W1848">
            <v>0</v>
          </cell>
          <cell r="X1848">
            <v>0</v>
          </cell>
          <cell r="Y1848">
            <v>0</v>
          </cell>
          <cell r="Z1848">
            <v>351700</v>
          </cell>
          <cell r="AA1848">
            <v>0</v>
          </cell>
          <cell r="AB1848">
            <v>43764</v>
          </cell>
          <cell r="AC1848">
            <v>13000</v>
          </cell>
          <cell r="AD1848">
            <v>0</v>
          </cell>
          <cell r="AE1848">
            <v>0</v>
          </cell>
          <cell r="AF1848">
            <v>17681</v>
          </cell>
          <cell r="AG1848">
            <v>0</v>
          </cell>
          <cell r="AH1848">
            <v>6103</v>
          </cell>
          <cell r="AI1848">
            <v>0</v>
          </cell>
          <cell r="AJ1848">
            <v>0</v>
          </cell>
          <cell r="AK1848">
            <v>17336</v>
          </cell>
          <cell r="AL1848">
            <v>2420</v>
          </cell>
          <cell r="AM1848">
            <v>39222.199999999997</v>
          </cell>
          <cell r="AN1848">
            <v>660</v>
          </cell>
          <cell r="AO1848">
            <v>0</v>
          </cell>
          <cell r="AP1848">
            <v>0</v>
          </cell>
          <cell r="AQ1848">
            <v>432248</v>
          </cell>
          <cell r="AR1848">
            <v>0</v>
          </cell>
          <cell r="AS1848">
            <v>0</v>
          </cell>
          <cell r="AT1848">
            <v>0</v>
          </cell>
          <cell r="AU1848">
            <v>0</v>
          </cell>
          <cell r="AV1848">
            <v>2161</v>
          </cell>
          <cell r="AW1848">
            <v>3674.348</v>
          </cell>
          <cell r="AX1848">
            <v>881.78589999999997</v>
          </cell>
        </row>
        <row r="1849">
          <cell r="D1849" t="str">
            <v>山下　夏子</v>
          </cell>
          <cell r="E1849">
            <v>1001</v>
          </cell>
          <cell r="F1849" t="str">
            <v>産業推進部</v>
          </cell>
          <cell r="G1849">
            <v>100102</v>
          </cell>
          <cell r="H1849" t="str">
            <v>ＥＰＡＧ</v>
          </cell>
          <cell r="I1849">
            <v>1</v>
          </cell>
          <cell r="J1849" t="str">
            <v>部門1</v>
          </cell>
          <cell r="K1849">
            <v>1001</v>
          </cell>
          <cell r="L1849" t="str">
            <v>部門1-1</v>
          </cell>
          <cell r="M1849">
            <v>100102</v>
          </cell>
          <cell r="N1849" t="str">
            <v>一般職員</v>
          </cell>
          <cell r="O1849">
            <v>500</v>
          </cell>
          <cell r="P1849">
            <v>0</v>
          </cell>
          <cell r="Q1849">
            <v>0</v>
          </cell>
          <cell r="R1849">
            <v>0</v>
          </cell>
          <cell r="S1849">
            <v>0</v>
          </cell>
          <cell r="T1849">
            <v>0</v>
          </cell>
          <cell r="U1849">
            <v>0</v>
          </cell>
          <cell r="V1849">
            <v>0</v>
          </cell>
          <cell r="W1849">
            <v>0</v>
          </cell>
          <cell r="X1849">
            <v>0</v>
          </cell>
          <cell r="Y1849">
            <v>0</v>
          </cell>
          <cell r="Z1849">
            <v>0</v>
          </cell>
          <cell r="AA1849">
            <v>0</v>
          </cell>
          <cell r="AB1849">
            <v>0</v>
          </cell>
          <cell r="AC1849">
            <v>0</v>
          </cell>
          <cell r="AD1849">
            <v>0</v>
          </cell>
          <cell r="AE1849">
            <v>0</v>
          </cell>
          <cell r="AF1849">
            <v>0</v>
          </cell>
          <cell r="AG1849">
            <v>0</v>
          </cell>
          <cell r="AH1849">
            <v>0</v>
          </cell>
          <cell r="AI1849">
            <v>3716</v>
          </cell>
          <cell r="AJ1849">
            <v>0</v>
          </cell>
          <cell r="AK1849">
            <v>0</v>
          </cell>
          <cell r="AL1849">
            <v>0</v>
          </cell>
          <cell r="AM1849">
            <v>0</v>
          </cell>
          <cell r="AN1849">
            <v>0</v>
          </cell>
          <cell r="AO1849">
            <v>0</v>
          </cell>
          <cell r="AP1849">
            <v>0</v>
          </cell>
          <cell r="AQ1849">
            <v>3716</v>
          </cell>
          <cell r="AR1849">
            <v>0</v>
          </cell>
          <cell r="AS1849">
            <v>0</v>
          </cell>
          <cell r="AT1849">
            <v>0</v>
          </cell>
          <cell r="AU1849">
            <v>0</v>
          </cell>
          <cell r="AV1849">
            <v>18</v>
          </cell>
          <cell r="AW1849">
            <v>32.165999999999997</v>
          </cell>
          <cell r="AX1849">
            <v>7.5805999999999996</v>
          </cell>
        </row>
        <row r="1850">
          <cell r="D1850" t="str">
            <v>小柴　基弘</v>
          </cell>
          <cell r="E1850">
            <v>1007</v>
          </cell>
          <cell r="F1850" t="str">
            <v>関西研修センター</v>
          </cell>
          <cell r="G1850">
            <v>100701</v>
          </cell>
          <cell r="H1850" t="str">
            <v>ＫＫＣＧ</v>
          </cell>
          <cell r="I1850">
            <v>1</v>
          </cell>
          <cell r="J1850" t="str">
            <v>部門1</v>
          </cell>
          <cell r="K1850">
            <v>1001</v>
          </cell>
          <cell r="L1850" t="str">
            <v>部門1-1</v>
          </cell>
          <cell r="M1850">
            <v>100102</v>
          </cell>
          <cell r="N1850" t="str">
            <v>一般職員</v>
          </cell>
          <cell r="O1850">
            <v>300</v>
          </cell>
          <cell r="P1850">
            <v>413300</v>
          </cell>
          <cell r="Q1850">
            <v>413300</v>
          </cell>
          <cell r="R1850">
            <v>0</v>
          </cell>
          <cell r="S1850">
            <v>0</v>
          </cell>
          <cell r="T1850">
            <v>0</v>
          </cell>
          <cell r="U1850">
            <v>0</v>
          </cell>
          <cell r="V1850">
            <v>0</v>
          </cell>
          <cell r="W1850">
            <v>0</v>
          </cell>
          <cell r="X1850">
            <v>0</v>
          </cell>
          <cell r="Y1850">
            <v>0</v>
          </cell>
          <cell r="Z1850">
            <v>413300</v>
          </cell>
          <cell r="AA1850">
            <v>75000</v>
          </cell>
          <cell r="AB1850">
            <v>62316</v>
          </cell>
          <cell r="AC1850">
            <v>31000</v>
          </cell>
          <cell r="AD1850">
            <v>27000</v>
          </cell>
          <cell r="AE1850">
            <v>0</v>
          </cell>
          <cell r="AF1850">
            <v>15383</v>
          </cell>
          <cell r="AG1850">
            <v>0</v>
          </cell>
          <cell r="AH1850">
            <v>4000</v>
          </cell>
          <cell r="AI1850">
            <v>0</v>
          </cell>
          <cell r="AJ1850">
            <v>0</v>
          </cell>
          <cell r="AK1850">
            <v>24428</v>
          </cell>
          <cell r="AL1850">
            <v>3410</v>
          </cell>
          <cell r="AM1850">
            <v>55267.6</v>
          </cell>
          <cell r="AN1850">
            <v>930</v>
          </cell>
          <cell r="AO1850">
            <v>0</v>
          </cell>
          <cell r="AP1850">
            <v>0</v>
          </cell>
          <cell r="AQ1850">
            <v>627999</v>
          </cell>
          <cell r="AR1850">
            <v>0</v>
          </cell>
          <cell r="AS1850">
            <v>0</v>
          </cell>
          <cell r="AT1850">
            <v>0</v>
          </cell>
          <cell r="AU1850">
            <v>0</v>
          </cell>
          <cell r="AV1850">
            <v>3139</v>
          </cell>
          <cell r="AW1850">
            <v>5338.9865</v>
          </cell>
          <cell r="AX1850">
            <v>1281.1179</v>
          </cell>
        </row>
        <row r="1851">
          <cell r="D1851" t="str">
            <v>南谷　剛</v>
          </cell>
          <cell r="E1851">
            <v>1002</v>
          </cell>
          <cell r="F1851" t="str">
            <v>政策推進部</v>
          </cell>
          <cell r="G1851">
            <v>100202</v>
          </cell>
          <cell r="H1851" t="str">
            <v>政策受託Ｇ</v>
          </cell>
          <cell r="I1851">
            <v>1</v>
          </cell>
          <cell r="J1851" t="str">
            <v>部門1</v>
          </cell>
          <cell r="K1851">
            <v>1001</v>
          </cell>
          <cell r="L1851" t="str">
            <v>部門1-1</v>
          </cell>
          <cell r="M1851">
            <v>100102</v>
          </cell>
          <cell r="N1851" t="str">
            <v>一般職員</v>
          </cell>
          <cell r="O1851">
            <v>500</v>
          </cell>
          <cell r="P1851">
            <v>349000</v>
          </cell>
          <cell r="Q1851">
            <v>349000</v>
          </cell>
          <cell r="R1851">
            <v>0</v>
          </cell>
          <cell r="S1851">
            <v>0</v>
          </cell>
          <cell r="T1851">
            <v>0</v>
          </cell>
          <cell r="U1851">
            <v>0</v>
          </cell>
          <cell r="V1851">
            <v>0</v>
          </cell>
          <cell r="W1851">
            <v>0</v>
          </cell>
          <cell r="X1851">
            <v>0</v>
          </cell>
          <cell r="Y1851">
            <v>0</v>
          </cell>
          <cell r="Z1851">
            <v>349000</v>
          </cell>
          <cell r="AA1851">
            <v>0</v>
          </cell>
          <cell r="AB1851">
            <v>45000</v>
          </cell>
          <cell r="AC1851">
            <v>26000</v>
          </cell>
          <cell r="AD1851">
            <v>0</v>
          </cell>
          <cell r="AE1851">
            <v>0</v>
          </cell>
          <cell r="AF1851">
            <v>13663</v>
          </cell>
          <cell r="AG1851">
            <v>0</v>
          </cell>
          <cell r="AH1851">
            <v>11050</v>
          </cell>
          <cell r="AI1851">
            <v>110573</v>
          </cell>
          <cell r="AJ1851">
            <v>-19463</v>
          </cell>
          <cell r="AK1851">
            <v>18518</v>
          </cell>
          <cell r="AL1851">
            <v>2585</v>
          </cell>
          <cell r="AM1851">
            <v>41896.6</v>
          </cell>
          <cell r="AN1851">
            <v>705</v>
          </cell>
          <cell r="AO1851">
            <v>0</v>
          </cell>
          <cell r="AP1851">
            <v>0</v>
          </cell>
          <cell r="AQ1851">
            <v>535823</v>
          </cell>
          <cell r="AR1851">
            <v>0</v>
          </cell>
          <cell r="AS1851">
            <v>0</v>
          </cell>
          <cell r="AT1851">
            <v>530</v>
          </cell>
          <cell r="AU1851">
            <v>8838</v>
          </cell>
          <cell r="AV1851">
            <v>2679</v>
          </cell>
          <cell r="AW1851">
            <v>4554.6104999999998</v>
          </cell>
          <cell r="AX1851">
            <v>1093.0789</v>
          </cell>
        </row>
        <row r="1852">
          <cell r="D1852" t="str">
            <v>栗山　明</v>
          </cell>
          <cell r="E1852">
            <v>1004</v>
          </cell>
          <cell r="F1852" t="str">
            <v>事業統括部</v>
          </cell>
          <cell r="G1852">
            <v>100406</v>
          </cell>
          <cell r="H1852" t="str">
            <v>ニューデリー事務所</v>
          </cell>
          <cell r="I1852">
            <v>1</v>
          </cell>
          <cell r="J1852" t="str">
            <v>部門1</v>
          </cell>
          <cell r="K1852">
            <v>1001</v>
          </cell>
          <cell r="L1852" t="str">
            <v>部門1-1</v>
          </cell>
          <cell r="M1852">
            <v>100102</v>
          </cell>
          <cell r="N1852" t="str">
            <v>一般職員</v>
          </cell>
          <cell r="O1852">
            <v>400</v>
          </cell>
          <cell r="P1852">
            <v>292080</v>
          </cell>
          <cell r="Q1852">
            <v>292080</v>
          </cell>
          <cell r="R1852">
            <v>0</v>
          </cell>
          <cell r="S1852">
            <v>0</v>
          </cell>
          <cell r="T1852">
            <v>0</v>
          </cell>
          <cell r="U1852">
            <v>0</v>
          </cell>
          <cell r="V1852">
            <v>0</v>
          </cell>
          <cell r="W1852">
            <v>0</v>
          </cell>
          <cell r="X1852">
            <v>0</v>
          </cell>
          <cell r="Y1852">
            <v>0</v>
          </cell>
          <cell r="Z1852">
            <v>292080</v>
          </cell>
          <cell r="AA1852">
            <v>0</v>
          </cell>
          <cell r="AB1852">
            <v>0</v>
          </cell>
          <cell r="AC1852">
            <v>13000</v>
          </cell>
          <cell r="AD1852">
            <v>0</v>
          </cell>
          <cell r="AE1852">
            <v>0</v>
          </cell>
          <cell r="AF1852">
            <v>0</v>
          </cell>
          <cell r="AG1852">
            <v>0</v>
          </cell>
          <cell r="AH1852">
            <v>3000</v>
          </cell>
          <cell r="AI1852">
            <v>0</v>
          </cell>
          <cell r="AJ1852">
            <v>0</v>
          </cell>
          <cell r="AK1852">
            <v>29550</v>
          </cell>
          <cell r="AL1852">
            <v>0</v>
          </cell>
          <cell r="AM1852">
            <v>55267.6</v>
          </cell>
          <cell r="AN1852">
            <v>930</v>
          </cell>
          <cell r="AO1852">
            <v>0</v>
          </cell>
          <cell r="AP1852">
            <v>0</v>
          </cell>
          <cell r="AQ1852">
            <v>306358</v>
          </cell>
          <cell r="AR1852">
            <v>0</v>
          </cell>
          <cell r="AS1852">
            <v>0</v>
          </cell>
          <cell r="AT1852">
            <v>0</v>
          </cell>
          <cell r="AU1852">
            <v>0</v>
          </cell>
          <cell r="AV1852">
            <v>1531</v>
          </cell>
          <cell r="AW1852">
            <v>2604.8330000000001</v>
          </cell>
          <cell r="AX1852">
            <v>0</v>
          </cell>
        </row>
        <row r="1853">
          <cell r="D1853" t="str">
            <v>戸田　英信</v>
          </cell>
          <cell r="E1853">
            <v>1005</v>
          </cell>
          <cell r="F1853" t="str">
            <v>総務企画部</v>
          </cell>
          <cell r="G1853">
            <v>100504</v>
          </cell>
          <cell r="H1853" t="str">
            <v>会計Ｇ</v>
          </cell>
          <cell r="I1853">
            <v>1</v>
          </cell>
          <cell r="J1853" t="str">
            <v>部門1</v>
          </cell>
          <cell r="K1853">
            <v>1001</v>
          </cell>
          <cell r="L1853" t="str">
            <v>部門1-1</v>
          </cell>
          <cell r="M1853">
            <v>100102</v>
          </cell>
          <cell r="N1853" t="str">
            <v>一般職員</v>
          </cell>
          <cell r="O1853">
            <v>300</v>
          </cell>
          <cell r="P1853">
            <v>376500</v>
          </cell>
          <cell r="Q1853">
            <v>376500</v>
          </cell>
          <cell r="R1853">
            <v>0</v>
          </cell>
          <cell r="S1853">
            <v>0</v>
          </cell>
          <cell r="T1853">
            <v>0</v>
          </cell>
          <cell r="U1853">
            <v>0</v>
          </cell>
          <cell r="V1853">
            <v>0</v>
          </cell>
          <cell r="W1853">
            <v>0</v>
          </cell>
          <cell r="X1853">
            <v>0</v>
          </cell>
          <cell r="Y1853">
            <v>0</v>
          </cell>
          <cell r="Z1853">
            <v>376500</v>
          </cell>
          <cell r="AA1853">
            <v>75000</v>
          </cell>
          <cell r="AB1853">
            <v>54180</v>
          </cell>
          <cell r="AC1853">
            <v>0</v>
          </cell>
          <cell r="AD1853">
            <v>27000</v>
          </cell>
          <cell r="AE1853">
            <v>0</v>
          </cell>
          <cell r="AF1853">
            <v>7983</v>
          </cell>
          <cell r="AG1853">
            <v>0</v>
          </cell>
          <cell r="AH1853">
            <v>1500</v>
          </cell>
          <cell r="AI1853">
            <v>0</v>
          </cell>
          <cell r="AJ1853">
            <v>0</v>
          </cell>
          <cell r="AK1853">
            <v>20882</v>
          </cell>
          <cell r="AL1853">
            <v>2915</v>
          </cell>
          <cell r="AM1853">
            <v>47244.4</v>
          </cell>
          <cell r="AN1853">
            <v>795</v>
          </cell>
          <cell r="AO1853">
            <v>0</v>
          </cell>
          <cell r="AP1853">
            <v>0</v>
          </cell>
          <cell r="AQ1853">
            <v>542163</v>
          </cell>
          <cell r="AR1853">
            <v>0</v>
          </cell>
          <cell r="AS1853">
            <v>0</v>
          </cell>
          <cell r="AT1853">
            <v>0</v>
          </cell>
          <cell r="AU1853">
            <v>0</v>
          </cell>
          <cell r="AV1853">
            <v>2710</v>
          </cell>
          <cell r="AW1853">
            <v>4609.2004999999999</v>
          </cell>
          <cell r="AX1853">
            <v>1106.0125</v>
          </cell>
        </row>
        <row r="1854">
          <cell r="D1854" t="str">
            <v>山辺　孝</v>
          </cell>
          <cell r="E1854">
            <v>1005</v>
          </cell>
          <cell r="F1854" t="str">
            <v>総務企画部</v>
          </cell>
          <cell r="G1854">
            <v>100501</v>
          </cell>
          <cell r="H1854" t="str">
            <v>経営戦略Ｇ</v>
          </cell>
          <cell r="I1854">
            <v>1</v>
          </cell>
          <cell r="J1854" t="str">
            <v>部門1</v>
          </cell>
          <cell r="K1854">
            <v>1001</v>
          </cell>
          <cell r="L1854" t="str">
            <v>部門1-1</v>
          </cell>
          <cell r="M1854">
            <v>100102</v>
          </cell>
          <cell r="N1854" t="str">
            <v>一般職員</v>
          </cell>
          <cell r="O1854">
            <v>300</v>
          </cell>
          <cell r="P1854">
            <v>381300</v>
          </cell>
          <cell r="Q1854">
            <v>381300</v>
          </cell>
          <cell r="R1854">
            <v>0</v>
          </cell>
          <cell r="S1854">
            <v>0</v>
          </cell>
          <cell r="T1854">
            <v>0</v>
          </cell>
          <cell r="U1854">
            <v>0</v>
          </cell>
          <cell r="V1854">
            <v>0</v>
          </cell>
          <cell r="W1854">
            <v>0</v>
          </cell>
          <cell r="X1854">
            <v>0</v>
          </cell>
          <cell r="Y1854">
            <v>0</v>
          </cell>
          <cell r="Z1854">
            <v>381300</v>
          </cell>
          <cell r="AA1854">
            <v>85000</v>
          </cell>
          <cell r="AB1854">
            <v>55956</v>
          </cell>
          <cell r="AC1854">
            <v>0</v>
          </cell>
          <cell r="AD1854">
            <v>27000</v>
          </cell>
          <cell r="AE1854">
            <v>0</v>
          </cell>
          <cell r="AF1854">
            <v>0</v>
          </cell>
          <cell r="AG1854">
            <v>0</v>
          </cell>
          <cell r="AH1854">
            <v>7500</v>
          </cell>
          <cell r="AI1854">
            <v>0</v>
          </cell>
          <cell r="AJ1854">
            <v>0</v>
          </cell>
          <cell r="AK1854">
            <v>22064</v>
          </cell>
          <cell r="AL1854">
            <v>3080</v>
          </cell>
          <cell r="AM1854">
            <v>49918.8</v>
          </cell>
          <cell r="AN1854">
            <v>840</v>
          </cell>
          <cell r="AO1854">
            <v>0</v>
          </cell>
          <cell r="AP1854">
            <v>0</v>
          </cell>
          <cell r="AQ1854">
            <v>556756</v>
          </cell>
          <cell r="AR1854">
            <v>0</v>
          </cell>
          <cell r="AS1854">
            <v>0</v>
          </cell>
          <cell r="AT1854">
            <v>0</v>
          </cell>
          <cell r="AU1854">
            <v>0</v>
          </cell>
          <cell r="AV1854">
            <v>2783</v>
          </cell>
          <cell r="AW1854">
            <v>4733.2060000000001</v>
          </cell>
          <cell r="AX1854">
            <v>1135.7822000000001</v>
          </cell>
        </row>
        <row r="1855">
          <cell r="D1855" t="str">
            <v>蔵口　葉子</v>
          </cell>
          <cell r="E1855">
            <v>1004</v>
          </cell>
          <cell r="F1855" t="str">
            <v>事業統括部</v>
          </cell>
          <cell r="G1855">
            <v>100401</v>
          </cell>
          <cell r="H1855" t="str">
            <v>事業統括Ｇ</v>
          </cell>
          <cell r="I1855">
            <v>1</v>
          </cell>
          <cell r="J1855" t="str">
            <v>部門1</v>
          </cell>
          <cell r="K1855">
            <v>1001</v>
          </cell>
          <cell r="L1855" t="str">
            <v>部門1-1</v>
          </cell>
          <cell r="M1855">
            <v>100102</v>
          </cell>
          <cell r="N1855" t="str">
            <v>一般職員</v>
          </cell>
          <cell r="O1855">
            <v>500</v>
          </cell>
          <cell r="P1855">
            <v>318500</v>
          </cell>
          <cell r="Q1855">
            <v>318500</v>
          </cell>
          <cell r="R1855">
            <v>0</v>
          </cell>
          <cell r="S1855">
            <v>0</v>
          </cell>
          <cell r="T1855">
            <v>0</v>
          </cell>
          <cell r="U1855">
            <v>0</v>
          </cell>
          <cell r="V1855">
            <v>0</v>
          </cell>
          <cell r="W1855">
            <v>0</v>
          </cell>
          <cell r="X1855">
            <v>0</v>
          </cell>
          <cell r="Y1855">
            <v>0</v>
          </cell>
          <cell r="Z1855">
            <v>318500</v>
          </cell>
          <cell r="AA1855">
            <v>0</v>
          </cell>
          <cell r="AB1855">
            <v>38220</v>
          </cell>
          <cell r="AC1855">
            <v>0</v>
          </cell>
          <cell r="AD1855">
            <v>0</v>
          </cell>
          <cell r="AE1855">
            <v>0</v>
          </cell>
          <cell r="AF1855">
            <v>5050</v>
          </cell>
          <cell r="AG1855">
            <v>0</v>
          </cell>
          <cell r="AH1855">
            <v>5501</v>
          </cell>
          <cell r="AI1855">
            <v>14800</v>
          </cell>
          <cell r="AJ1855">
            <v>0</v>
          </cell>
          <cell r="AK1855">
            <v>14972</v>
          </cell>
          <cell r="AL1855">
            <v>2090</v>
          </cell>
          <cell r="AM1855">
            <v>33873.4</v>
          </cell>
          <cell r="AN1855">
            <v>570</v>
          </cell>
          <cell r="AO1855">
            <v>0</v>
          </cell>
          <cell r="AP1855">
            <v>0</v>
          </cell>
          <cell r="AQ1855">
            <v>382071</v>
          </cell>
          <cell r="AR1855">
            <v>0</v>
          </cell>
          <cell r="AS1855">
            <v>0</v>
          </cell>
          <cell r="AT1855">
            <v>0</v>
          </cell>
          <cell r="AU1855">
            <v>0</v>
          </cell>
          <cell r="AV1855">
            <v>1910</v>
          </cell>
          <cell r="AW1855">
            <v>3247.9585000000002</v>
          </cell>
          <cell r="AX1855">
            <v>779.4248</v>
          </cell>
        </row>
        <row r="1856">
          <cell r="D1856" t="str">
            <v>濃野　承次</v>
          </cell>
          <cell r="E1856">
            <v>1003</v>
          </cell>
          <cell r="F1856" t="str">
            <v>新国際協力事業部</v>
          </cell>
          <cell r="G1856">
            <v>100301</v>
          </cell>
          <cell r="H1856" t="str">
            <v>新国際協力事業Ｇ</v>
          </cell>
          <cell r="I1856">
            <v>1</v>
          </cell>
          <cell r="J1856" t="str">
            <v>部門1</v>
          </cell>
          <cell r="K1856">
            <v>1001</v>
          </cell>
          <cell r="L1856" t="str">
            <v>部門1-1</v>
          </cell>
          <cell r="M1856">
            <v>100102</v>
          </cell>
          <cell r="N1856" t="str">
            <v>一般職員</v>
          </cell>
          <cell r="O1856">
            <v>300</v>
          </cell>
          <cell r="P1856">
            <v>376500</v>
          </cell>
          <cell r="Q1856">
            <v>376500</v>
          </cell>
          <cell r="R1856">
            <v>0</v>
          </cell>
          <cell r="S1856">
            <v>0</v>
          </cell>
          <cell r="T1856">
            <v>0</v>
          </cell>
          <cell r="U1856">
            <v>0</v>
          </cell>
          <cell r="V1856">
            <v>0</v>
          </cell>
          <cell r="W1856">
            <v>0</v>
          </cell>
          <cell r="X1856">
            <v>0</v>
          </cell>
          <cell r="Y1856">
            <v>0</v>
          </cell>
          <cell r="Z1856">
            <v>376500</v>
          </cell>
          <cell r="AA1856">
            <v>75000</v>
          </cell>
          <cell r="AB1856">
            <v>54180</v>
          </cell>
          <cell r="AC1856">
            <v>0</v>
          </cell>
          <cell r="AD1856">
            <v>27000</v>
          </cell>
          <cell r="AE1856">
            <v>0</v>
          </cell>
          <cell r="AF1856">
            <v>6958</v>
          </cell>
          <cell r="AG1856">
            <v>0</v>
          </cell>
          <cell r="AH1856">
            <v>0</v>
          </cell>
          <cell r="AI1856">
            <v>0</v>
          </cell>
          <cell r="AJ1856">
            <v>0</v>
          </cell>
          <cell r="AK1856">
            <v>20882</v>
          </cell>
          <cell r="AL1856">
            <v>2915</v>
          </cell>
          <cell r="AM1856">
            <v>47244.4</v>
          </cell>
          <cell r="AN1856">
            <v>795</v>
          </cell>
          <cell r="AO1856">
            <v>0</v>
          </cell>
          <cell r="AP1856">
            <v>0</v>
          </cell>
          <cell r="AQ1856">
            <v>539638</v>
          </cell>
          <cell r="AR1856">
            <v>0</v>
          </cell>
          <cell r="AS1856">
            <v>0</v>
          </cell>
          <cell r="AT1856">
            <v>0</v>
          </cell>
          <cell r="AU1856">
            <v>0</v>
          </cell>
          <cell r="AV1856">
            <v>2698</v>
          </cell>
          <cell r="AW1856">
            <v>4587.1130000000003</v>
          </cell>
          <cell r="AX1856">
            <v>1100.8615</v>
          </cell>
        </row>
        <row r="1857">
          <cell r="D1857" t="str">
            <v>小平　真巳</v>
          </cell>
          <cell r="E1857">
            <v>1003</v>
          </cell>
          <cell r="F1857" t="str">
            <v>研修業務部</v>
          </cell>
          <cell r="G1857">
            <v>100303</v>
          </cell>
          <cell r="H1857" t="str">
            <v>招聘業務Ｇ</v>
          </cell>
          <cell r="I1857">
            <v>1</v>
          </cell>
          <cell r="J1857" t="str">
            <v>部門1</v>
          </cell>
          <cell r="K1857">
            <v>1001</v>
          </cell>
          <cell r="L1857" t="str">
            <v>部門1-1</v>
          </cell>
          <cell r="M1857">
            <v>100102</v>
          </cell>
          <cell r="N1857" t="str">
            <v>一般職員</v>
          </cell>
          <cell r="O1857">
            <v>300</v>
          </cell>
          <cell r="P1857">
            <v>369100</v>
          </cell>
          <cell r="Q1857">
            <v>369100</v>
          </cell>
          <cell r="R1857">
            <v>0</v>
          </cell>
          <cell r="S1857">
            <v>0</v>
          </cell>
          <cell r="T1857">
            <v>0</v>
          </cell>
          <cell r="U1857">
            <v>0</v>
          </cell>
          <cell r="V1857">
            <v>0</v>
          </cell>
          <cell r="W1857">
            <v>0</v>
          </cell>
          <cell r="X1857">
            <v>0</v>
          </cell>
          <cell r="Y1857">
            <v>0</v>
          </cell>
          <cell r="Z1857">
            <v>369100</v>
          </cell>
          <cell r="AA1857">
            <v>75000</v>
          </cell>
          <cell r="AB1857">
            <v>57012</v>
          </cell>
          <cell r="AC1857">
            <v>31000</v>
          </cell>
          <cell r="AD1857">
            <v>0</v>
          </cell>
          <cell r="AE1857">
            <v>0</v>
          </cell>
          <cell r="AF1857">
            <v>21178</v>
          </cell>
          <cell r="AG1857">
            <v>0</v>
          </cell>
          <cell r="AH1857">
            <v>13900</v>
          </cell>
          <cell r="AI1857">
            <v>0</v>
          </cell>
          <cell r="AJ1857">
            <v>0</v>
          </cell>
          <cell r="AK1857">
            <v>22064</v>
          </cell>
          <cell r="AL1857">
            <v>3080</v>
          </cell>
          <cell r="AM1857">
            <v>49918.8</v>
          </cell>
          <cell r="AN1857">
            <v>840</v>
          </cell>
          <cell r="AO1857">
            <v>0</v>
          </cell>
          <cell r="AP1857">
            <v>0</v>
          </cell>
          <cell r="AQ1857">
            <v>567190</v>
          </cell>
          <cell r="AR1857">
            <v>0</v>
          </cell>
          <cell r="AS1857">
            <v>0</v>
          </cell>
          <cell r="AT1857">
            <v>0</v>
          </cell>
          <cell r="AU1857">
            <v>0</v>
          </cell>
          <cell r="AV1857">
            <v>2835</v>
          </cell>
          <cell r="AW1857">
            <v>4822.0649999999996</v>
          </cell>
          <cell r="AX1857">
            <v>1157.0676000000001</v>
          </cell>
        </row>
        <row r="1858">
          <cell r="D1858" t="str">
            <v>佐藤　裕之</v>
          </cell>
          <cell r="E1858">
            <v>1005</v>
          </cell>
          <cell r="F1858" t="str">
            <v>総務企画部</v>
          </cell>
          <cell r="G1858">
            <v>100503</v>
          </cell>
          <cell r="H1858" t="str">
            <v>人事Ｇ</v>
          </cell>
          <cell r="I1858">
            <v>1</v>
          </cell>
          <cell r="J1858" t="str">
            <v>部門1</v>
          </cell>
          <cell r="K1858">
            <v>1001</v>
          </cell>
          <cell r="L1858" t="str">
            <v>部門1-1</v>
          </cell>
          <cell r="M1858">
            <v>100102</v>
          </cell>
          <cell r="N1858" t="str">
            <v>一般職員</v>
          </cell>
          <cell r="O1858">
            <v>300</v>
          </cell>
          <cell r="P1858">
            <v>374200</v>
          </cell>
          <cell r="Q1858">
            <v>374200</v>
          </cell>
          <cell r="R1858">
            <v>0</v>
          </cell>
          <cell r="S1858">
            <v>0</v>
          </cell>
          <cell r="T1858">
            <v>0</v>
          </cell>
          <cell r="U1858">
            <v>0</v>
          </cell>
          <cell r="V1858">
            <v>0</v>
          </cell>
          <cell r="W1858">
            <v>0</v>
          </cell>
          <cell r="X1858">
            <v>0</v>
          </cell>
          <cell r="Y1858">
            <v>0</v>
          </cell>
          <cell r="Z1858">
            <v>374200</v>
          </cell>
          <cell r="AA1858">
            <v>75000</v>
          </cell>
          <cell r="AB1858">
            <v>53904</v>
          </cell>
          <cell r="AC1858">
            <v>0</v>
          </cell>
          <cell r="AD1858">
            <v>0</v>
          </cell>
          <cell r="AE1858">
            <v>0</v>
          </cell>
          <cell r="AF1858">
            <v>18298</v>
          </cell>
          <cell r="AG1858">
            <v>0</v>
          </cell>
          <cell r="AH1858">
            <v>9900</v>
          </cell>
          <cell r="AI1858">
            <v>0</v>
          </cell>
          <cell r="AJ1858">
            <v>0</v>
          </cell>
          <cell r="AK1858">
            <v>20882</v>
          </cell>
          <cell r="AL1858">
            <v>2915</v>
          </cell>
          <cell r="AM1858">
            <v>47244.4</v>
          </cell>
          <cell r="AN1858">
            <v>795</v>
          </cell>
          <cell r="AO1858">
            <v>0</v>
          </cell>
          <cell r="AP1858">
            <v>0</v>
          </cell>
          <cell r="AQ1858">
            <v>531302</v>
          </cell>
          <cell r="AR1858">
            <v>0</v>
          </cell>
          <cell r="AS1858">
            <v>0</v>
          </cell>
          <cell r="AT1858">
            <v>0</v>
          </cell>
          <cell r="AU1858">
            <v>0</v>
          </cell>
          <cell r="AV1858">
            <v>2656</v>
          </cell>
          <cell r="AW1858">
            <v>4516.5770000000002</v>
          </cell>
          <cell r="AX1858">
            <v>1083.856</v>
          </cell>
        </row>
        <row r="1859">
          <cell r="D1859" t="str">
            <v>窪田　真也</v>
          </cell>
          <cell r="E1859">
            <v>1008</v>
          </cell>
          <cell r="F1859" t="str">
            <v>HIDA総合研究所</v>
          </cell>
          <cell r="G1859">
            <v>100801</v>
          </cell>
          <cell r="H1859" t="str">
            <v>調査企画Ｇ</v>
          </cell>
          <cell r="I1859">
            <v>1</v>
          </cell>
          <cell r="J1859" t="str">
            <v>部門1</v>
          </cell>
          <cell r="K1859">
            <v>1001</v>
          </cell>
          <cell r="L1859" t="str">
            <v>部門1-1</v>
          </cell>
          <cell r="M1859">
            <v>100102</v>
          </cell>
          <cell r="N1859" t="str">
            <v>一般職員</v>
          </cell>
          <cell r="O1859">
            <v>300</v>
          </cell>
          <cell r="P1859">
            <v>365100</v>
          </cell>
          <cell r="Q1859">
            <v>365100</v>
          </cell>
          <cell r="R1859">
            <v>0</v>
          </cell>
          <cell r="S1859">
            <v>0</v>
          </cell>
          <cell r="T1859">
            <v>0</v>
          </cell>
          <cell r="U1859">
            <v>0</v>
          </cell>
          <cell r="V1859">
            <v>0</v>
          </cell>
          <cell r="W1859">
            <v>0</v>
          </cell>
          <cell r="X1859">
            <v>0</v>
          </cell>
          <cell r="Y1859">
            <v>0</v>
          </cell>
          <cell r="Z1859">
            <v>365100</v>
          </cell>
          <cell r="AA1859">
            <v>75000</v>
          </cell>
          <cell r="AB1859">
            <v>54372</v>
          </cell>
          <cell r="AC1859">
            <v>13000</v>
          </cell>
          <cell r="AD1859">
            <v>27000</v>
          </cell>
          <cell r="AE1859">
            <v>0</v>
          </cell>
          <cell r="AF1859">
            <v>7238</v>
          </cell>
          <cell r="AG1859">
            <v>0</v>
          </cell>
          <cell r="AH1859">
            <v>0</v>
          </cell>
          <cell r="AI1859">
            <v>0</v>
          </cell>
          <cell r="AJ1859">
            <v>0</v>
          </cell>
          <cell r="AK1859">
            <v>20882</v>
          </cell>
          <cell r="AL1859">
            <v>2915</v>
          </cell>
          <cell r="AM1859">
            <v>47244.4</v>
          </cell>
          <cell r="AN1859">
            <v>795</v>
          </cell>
          <cell r="AO1859">
            <v>0</v>
          </cell>
          <cell r="AP1859">
            <v>0</v>
          </cell>
          <cell r="AQ1859">
            <v>541710</v>
          </cell>
          <cell r="AR1859">
            <v>0</v>
          </cell>
          <cell r="AS1859">
            <v>0</v>
          </cell>
          <cell r="AT1859">
            <v>0</v>
          </cell>
          <cell r="AU1859">
            <v>0</v>
          </cell>
          <cell r="AV1859">
            <v>2708</v>
          </cell>
          <cell r="AW1859">
            <v>4605.085</v>
          </cell>
          <cell r="AX1859">
            <v>1105.0884000000001</v>
          </cell>
        </row>
        <row r="1860">
          <cell r="D1860" t="str">
            <v>浜本　馨</v>
          </cell>
          <cell r="E1860">
            <v>1002</v>
          </cell>
          <cell r="F1860" t="str">
            <v>政策推進部</v>
          </cell>
          <cell r="G1860">
            <v>100202</v>
          </cell>
          <cell r="H1860" t="str">
            <v>政策受託Ｇ</v>
          </cell>
          <cell r="I1860">
            <v>1</v>
          </cell>
          <cell r="J1860" t="str">
            <v>部門1</v>
          </cell>
          <cell r="K1860">
            <v>1001</v>
          </cell>
          <cell r="L1860" t="str">
            <v>部門1-1</v>
          </cell>
          <cell r="M1860">
            <v>100102</v>
          </cell>
          <cell r="N1860" t="str">
            <v>一般職員</v>
          </cell>
          <cell r="O1860">
            <v>500</v>
          </cell>
          <cell r="P1860">
            <v>357100</v>
          </cell>
          <cell r="Q1860">
            <v>357100</v>
          </cell>
          <cell r="R1860">
            <v>0</v>
          </cell>
          <cell r="S1860">
            <v>0</v>
          </cell>
          <cell r="T1860">
            <v>0</v>
          </cell>
          <cell r="U1860">
            <v>0</v>
          </cell>
          <cell r="V1860">
            <v>0</v>
          </cell>
          <cell r="W1860">
            <v>0</v>
          </cell>
          <cell r="X1860">
            <v>0</v>
          </cell>
          <cell r="Y1860">
            <v>0</v>
          </cell>
          <cell r="Z1860">
            <v>357100</v>
          </cell>
          <cell r="AA1860">
            <v>0</v>
          </cell>
          <cell r="AB1860">
            <v>45192</v>
          </cell>
          <cell r="AC1860">
            <v>19500</v>
          </cell>
          <cell r="AD1860">
            <v>27000</v>
          </cell>
          <cell r="AE1860">
            <v>0</v>
          </cell>
          <cell r="AF1860">
            <v>10610</v>
          </cell>
          <cell r="AG1860">
            <v>0</v>
          </cell>
          <cell r="AH1860">
            <v>18811</v>
          </cell>
          <cell r="AI1860">
            <v>121378</v>
          </cell>
          <cell r="AJ1860">
            <v>0</v>
          </cell>
          <cell r="AK1860">
            <v>22064</v>
          </cell>
          <cell r="AL1860">
            <v>3080</v>
          </cell>
          <cell r="AM1860">
            <v>49918.8</v>
          </cell>
          <cell r="AN1860">
            <v>840</v>
          </cell>
          <cell r="AO1860">
            <v>0</v>
          </cell>
          <cell r="AP1860">
            <v>0</v>
          </cell>
          <cell r="AQ1860">
            <v>599591</v>
          </cell>
          <cell r="AR1860">
            <v>0</v>
          </cell>
          <cell r="AS1860">
            <v>0</v>
          </cell>
          <cell r="AT1860">
            <v>0</v>
          </cell>
          <cell r="AU1860">
            <v>0</v>
          </cell>
          <cell r="AV1860">
            <v>2997</v>
          </cell>
          <cell r="AW1860">
            <v>5097.4785000000002</v>
          </cell>
          <cell r="AX1860">
            <v>1223.1656</v>
          </cell>
        </row>
        <row r="1861">
          <cell r="D1861" t="str">
            <v>牧野　幾太郎</v>
          </cell>
          <cell r="E1861">
            <v>1006</v>
          </cell>
          <cell r="F1861" t="str">
            <v>東京研修センター</v>
          </cell>
          <cell r="G1861">
            <v>100601</v>
          </cell>
          <cell r="H1861" t="str">
            <v>ＴＫＣＧ</v>
          </cell>
          <cell r="I1861">
            <v>1</v>
          </cell>
          <cell r="J1861" t="str">
            <v>部門1</v>
          </cell>
          <cell r="K1861">
            <v>1001</v>
          </cell>
          <cell r="L1861" t="str">
            <v>部門1-1</v>
          </cell>
          <cell r="M1861">
            <v>100102</v>
          </cell>
          <cell r="N1861" t="str">
            <v>一般職員</v>
          </cell>
          <cell r="O1861">
            <v>300</v>
          </cell>
          <cell r="P1861">
            <v>374200</v>
          </cell>
          <cell r="Q1861">
            <v>374200</v>
          </cell>
          <cell r="R1861">
            <v>0</v>
          </cell>
          <cell r="S1861">
            <v>0</v>
          </cell>
          <cell r="T1861">
            <v>0</v>
          </cell>
          <cell r="U1861">
            <v>0</v>
          </cell>
          <cell r="V1861">
            <v>0</v>
          </cell>
          <cell r="W1861">
            <v>0</v>
          </cell>
          <cell r="X1861">
            <v>0</v>
          </cell>
          <cell r="Y1861">
            <v>0</v>
          </cell>
          <cell r="Z1861">
            <v>374200</v>
          </cell>
          <cell r="AA1861">
            <v>75000</v>
          </cell>
          <cell r="AB1861">
            <v>54684</v>
          </cell>
          <cell r="AC1861">
            <v>6500</v>
          </cell>
          <cell r="AD1861">
            <v>0</v>
          </cell>
          <cell r="AE1861">
            <v>0</v>
          </cell>
          <cell r="AF1861">
            <v>28101</v>
          </cell>
          <cell r="AG1861">
            <v>0</v>
          </cell>
          <cell r="AH1861">
            <v>11400</v>
          </cell>
          <cell r="AI1861">
            <v>0</v>
          </cell>
          <cell r="AJ1861">
            <v>0</v>
          </cell>
          <cell r="AK1861">
            <v>22064</v>
          </cell>
          <cell r="AL1861">
            <v>3080</v>
          </cell>
          <cell r="AM1861">
            <v>49918.8</v>
          </cell>
          <cell r="AN1861">
            <v>840</v>
          </cell>
          <cell r="AO1861">
            <v>0</v>
          </cell>
          <cell r="AP1861">
            <v>0</v>
          </cell>
          <cell r="AQ1861">
            <v>549885</v>
          </cell>
          <cell r="AR1861">
            <v>0</v>
          </cell>
          <cell r="AS1861">
            <v>0</v>
          </cell>
          <cell r="AT1861">
            <v>0</v>
          </cell>
          <cell r="AU1861">
            <v>0</v>
          </cell>
          <cell r="AV1861">
            <v>2749</v>
          </cell>
          <cell r="AW1861">
            <v>4674.4475000000002</v>
          </cell>
          <cell r="AX1861">
            <v>1121.7654</v>
          </cell>
        </row>
        <row r="1862">
          <cell r="D1862" t="str">
            <v>竹本　優子</v>
          </cell>
          <cell r="E1862">
            <v>1001</v>
          </cell>
          <cell r="F1862" t="str">
            <v>産業推進部</v>
          </cell>
          <cell r="G1862">
            <v>100102</v>
          </cell>
          <cell r="H1862" t="str">
            <v>ＥＰＡＧ</v>
          </cell>
          <cell r="I1862">
            <v>1</v>
          </cell>
          <cell r="J1862" t="str">
            <v>部門1</v>
          </cell>
          <cell r="K1862">
            <v>1001</v>
          </cell>
          <cell r="L1862" t="str">
            <v>部門1-1</v>
          </cell>
          <cell r="M1862">
            <v>100102</v>
          </cell>
          <cell r="N1862" t="str">
            <v>一般職員</v>
          </cell>
          <cell r="O1862">
            <v>300</v>
          </cell>
          <cell r="P1862">
            <v>343500</v>
          </cell>
          <cell r="Q1862">
            <v>343500</v>
          </cell>
          <cell r="R1862">
            <v>0</v>
          </cell>
          <cell r="S1862">
            <v>0</v>
          </cell>
          <cell r="T1862">
            <v>0</v>
          </cell>
          <cell r="U1862">
            <v>0</v>
          </cell>
          <cell r="V1862">
            <v>0</v>
          </cell>
          <cell r="W1862">
            <v>0</v>
          </cell>
          <cell r="X1862">
            <v>0</v>
          </cell>
          <cell r="Y1862">
            <v>0</v>
          </cell>
          <cell r="Z1862">
            <v>343500</v>
          </cell>
          <cell r="AA1862">
            <v>45000</v>
          </cell>
          <cell r="AB1862">
            <v>46620</v>
          </cell>
          <cell r="AC1862">
            <v>0</v>
          </cell>
          <cell r="AD1862">
            <v>27000</v>
          </cell>
          <cell r="AE1862">
            <v>0</v>
          </cell>
          <cell r="AF1862">
            <v>3876</v>
          </cell>
          <cell r="AG1862">
            <v>0</v>
          </cell>
          <cell r="AH1862">
            <v>1500</v>
          </cell>
          <cell r="AI1862">
            <v>0</v>
          </cell>
          <cell r="AJ1862">
            <v>0</v>
          </cell>
          <cell r="AK1862">
            <v>18518</v>
          </cell>
          <cell r="AL1862">
            <v>2585</v>
          </cell>
          <cell r="AM1862">
            <v>41896.6</v>
          </cell>
          <cell r="AN1862">
            <v>705</v>
          </cell>
          <cell r="AO1862">
            <v>0</v>
          </cell>
          <cell r="AP1862">
            <v>0</v>
          </cell>
          <cell r="AQ1862">
            <v>467496</v>
          </cell>
          <cell r="AR1862">
            <v>0</v>
          </cell>
          <cell r="AS1862">
            <v>0</v>
          </cell>
          <cell r="AT1862">
            <v>0</v>
          </cell>
          <cell r="AU1862">
            <v>0</v>
          </cell>
          <cell r="AV1862">
            <v>2337</v>
          </cell>
          <cell r="AW1862">
            <v>3974.1959999999999</v>
          </cell>
          <cell r="AX1862">
            <v>953.69179999999994</v>
          </cell>
        </row>
        <row r="1863">
          <cell r="D1863" t="str">
            <v>木村　奈苗</v>
          </cell>
          <cell r="E1863">
            <v>1003</v>
          </cell>
          <cell r="F1863" t="str">
            <v>研修業務部</v>
          </cell>
          <cell r="G1863">
            <v>100301</v>
          </cell>
          <cell r="H1863" t="str">
            <v>受入業務Ｇ</v>
          </cell>
          <cell r="I1863">
            <v>1</v>
          </cell>
          <cell r="J1863" t="str">
            <v>部門1</v>
          </cell>
          <cell r="K1863">
            <v>1001</v>
          </cell>
          <cell r="L1863" t="str">
            <v>部門1-1</v>
          </cell>
          <cell r="M1863">
            <v>100102</v>
          </cell>
          <cell r="N1863" t="str">
            <v>一般職員</v>
          </cell>
          <cell r="O1863">
            <v>500</v>
          </cell>
          <cell r="P1863">
            <v>351700</v>
          </cell>
          <cell r="Q1863">
            <v>351700</v>
          </cell>
          <cell r="R1863">
            <v>0</v>
          </cell>
          <cell r="S1863">
            <v>0</v>
          </cell>
          <cell r="T1863">
            <v>0</v>
          </cell>
          <cell r="U1863">
            <v>0</v>
          </cell>
          <cell r="V1863">
            <v>0</v>
          </cell>
          <cell r="W1863">
            <v>0</v>
          </cell>
          <cell r="X1863">
            <v>0</v>
          </cell>
          <cell r="Y1863">
            <v>0</v>
          </cell>
          <cell r="Z1863">
            <v>351700</v>
          </cell>
          <cell r="AA1863">
            <v>0</v>
          </cell>
          <cell r="AB1863">
            <v>42204</v>
          </cell>
          <cell r="AC1863">
            <v>0</v>
          </cell>
          <cell r="AD1863">
            <v>0</v>
          </cell>
          <cell r="AE1863">
            <v>0</v>
          </cell>
          <cell r="AF1863">
            <v>12835</v>
          </cell>
          <cell r="AG1863">
            <v>0</v>
          </cell>
          <cell r="AH1863">
            <v>6103</v>
          </cell>
          <cell r="AI1863">
            <v>0</v>
          </cell>
          <cell r="AJ1863">
            <v>0</v>
          </cell>
          <cell r="AK1863">
            <v>16154</v>
          </cell>
          <cell r="AL1863">
            <v>2255</v>
          </cell>
          <cell r="AM1863">
            <v>36547.800000000003</v>
          </cell>
          <cell r="AN1863">
            <v>615</v>
          </cell>
          <cell r="AO1863">
            <v>0</v>
          </cell>
          <cell r="AP1863">
            <v>0</v>
          </cell>
          <cell r="AQ1863">
            <v>412842</v>
          </cell>
          <cell r="AR1863">
            <v>0</v>
          </cell>
          <cell r="AS1863">
            <v>0</v>
          </cell>
          <cell r="AT1863">
            <v>0</v>
          </cell>
          <cell r="AU1863">
            <v>0</v>
          </cell>
          <cell r="AV1863">
            <v>2064</v>
          </cell>
          <cell r="AW1863">
            <v>3509.3670000000002</v>
          </cell>
          <cell r="AX1863">
            <v>842.19759999999997</v>
          </cell>
        </row>
        <row r="1864">
          <cell r="D1864" t="str">
            <v>蔵口　達也</v>
          </cell>
          <cell r="E1864">
            <v>1005</v>
          </cell>
          <cell r="F1864" t="str">
            <v>総務企画部</v>
          </cell>
          <cell r="G1864">
            <v>100504</v>
          </cell>
          <cell r="H1864" t="str">
            <v>会計Ｇ</v>
          </cell>
          <cell r="I1864">
            <v>1</v>
          </cell>
          <cell r="J1864" t="str">
            <v>部門1</v>
          </cell>
          <cell r="K1864">
            <v>1001</v>
          </cell>
          <cell r="L1864" t="str">
            <v>部門1-1</v>
          </cell>
          <cell r="M1864">
            <v>100102</v>
          </cell>
          <cell r="N1864" t="str">
            <v>一般職員</v>
          </cell>
          <cell r="O1864">
            <v>300</v>
          </cell>
          <cell r="P1864">
            <v>315700</v>
          </cell>
          <cell r="Q1864">
            <v>315700</v>
          </cell>
          <cell r="R1864">
            <v>0</v>
          </cell>
          <cell r="S1864">
            <v>0</v>
          </cell>
          <cell r="T1864">
            <v>0</v>
          </cell>
          <cell r="U1864">
            <v>0</v>
          </cell>
          <cell r="V1864">
            <v>0</v>
          </cell>
          <cell r="W1864">
            <v>0</v>
          </cell>
          <cell r="X1864">
            <v>0</v>
          </cell>
          <cell r="Y1864">
            <v>0</v>
          </cell>
          <cell r="Z1864">
            <v>315700</v>
          </cell>
          <cell r="AA1864">
            <v>45000</v>
          </cell>
          <cell r="AB1864">
            <v>44844</v>
          </cell>
          <cell r="AC1864">
            <v>13000</v>
          </cell>
          <cell r="AD1864">
            <v>0</v>
          </cell>
          <cell r="AE1864">
            <v>0</v>
          </cell>
          <cell r="AF1864">
            <v>6090</v>
          </cell>
          <cell r="AG1864">
            <v>0</v>
          </cell>
          <cell r="AH1864">
            <v>3000</v>
          </cell>
          <cell r="AI1864">
            <v>0</v>
          </cell>
          <cell r="AJ1864">
            <v>0</v>
          </cell>
          <cell r="AK1864">
            <v>18518</v>
          </cell>
          <cell r="AL1864">
            <v>2585</v>
          </cell>
          <cell r="AM1864">
            <v>41896.6</v>
          </cell>
          <cell r="AN1864">
            <v>705</v>
          </cell>
          <cell r="AO1864">
            <v>0</v>
          </cell>
          <cell r="AP1864">
            <v>0</v>
          </cell>
          <cell r="AQ1864">
            <v>427634</v>
          </cell>
          <cell r="AR1864">
            <v>0</v>
          </cell>
          <cell r="AS1864">
            <v>0</v>
          </cell>
          <cell r="AT1864">
            <v>0</v>
          </cell>
          <cell r="AU1864">
            <v>0</v>
          </cell>
          <cell r="AV1864">
            <v>2138</v>
          </cell>
          <cell r="AW1864">
            <v>3635.0590000000002</v>
          </cell>
          <cell r="AX1864">
            <v>872.37329999999997</v>
          </cell>
        </row>
        <row r="1865">
          <cell r="D1865" t="str">
            <v>三谷　知</v>
          </cell>
          <cell r="E1865">
            <v>1003</v>
          </cell>
          <cell r="F1865" t="str">
            <v>研修業務部</v>
          </cell>
          <cell r="G1865">
            <v>100302</v>
          </cell>
          <cell r="H1865" t="str">
            <v>低炭素化支援Ｇ</v>
          </cell>
          <cell r="I1865">
            <v>1</v>
          </cell>
          <cell r="J1865" t="str">
            <v>部門1</v>
          </cell>
          <cell r="K1865">
            <v>1001</v>
          </cell>
          <cell r="L1865" t="str">
            <v>部門1-1</v>
          </cell>
          <cell r="M1865">
            <v>100102</v>
          </cell>
          <cell r="N1865" t="str">
            <v>一般職員</v>
          </cell>
          <cell r="O1865">
            <v>300</v>
          </cell>
          <cell r="P1865">
            <v>365100</v>
          </cell>
          <cell r="Q1865">
            <v>365100</v>
          </cell>
          <cell r="R1865">
            <v>0</v>
          </cell>
          <cell r="S1865">
            <v>0</v>
          </cell>
          <cell r="T1865">
            <v>0</v>
          </cell>
          <cell r="U1865">
            <v>0</v>
          </cell>
          <cell r="V1865">
            <v>0</v>
          </cell>
          <cell r="W1865">
            <v>0</v>
          </cell>
          <cell r="X1865">
            <v>0</v>
          </cell>
          <cell r="Y1865">
            <v>0</v>
          </cell>
          <cell r="Z1865">
            <v>365100</v>
          </cell>
          <cell r="AA1865">
            <v>75000</v>
          </cell>
          <cell r="AB1865">
            <v>54372</v>
          </cell>
          <cell r="AC1865">
            <v>13000</v>
          </cell>
          <cell r="AD1865">
            <v>27000</v>
          </cell>
          <cell r="AE1865">
            <v>0</v>
          </cell>
          <cell r="AF1865">
            <v>6588</v>
          </cell>
          <cell r="AG1865">
            <v>0</v>
          </cell>
          <cell r="AH1865">
            <v>3000</v>
          </cell>
          <cell r="AI1865">
            <v>0</v>
          </cell>
          <cell r="AJ1865">
            <v>0</v>
          </cell>
          <cell r="AK1865">
            <v>22064</v>
          </cell>
          <cell r="AL1865">
            <v>3080</v>
          </cell>
          <cell r="AM1865">
            <v>49918.8</v>
          </cell>
          <cell r="AN1865">
            <v>840</v>
          </cell>
          <cell r="AO1865">
            <v>0</v>
          </cell>
          <cell r="AP1865">
            <v>0</v>
          </cell>
          <cell r="AQ1865">
            <v>544060</v>
          </cell>
          <cell r="AR1865">
            <v>0</v>
          </cell>
          <cell r="AS1865">
            <v>0</v>
          </cell>
          <cell r="AT1865">
            <v>0</v>
          </cell>
          <cell r="AU1865">
            <v>0</v>
          </cell>
          <cell r="AV1865">
            <v>2720</v>
          </cell>
          <cell r="AW1865">
            <v>4624.8100000000004</v>
          </cell>
          <cell r="AX1865">
            <v>1109.8824</v>
          </cell>
        </row>
        <row r="1866">
          <cell r="D1866" t="str">
            <v>鮎合　健一郎</v>
          </cell>
          <cell r="E1866">
            <v>1002</v>
          </cell>
          <cell r="F1866" t="str">
            <v>政策推進部</v>
          </cell>
          <cell r="G1866">
            <v>100201</v>
          </cell>
          <cell r="H1866" t="str">
            <v>国際人材Ｇ</v>
          </cell>
          <cell r="I1866">
            <v>1</v>
          </cell>
          <cell r="J1866" t="str">
            <v>部門1</v>
          </cell>
          <cell r="K1866">
            <v>1001</v>
          </cell>
          <cell r="L1866" t="str">
            <v>部門1-1</v>
          </cell>
          <cell r="M1866">
            <v>100102</v>
          </cell>
          <cell r="N1866" t="str">
            <v>一般職員</v>
          </cell>
          <cell r="O1866">
            <v>300</v>
          </cell>
          <cell r="P1866">
            <v>365100</v>
          </cell>
          <cell r="Q1866">
            <v>365100</v>
          </cell>
          <cell r="R1866">
            <v>0</v>
          </cell>
          <cell r="S1866">
            <v>0</v>
          </cell>
          <cell r="T1866">
            <v>0</v>
          </cell>
          <cell r="U1866">
            <v>0</v>
          </cell>
          <cell r="V1866">
            <v>0</v>
          </cell>
          <cell r="W1866">
            <v>0</v>
          </cell>
          <cell r="X1866">
            <v>0</v>
          </cell>
          <cell r="Y1866">
            <v>0</v>
          </cell>
          <cell r="Z1866">
            <v>365100</v>
          </cell>
          <cell r="AA1866">
            <v>75000</v>
          </cell>
          <cell r="AB1866">
            <v>55932</v>
          </cell>
          <cell r="AC1866">
            <v>26000</v>
          </cell>
          <cell r="AD1866">
            <v>27000</v>
          </cell>
          <cell r="AE1866">
            <v>0</v>
          </cell>
          <cell r="AF1866">
            <v>0</v>
          </cell>
          <cell r="AG1866">
            <v>0</v>
          </cell>
          <cell r="AH1866">
            <v>14000</v>
          </cell>
          <cell r="AI1866">
            <v>0</v>
          </cell>
          <cell r="AJ1866">
            <v>0</v>
          </cell>
          <cell r="AK1866">
            <v>22064</v>
          </cell>
          <cell r="AL1866">
            <v>3080</v>
          </cell>
          <cell r="AM1866">
            <v>49918.8</v>
          </cell>
          <cell r="AN1866">
            <v>840</v>
          </cell>
          <cell r="AO1866">
            <v>0</v>
          </cell>
          <cell r="AP1866">
            <v>0</v>
          </cell>
          <cell r="AQ1866">
            <v>563032</v>
          </cell>
          <cell r="AR1866">
            <v>0</v>
          </cell>
          <cell r="AS1866">
            <v>0</v>
          </cell>
          <cell r="AT1866">
            <v>0</v>
          </cell>
          <cell r="AU1866">
            <v>0</v>
          </cell>
          <cell r="AV1866">
            <v>2815</v>
          </cell>
          <cell r="AW1866">
            <v>4785.9319999999998</v>
          </cell>
          <cell r="AX1866">
            <v>1148.5852</v>
          </cell>
        </row>
        <row r="1867">
          <cell r="D1867" t="str">
            <v>馬場　宏和</v>
          </cell>
          <cell r="E1867">
            <v>1005</v>
          </cell>
          <cell r="F1867" t="str">
            <v>総務企画部</v>
          </cell>
          <cell r="G1867">
            <v>100501</v>
          </cell>
          <cell r="H1867" t="str">
            <v>経営戦略Ｇ</v>
          </cell>
          <cell r="I1867">
            <v>1</v>
          </cell>
          <cell r="J1867" t="str">
            <v>部門1</v>
          </cell>
          <cell r="K1867">
            <v>1001</v>
          </cell>
          <cell r="L1867" t="str">
            <v>部門1-1</v>
          </cell>
          <cell r="M1867">
            <v>100102</v>
          </cell>
          <cell r="N1867" t="str">
            <v>一般職員</v>
          </cell>
          <cell r="O1867">
            <v>500</v>
          </cell>
          <cell r="P1867">
            <v>292000</v>
          </cell>
          <cell r="Q1867">
            <v>292000</v>
          </cell>
          <cell r="R1867">
            <v>0</v>
          </cell>
          <cell r="S1867">
            <v>0</v>
          </cell>
          <cell r="T1867">
            <v>0</v>
          </cell>
          <cell r="U1867">
            <v>0</v>
          </cell>
          <cell r="V1867">
            <v>0</v>
          </cell>
          <cell r="W1867">
            <v>0</v>
          </cell>
          <cell r="X1867">
            <v>0</v>
          </cell>
          <cell r="Y1867">
            <v>0</v>
          </cell>
          <cell r="Z1867">
            <v>292000</v>
          </cell>
          <cell r="AA1867">
            <v>0</v>
          </cell>
          <cell r="AB1867">
            <v>37380</v>
          </cell>
          <cell r="AC1867">
            <v>19500</v>
          </cell>
          <cell r="AD1867">
            <v>0</v>
          </cell>
          <cell r="AE1867">
            <v>0</v>
          </cell>
          <cell r="AF1867">
            <v>9306</v>
          </cell>
          <cell r="AG1867">
            <v>0</v>
          </cell>
          <cell r="AH1867">
            <v>14902</v>
          </cell>
          <cell r="AI1867">
            <v>91444</v>
          </cell>
          <cell r="AJ1867">
            <v>0</v>
          </cell>
          <cell r="AK1867">
            <v>20882</v>
          </cell>
          <cell r="AL1867">
            <v>2915</v>
          </cell>
          <cell r="AM1867">
            <v>47244.4</v>
          </cell>
          <cell r="AN1867">
            <v>795</v>
          </cell>
          <cell r="AO1867">
            <v>0</v>
          </cell>
          <cell r="AP1867">
            <v>0</v>
          </cell>
          <cell r="AQ1867">
            <v>464532</v>
          </cell>
          <cell r="AR1867">
            <v>9</v>
          </cell>
          <cell r="AS1867">
            <v>0</v>
          </cell>
          <cell r="AT1867">
            <v>0</v>
          </cell>
          <cell r="AU1867">
            <v>0</v>
          </cell>
          <cell r="AV1867">
            <v>2322</v>
          </cell>
          <cell r="AW1867">
            <v>3949.1819999999998</v>
          </cell>
          <cell r="AX1867">
            <v>947.64520000000005</v>
          </cell>
        </row>
        <row r="1868">
          <cell r="D1868" t="str">
            <v>手島　真子</v>
          </cell>
          <cell r="E1868">
            <v>1003</v>
          </cell>
          <cell r="F1868" t="str">
            <v>研修業務部</v>
          </cell>
          <cell r="G1868">
            <v>100304</v>
          </cell>
          <cell r="H1868" t="str">
            <v>受入経理Ｇ</v>
          </cell>
          <cell r="I1868">
            <v>1</v>
          </cell>
          <cell r="J1868" t="str">
            <v>部門1</v>
          </cell>
          <cell r="K1868">
            <v>1001</v>
          </cell>
          <cell r="L1868" t="str">
            <v>部門1-1</v>
          </cell>
          <cell r="M1868">
            <v>100102</v>
          </cell>
          <cell r="N1868" t="str">
            <v>一般職員</v>
          </cell>
          <cell r="O1868">
            <v>500</v>
          </cell>
          <cell r="P1868">
            <v>273300</v>
          </cell>
          <cell r="Q1868">
            <v>273300</v>
          </cell>
          <cell r="R1868">
            <v>0</v>
          </cell>
          <cell r="S1868">
            <v>0</v>
          </cell>
          <cell r="T1868">
            <v>0</v>
          </cell>
          <cell r="U1868">
            <v>0</v>
          </cell>
          <cell r="V1868">
            <v>0</v>
          </cell>
          <cell r="W1868">
            <v>0</v>
          </cell>
          <cell r="X1868">
            <v>0</v>
          </cell>
          <cell r="Y1868">
            <v>0</v>
          </cell>
          <cell r="Z1868">
            <v>273300</v>
          </cell>
          <cell r="AA1868">
            <v>0</v>
          </cell>
          <cell r="AB1868">
            <v>32796</v>
          </cell>
          <cell r="AC1868">
            <v>0</v>
          </cell>
          <cell r="AD1868">
            <v>0</v>
          </cell>
          <cell r="AE1868">
            <v>0</v>
          </cell>
          <cell r="AF1868">
            <v>12816</v>
          </cell>
          <cell r="AG1868">
            <v>0</v>
          </cell>
          <cell r="AH1868">
            <v>4643</v>
          </cell>
          <cell r="AI1868">
            <v>19169</v>
          </cell>
          <cell r="AJ1868">
            <v>0</v>
          </cell>
          <cell r="AK1868">
            <v>14972</v>
          </cell>
          <cell r="AL1868">
            <v>0</v>
          </cell>
          <cell r="AM1868">
            <v>33873.4</v>
          </cell>
          <cell r="AN1868">
            <v>570</v>
          </cell>
          <cell r="AO1868">
            <v>0</v>
          </cell>
          <cell r="AP1868">
            <v>0</v>
          </cell>
          <cell r="AQ1868">
            <v>342724</v>
          </cell>
          <cell r="AR1868">
            <v>0</v>
          </cell>
          <cell r="AS1868">
            <v>0</v>
          </cell>
          <cell r="AT1868">
            <v>0</v>
          </cell>
          <cell r="AU1868">
            <v>0</v>
          </cell>
          <cell r="AV1868">
            <v>1713</v>
          </cell>
          <cell r="AW1868">
            <v>2913.7739999999999</v>
          </cell>
          <cell r="AX1868">
            <v>699.15689999999995</v>
          </cell>
        </row>
        <row r="1869">
          <cell r="D1869" t="str">
            <v>田中　雅聡</v>
          </cell>
          <cell r="E1869">
            <v>1004</v>
          </cell>
          <cell r="F1869" t="str">
            <v>事業統括部</v>
          </cell>
          <cell r="G1869">
            <v>100401</v>
          </cell>
          <cell r="H1869" t="str">
            <v>事業統括Ｇ</v>
          </cell>
          <cell r="I1869">
            <v>1</v>
          </cell>
          <cell r="J1869" t="str">
            <v>部門1</v>
          </cell>
          <cell r="K1869">
            <v>1001</v>
          </cell>
          <cell r="L1869" t="str">
            <v>部門1-1</v>
          </cell>
          <cell r="M1869">
            <v>100102</v>
          </cell>
          <cell r="N1869" t="str">
            <v>一般職員</v>
          </cell>
          <cell r="O1869">
            <v>300</v>
          </cell>
          <cell r="P1869">
            <v>366600</v>
          </cell>
          <cell r="Q1869">
            <v>366600</v>
          </cell>
          <cell r="R1869">
            <v>0</v>
          </cell>
          <cell r="S1869">
            <v>0</v>
          </cell>
          <cell r="T1869">
            <v>0</v>
          </cell>
          <cell r="U1869">
            <v>0</v>
          </cell>
          <cell r="V1869">
            <v>0</v>
          </cell>
          <cell r="W1869">
            <v>0</v>
          </cell>
          <cell r="X1869">
            <v>0</v>
          </cell>
          <cell r="Y1869">
            <v>0</v>
          </cell>
          <cell r="Z1869">
            <v>366600</v>
          </cell>
          <cell r="AA1869">
            <v>75000</v>
          </cell>
          <cell r="AB1869">
            <v>54552</v>
          </cell>
          <cell r="AC1869">
            <v>13000</v>
          </cell>
          <cell r="AD1869">
            <v>0</v>
          </cell>
          <cell r="AE1869">
            <v>0</v>
          </cell>
          <cell r="AF1869">
            <v>10006</v>
          </cell>
          <cell r="AG1869">
            <v>0</v>
          </cell>
          <cell r="AH1869">
            <v>1500</v>
          </cell>
          <cell r="AI1869">
            <v>0</v>
          </cell>
          <cell r="AJ1869">
            <v>0</v>
          </cell>
          <cell r="AK1869">
            <v>22064</v>
          </cell>
          <cell r="AL1869">
            <v>3080</v>
          </cell>
          <cell r="AM1869">
            <v>49918.8</v>
          </cell>
          <cell r="AN1869">
            <v>840</v>
          </cell>
          <cell r="AO1869">
            <v>0</v>
          </cell>
          <cell r="AP1869">
            <v>0</v>
          </cell>
          <cell r="AQ1869">
            <v>520658</v>
          </cell>
          <cell r="AR1869">
            <v>0</v>
          </cell>
          <cell r="AS1869">
            <v>0</v>
          </cell>
          <cell r="AT1869">
            <v>0</v>
          </cell>
          <cell r="AU1869">
            <v>0</v>
          </cell>
          <cell r="AV1869">
            <v>2603</v>
          </cell>
          <cell r="AW1869">
            <v>4425.8829999999998</v>
          </cell>
          <cell r="AX1869">
            <v>1062.1423</v>
          </cell>
        </row>
        <row r="1870">
          <cell r="D1870" t="str">
            <v>林　真理子</v>
          </cell>
          <cell r="E1870">
            <v>1002</v>
          </cell>
          <cell r="F1870" t="str">
            <v>政策推進部</v>
          </cell>
          <cell r="G1870">
            <v>100201</v>
          </cell>
          <cell r="H1870" t="str">
            <v>国際人材Ｇ</v>
          </cell>
          <cell r="I1870">
            <v>1</v>
          </cell>
          <cell r="J1870" t="str">
            <v>部門1</v>
          </cell>
          <cell r="K1870">
            <v>1001</v>
          </cell>
          <cell r="L1870" t="str">
            <v>部門1-1</v>
          </cell>
          <cell r="M1870">
            <v>100102</v>
          </cell>
          <cell r="N1870" t="str">
            <v>一般職員</v>
          </cell>
          <cell r="O1870">
            <v>500</v>
          </cell>
          <cell r="P1870">
            <v>302400</v>
          </cell>
          <cell r="Q1870">
            <v>302400</v>
          </cell>
          <cell r="R1870">
            <v>0</v>
          </cell>
          <cell r="S1870">
            <v>0</v>
          </cell>
          <cell r="T1870">
            <v>0</v>
          </cell>
          <cell r="U1870">
            <v>0</v>
          </cell>
          <cell r="V1870">
            <v>0</v>
          </cell>
          <cell r="W1870">
            <v>0</v>
          </cell>
          <cell r="X1870">
            <v>0</v>
          </cell>
          <cell r="Y1870">
            <v>0</v>
          </cell>
          <cell r="Z1870">
            <v>302400</v>
          </cell>
          <cell r="AA1870">
            <v>0</v>
          </cell>
          <cell r="AB1870">
            <v>36288</v>
          </cell>
          <cell r="AC1870">
            <v>0</v>
          </cell>
          <cell r="AD1870">
            <v>27000</v>
          </cell>
          <cell r="AE1870">
            <v>0</v>
          </cell>
          <cell r="AF1870">
            <v>7238</v>
          </cell>
          <cell r="AG1870">
            <v>0</v>
          </cell>
          <cell r="AH1870">
            <v>6702</v>
          </cell>
          <cell r="AI1870">
            <v>41457</v>
          </cell>
          <cell r="AJ1870">
            <v>0</v>
          </cell>
          <cell r="AK1870">
            <v>19700</v>
          </cell>
          <cell r="AL1870">
            <v>2750</v>
          </cell>
          <cell r="AM1870">
            <v>44570</v>
          </cell>
          <cell r="AN1870">
            <v>750</v>
          </cell>
          <cell r="AO1870">
            <v>0</v>
          </cell>
          <cell r="AP1870">
            <v>0</v>
          </cell>
          <cell r="AQ1870">
            <v>421085</v>
          </cell>
          <cell r="AR1870">
            <v>0</v>
          </cell>
          <cell r="AS1870">
            <v>0</v>
          </cell>
          <cell r="AT1870">
            <v>0</v>
          </cell>
          <cell r="AU1870">
            <v>0</v>
          </cell>
          <cell r="AV1870">
            <v>2105</v>
          </cell>
          <cell r="AW1870">
            <v>3579.6475</v>
          </cell>
          <cell r="AX1870">
            <v>859.01340000000005</v>
          </cell>
        </row>
        <row r="1871">
          <cell r="D1871" t="str">
            <v>谷口　幹治</v>
          </cell>
          <cell r="E1871">
            <v>1003</v>
          </cell>
          <cell r="F1871" t="str">
            <v>研修業務部</v>
          </cell>
          <cell r="G1871">
            <v>100301</v>
          </cell>
          <cell r="H1871" t="str">
            <v>受入業務Ｇ</v>
          </cell>
          <cell r="I1871">
            <v>1</v>
          </cell>
          <cell r="J1871" t="str">
            <v>部門1</v>
          </cell>
          <cell r="K1871">
            <v>1001</v>
          </cell>
          <cell r="L1871" t="str">
            <v>部門1-1</v>
          </cell>
          <cell r="M1871">
            <v>100102</v>
          </cell>
          <cell r="N1871" t="str">
            <v>一般職員</v>
          </cell>
          <cell r="O1871">
            <v>500</v>
          </cell>
          <cell r="P1871">
            <v>395000</v>
          </cell>
          <cell r="Q1871">
            <v>395000</v>
          </cell>
          <cell r="R1871">
            <v>0</v>
          </cell>
          <cell r="S1871">
            <v>0</v>
          </cell>
          <cell r="T1871">
            <v>0</v>
          </cell>
          <cell r="U1871">
            <v>0</v>
          </cell>
          <cell r="V1871">
            <v>0</v>
          </cell>
          <cell r="W1871">
            <v>0</v>
          </cell>
          <cell r="X1871">
            <v>0</v>
          </cell>
          <cell r="Y1871">
            <v>0</v>
          </cell>
          <cell r="Z1871">
            <v>395000</v>
          </cell>
          <cell r="AA1871">
            <v>0</v>
          </cell>
          <cell r="AB1871">
            <v>51120</v>
          </cell>
          <cell r="AC1871">
            <v>31000</v>
          </cell>
          <cell r="AD1871">
            <v>27000</v>
          </cell>
          <cell r="AE1871">
            <v>0</v>
          </cell>
          <cell r="AF1871">
            <v>18155</v>
          </cell>
          <cell r="AG1871">
            <v>0</v>
          </cell>
          <cell r="AH1871">
            <v>18459</v>
          </cell>
          <cell r="AI1871">
            <v>21587</v>
          </cell>
          <cell r="AJ1871">
            <v>0</v>
          </cell>
          <cell r="AK1871">
            <v>25610</v>
          </cell>
          <cell r="AL1871">
            <v>3575</v>
          </cell>
          <cell r="AM1871">
            <v>55267.6</v>
          </cell>
          <cell r="AN1871">
            <v>930</v>
          </cell>
          <cell r="AO1871">
            <v>0</v>
          </cell>
          <cell r="AP1871">
            <v>0</v>
          </cell>
          <cell r="AQ1871">
            <v>562321</v>
          </cell>
          <cell r="AR1871">
            <v>0</v>
          </cell>
          <cell r="AS1871">
            <v>0</v>
          </cell>
          <cell r="AT1871">
            <v>0</v>
          </cell>
          <cell r="AU1871">
            <v>0</v>
          </cell>
          <cell r="AV1871">
            <v>2811</v>
          </cell>
          <cell r="AW1871">
            <v>4780.3334999999997</v>
          </cell>
          <cell r="AX1871">
            <v>1147.1348</v>
          </cell>
        </row>
        <row r="1872">
          <cell r="D1872" t="str">
            <v>神田　久史</v>
          </cell>
          <cell r="E1872">
            <v>1008</v>
          </cell>
          <cell r="F1872" t="str">
            <v>HIDA総合研究所</v>
          </cell>
          <cell r="G1872">
            <v>100801</v>
          </cell>
          <cell r="H1872" t="str">
            <v>調査企画Ｇ</v>
          </cell>
          <cell r="I1872">
            <v>1</v>
          </cell>
          <cell r="J1872" t="str">
            <v>部門1</v>
          </cell>
          <cell r="K1872">
            <v>1001</v>
          </cell>
          <cell r="L1872" t="str">
            <v>部門1-1</v>
          </cell>
          <cell r="M1872">
            <v>100102</v>
          </cell>
          <cell r="N1872" t="str">
            <v>一般職員</v>
          </cell>
          <cell r="O1872">
            <v>300</v>
          </cell>
          <cell r="P1872">
            <v>343500</v>
          </cell>
          <cell r="Q1872">
            <v>343500</v>
          </cell>
          <cell r="R1872">
            <v>0</v>
          </cell>
          <cell r="S1872">
            <v>0</v>
          </cell>
          <cell r="T1872">
            <v>0</v>
          </cell>
          <cell r="U1872">
            <v>0</v>
          </cell>
          <cell r="V1872">
            <v>0</v>
          </cell>
          <cell r="W1872">
            <v>0</v>
          </cell>
          <cell r="X1872">
            <v>0</v>
          </cell>
          <cell r="Y1872">
            <v>0</v>
          </cell>
          <cell r="Z1872">
            <v>343500</v>
          </cell>
          <cell r="AA1872">
            <v>45000</v>
          </cell>
          <cell r="AB1872">
            <v>47400</v>
          </cell>
          <cell r="AC1872">
            <v>6500</v>
          </cell>
          <cell r="AD1872">
            <v>0</v>
          </cell>
          <cell r="AE1872">
            <v>0</v>
          </cell>
          <cell r="AF1872">
            <v>11373</v>
          </cell>
          <cell r="AG1872">
            <v>0</v>
          </cell>
          <cell r="AH1872">
            <v>11400</v>
          </cell>
          <cell r="AI1872">
            <v>0</v>
          </cell>
          <cell r="AJ1872">
            <v>0</v>
          </cell>
          <cell r="AK1872">
            <v>18518</v>
          </cell>
          <cell r="AL1872">
            <v>2585</v>
          </cell>
          <cell r="AM1872">
            <v>41896.6</v>
          </cell>
          <cell r="AN1872">
            <v>705</v>
          </cell>
          <cell r="AO1872">
            <v>0</v>
          </cell>
          <cell r="AP1872">
            <v>0</v>
          </cell>
          <cell r="AQ1872">
            <v>465173</v>
          </cell>
          <cell r="AR1872">
            <v>0</v>
          </cell>
          <cell r="AS1872">
            <v>0</v>
          </cell>
          <cell r="AT1872">
            <v>0</v>
          </cell>
          <cell r="AU1872">
            <v>0</v>
          </cell>
          <cell r="AV1872">
            <v>2325</v>
          </cell>
          <cell r="AW1872">
            <v>3954.8355000000001</v>
          </cell>
          <cell r="AX1872">
            <v>948.9529</v>
          </cell>
        </row>
        <row r="1873">
          <cell r="D1873" t="str">
            <v>梶原　翼</v>
          </cell>
          <cell r="E1873">
            <v>1007</v>
          </cell>
          <cell r="F1873" t="str">
            <v>関西研修センター</v>
          </cell>
          <cell r="G1873">
            <v>100701</v>
          </cell>
          <cell r="H1873" t="str">
            <v>ＫＫＣＧ</v>
          </cell>
          <cell r="I1873">
            <v>1</v>
          </cell>
          <cell r="J1873" t="str">
            <v>部門1</v>
          </cell>
          <cell r="K1873">
            <v>1001</v>
          </cell>
          <cell r="L1873" t="str">
            <v>部門1-1</v>
          </cell>
          <cell r="M1873">
            <v>100104</v>
          </cell>
          <cell r="N1873" t="str">
            <v>臨時職員（共通）</v>
          </cell>
          <cell r="O1873">
            <v>600</v>
          </cell>
          <cell r="P1873">
            <v>0</v>
          </cell>
          <cell r="Q1873">
            <v>0</v>
          </cell>
          <cell r="R1873">
            <v>0</v>
          </cell>
          <cell r="S1873">
            <v>0</v>
          </cell>
          <cell r="T1873">
            <v>0</v>
          </cell>
          <cell r="U1873">
            <v>0</v>
          </cell>
          <cell r="V1873">
            <v>0</v>
          </cell>
          <cell r="W1873">
            <v>0</v>
          </cell>
          <cell r="X1873">
            <v>0</v>
          </cell>
          <cell r="Y1873">
            <v>0</v>
          </cell>
          <cell r="Z1873">
            <v>80817</v>
          </cell>
          <cell r="AA1873">
            <v>0</v>
          </cell>
          <cell r="AB1873">
            <v>0</v>
          </cell>
          <cell r="AC1873">
            <v>0</v>
          </cell>
          <cell r="AD1873">
            <v>0</v>
          </cell>
          <cell r="AE1873">
            <v>0</v>
          </cell>
          <cell r="AF1873">
            <v>0</v>
          </cell>
          <cell r="AG1873">
            <v>0</v>
          </cell>
          <cell r="AH1873">
            <v>0</v>
          </cell>
          <cell r="AI1873">
            <v>0</v>
          </cell>
          <cell r="AJ1873">
            <v>0</v>
          </cell>
          <cell r="AK1873">
            <v>4098</v>
          </cell>
          <cell r="AL1873">
            <v>0</v>
          </cell>
          <cell r="AM1873">
            <v>9271.1200000000008</v>
          </cell>
          <cell r="AN1873">
            <v>156</v>
          </cell>
          <cell r="AO1873">
            <v>0</v>
          </cell>
          <cell r="AP1873">
            <v>0</v>
          </cell>
          <cell r="AQ1873">
            <v>80817</v>
          </cell>
          <cell r="AR1873">
            <v>0</v>
          </cell>
          <cell r="AS1873">
            <v>0</v>
          </cell>
          <cell r="AT1873">
            <v>0</v>
          </cell>
          <cell r="AU1873">
            <v>0</v>
          </cell>
          <cell r="AV1873">
            <v>404</v>
          </cell>
          <cell r="AW1873">
            <v>687.02949999999998</v>
          </cell>
          <cell r="AX1873">
            <v>164.86660000000001</v>
          </cell>
        </row>
        <row r="1874">
          <cell r="D1874" t="str">
            <v>梶原　亜依子</v>
          </cell>
          <cell r="E1874">
            <v>1007</v>
          </cell>
          <cell r="F1874" t="str">
            <v>関西研修センター</v>
          </cell>
          <cell r="G1874">
            <v>100701</v>
          </cell>
          <cell r="H1874" t="str">
            <v>ＫＫＣＧ</v>
          </cell>
          <cell r="I1874">
            <v>1</v>
          </cell>
          <cell r="J1874" t="str">
            <v>部門1</v>
          </cell>
          <cell r="K1874">
            <v>1001</v>
          </cell>
          <cell r="L1874" t="str">
            <v>部門1-1</v>
          </cell>
          <cell r="M1874">
            <v>100102</v>
          </cell>
          <cell r="N1874" t="str">
            <v>一般職員</v>
          </cell>
          <cell r="O1874">
            <v>500</v>
          </cell>
          <cell r="P1874">
            <v>278700</v>
          </cell>
          <cell r="Q1874">
            <v>278700</v>
          </cell>
          <cell r="R1874">
            <v>0</v>
          </cell>
          <cell r="S1874">
            <v>0</v>
          </cell>
          <cell r="T1874">
            <v>0</v>
          </cell>
          <cell r="U1874">
            <v>0</v>
          </cell>
          <cell r="V1874">
            <v>0</v>
          </cell>
          <cell r="W1874">
            <v>0</v>
          </cell>
          <cell r="X1874">
            <v>0</v>
          </cell>
          <cell r="Y1874">
            <v>0</v>
          </cell>
          <cell r="Z1874">
            <v>278700</v>
          </cell>
          <cell r="AA1874">
            <v>0</v>
          </cell>
          <cell r="AB1874">
            <v>34764</v>
          </cell>
          <cell r="AC1874">
            <v>11000</v>
          </cell>
          <cell r="AD1874">
            <v>0</v>
          </cell>
          <cell r="AE1874">
            <v>0</v>
          </cell>
          <cell r="AF1874">
            <v>2000</v>
          </cell>
          <cell r="AG1874">
            <v>0</v>
          </cell>
          <cell r="AH1874">
            <v>4746</v>
          </cell>
          <cell r="AI1874">
            <v>1096</v>
          </cell>
          <cell r="AJ1874">
            <v>0</v>
          </cell>
          <cell r="AK1874">
            <v>13396</v>
          </cell>
          <cell r="AL1874">
            <v>0</v>
          </cell>
          <cell r="AM1874">
            <v>30308.2</v>
          </cell>
          <cell r="AN1874">
            <v>510</v>
          </cell>
          <cell r="AO1874">
            <v>0</v>
          </cell>
          <cell r="AP1874">
            <v>0</v>
          </cell>
          <cell r="AQ1874">
            <v>332306</v>
          </cell>
          <cell r="AR1874">
            <v>0</v>
          </cell>
          <cell r="AS1874">
            <v>0</v>
          </cell>
          <cell r="AT1874">
            <v>1096</v>
          </cell>
          <cell r="AU1874">
            <v>0</v>
          </cell>
          <cell r="AV1874">
            <v>1661</v>
          </cell>
          <cell r="AW1874">
            <v>2825.1309999999999</v>
          </cell>
          <cell r="AX1874">
            <v>677.90419999999995</v>
          </cell>
        </row>
        <row r="1875">
          <cell r="D1875" t="str">
            <v>手島　かれん</v>
          </cell>
          <cell r="E1875">
            <v>1003</v>
          </cell>
          <cell r="F1875" t="str">
            <v>研修業務部</v>
          </cell>
          <cell r="G1875">
            <v>100304</v>
          </cell>
          <cell r="H1875" t="str">
            <v>受入経理Ｇ</v>
          </cell>
          <cell r="I1875">
            <v>1</v>
          </cell>
          <cell r="J1875" t="str">
            <v>部門1</v>
          </cell>
          <cell r="K1875">
            <v>1001</v>
          </cell>
          <cell r="L1875" t="str">
            <v>部門1-1</v>
          </cell>
          <cell r="M1875">
            <v>100102</v>
          </cell>
          <cell r="N1875" t="str">
            <v>一般職員</v>
          </cell>
          <cell r="O1875">
            <v>500</v>
          </cell>
          <cell r="P1875">
            <v>302400</v>
          </cell>
          <cell r="Q1875">
            <v>302400</v>
          </cell>
          <cell r="R1875">
            <v>0</v>
          </cell>
          <cell r="S1875">
            <v>0</v>
          </cell>
          <cell r="T1875">
            <v>0</v>
          </cell>
          <cell r="U1875">
            <v>0</v>
          </cell>
          <cell r="V1875">
            <v>0</v>
          </cell>
          <cell r="W1875">
            <v>0</v>
          </cell>
          <cell r="X1875">
            <v>0</v>
          </cell>
          <cell r="Y1875">
            <v>0</v>
          </cell>
          <cell r="Z1875">
            <v>302400</v>
          </cell>
          <cell r="AA1875">
            <v>0</v>
          </cell>
          <cell r="AB1875">
            <v>36288</v>
          </cell>
          <cell r="AC1875">
            <v>0</v>
          </cell>
          <cell r="AD1875">
            <v>27000</v>
          </cell>
          <cell r="AE1875">
            <v>0</v>
          </cell>
          <cell r="AF1875">
            <v>12361</v>
          </cell>
          <cell r="AG1875">
            <v>0</v>
          </cell>
          <cell r="AH1875">
            <v>12702</v>
          </cell>
          <cell r="AI1875">
            <v>20278</v>
          </cell>
          <cell r="AJ1875">
            <v>0</v>
          </cell>
          <cell r="AK1875">
            <v>18518</v>
          </cell>
          <cell r="AL1875">
            <v>2585</v>
          </cell>
          <cell r="AM1875">
            <v>41896.6</v>
          </cell>
          <cell r="AN1875">
            <v>705</v>
          </cell>
          <cell r="AO1875">
            <v>0</v>
          </cell>
          <cell r="AP1875">
            <v>0</v>
          </cell>
          <cell r="AQ1875">
            <v>411029</v>
          </cell>
          <cell r="AR1875">
            <v>0</v>
          </cell>
          <cell r="AS1875">
            <v>0</v>
          </cell>
          <cell r="AT1875">
            <v>0</v>
          </cell>
          <cell r="AU1875">
            <v>0</v>
          </cell>
          <cell r="AV1875">
            <v>2055</v>
          </cell>
          <cell r="AW1875">
            <v>3493.8915000000002</v>
          </cell>
          <cell r="AX1875">
            <v>838.4991</v>
          </cell>
        </row>
        <row r="1876">
          <cell r="D1876" t="str">
            <v>手島　栄慈</v>
          </cell>
          <cell r="E1876">
            <v>1001</v>
          </cell>
          <cell r="F1876" t="str">
            <v>産業推進部</v>
          </cell>
          <cell r="G1876">
            <v>100101</v>
          </cell>
          <cell r="H1876" t="str">
            <v>産業国際化・インフラＧ</v>
          </cell>
          <cell r="I1876">
            <v>1</v>
          </cell>
          <cell r="J1876" t="str">
            <v>部門1</v>
          </cell>
          <cell r="K1876">
            <v>1001</v>
          </cell>
          <cell r="L1876" t="str">
            <v>部門1-1</v>
          </cell>
          <cell r="M1876">
            <v>100102</v>
          </cell>
          <cell r="N1876" t="str">
            <v>一般職員</v>
          </cell>
          <cell r="O1876">
            <v>500</v>
          </cell>
          <cell r="P1876">
            <v>281400</v>
          </cell>
          <cell r="Q1876">
            <v>281400</v>
          </cell>
          <cell r="R1876">
            <v>0</v>
          </cell>
          <cell r="S1876">
            <v>0</v>
          </cell>
          <cell r="T1876">
            <v>0</v>
          </cell>
          <cell r="U1876">
            <v>0</v>
          </cell>
          <cell r="V1876">
            <v>0</v>
          </cell>
          <cell r="W1876">
            <v>0</v>
          </cell>
          <cell r="X1876">
            <v>0</v>
          </cell>
          <cell r="Y1876">
            <v>0</v>
          </cell>
          <cell r="Z1876">
            <v>281400</v>
          </cell>
          <cell r="AA1876">
            <v>0</v>
          </cell>
          <cell r="AB1876">
            <v>34548</v>
          </cell>
          <cell r="AC1876">
            <v>6500</v>
          </cell>
          <cell r="AD1876">
            <v>27000</v>
          </cell>
          <cell r="AE1876">
            <v>0</v>
          </cell>
          <cell r="AF1876">
            <v>4100</v>
          </cell>
          <cell r="AG1876">
            <v>0</v>
          </cell>
          <cell r="AH1876">
            <v>13800</v>
          </cell>
          <cell r="AI1876">
            <v>18863</v>
          </cell>
          <cell r="AJ1876">
            <v>0</v>
          </cell>
          <cell r="AK1876">
            <v>18518</v>
          </cell>
          <cell r="AL1876">
            <v>0</v>
          </cell>
          <cell r="AM1876">
            <v>41896.6</v>
          </cell>
          <cell r="AN1876">
            <v>705</v>
          </cell>
          <cell r="AO1876">
            <v>0</v>
          </cell>
          <cell r="AP1876">
            <v>0</v>
          </cell>
          <cell r="AQ1876">
            <v>386211</v>
          </cell>
          <cell r="AR1876">
            <v>0</v>
          </cell>
          <cell r="AS1876">
            <v>0</v>
          </cell>
          <cell r="AT1876">
            <v>0</v>
          </cell>
          <cell r="AU1876">
            <v>0</v>
          </cell>
          <cell r="AV1876">
            <v>1931</v>
          </cell>
          <cell r="AW1876">
            <v>3282.8485000000001</v>
          </cell>
          <cell r="AX1876">
            <v>787.87040000000002</v>
          </cell>
        </row>
        <row r="1877">
          <cell r="D1877" t="str">
            <v>横田　英彦</v>
          </cell>
          <cell r="E1877">
            <v>1002</v>
          </cell>
          <cell r="F1877" t="str">
            <v>政策推進部</v>
          </cell>
          <cell r="G1877">
            <v>100201</v>
          </cell>
          <cell r="H1877" t="str">
            <v>国際人材Ｇ</v>
          </cell>
          <cell r="I1877">
            <v>1</v>
          </cell>
          <cell r="J1877" t="str">
            <v>部門1</v>
          </cell>
          <cell r="K1877">
            <v>1001</v>
          </cell>
          <cell r="L1877" t="str">
            <v>部門1-1</v>
          </cell>
          <cell r="M1877">
            <v>100102</v>
          </cell>
          <cell r="N1877" t="str">
            <v>一般職員</v>
          </cell>
          <cell r="O1877">
            <v>500</v>
          </cell>
          <cell r="P1877">
            <v>343500</v>
          </cell>
          <cell r="Q1877">
            <v>343500</v>
          </cell>
          <cell r="R1877">
            <v>0</v>
          </cell>
          <cell r="S1877">
            <v>0</v>
          </cell>
          <cell r="T1877">
            <v>0</v>
          </cell>
          <cell r="U1877">
            <v>0</v>
          </cell>
          <cell r="V1877">
            <v>0</v>
          </cell>
          <cell r="W1877">
            <v>0</v>
          </cell>
          <cell r="X1877">
            <v>0</v>
          </cell>
          <cell r="Y1877">
            <v>0</v>
          </cell>
          <cell r="Z1877">
            <v>343500</v>
          </cell>
          <cell r="AA1877">
            <v>0</v>
          </cell>
          <cell r="AB1877">
            <v>43560</v>
          </cell>
          <cell r="AC1877">
            <v>19500</v>
          </cell>
          <cell r="AD1877">
            <v>27000</v>
          </cell>
          <cell r="AE1877">
            <v>0</v>
          </cell>
          <cell r="AF1877">
            <v>14878</v>
          </cell>
          <cell r="AG1877">
            <v>0</v>
          </cell>
          <cell r="AH1877">
            <v>17154</v>
          </cell>
          <cell r="AI1877">
            <v>0</v>
          </cell>
          <cell r="AJ1877">
            <v>0</v>
          </cell>
          <cell r="AK1877">
            <v>19700</v>
          </cell>
          <cell r="AL1877">
            <v>2750</v>
          </cell>
          <cell r="AM1877">
            <v>44570</v>
          </cell>
          <cell r="AN1877">
            <v>750</v>
          </cell>
          <cell r="AO1877">
            <v>0</v>
          </cell>
          <cell r="AP1877">
            <v>0</v>
          </cell>
          <cell r="AQ1877">
            <v>465592</v>
          </cell>
          <cell r="AR1877">
            <v>0</v>
          </cell>
          <cell r="AS1877">
            <v>0</v>
          </cell>
          <cell r="AT1877">
            <v>0</v>
          </cell>
          <cell r="AU1877">
            <v>0</v>
          </cell>
          <cell r="AV1877">
            <v>2327</v>
          </cell>
          <cell r="AW1877">
            <v>3958.4920000000002</v>
          </cell>
          <cell r="AX1877">
            <v>949.80759999999998</v>
          </cell>
        </row>
        <row r="1878">
          <cell r="D1878" t="str">
            <v>今井　美名子</v>
          </cell>
          <cell r="E1878">
            <v>1007</v>
          </cell>
          <cell r="F1878" t="str">
            <v>関西研修センター</v>
          </cell>
          <cell r="G1878">
            <v>100701</v>
          </cell>
          <cell r="H1878" t="str">
            <v>ＫＫＣＧ</v>
          </cell>
          <cell r="I1878">
            <v>1</v>
          </cell>
          <cell r="J1878" t="str">
            <v>部門1</v>
          </cell>
          <cell r="K1878">
            <v>1001</v>
          </cell>
          <cell r="L1878" t="str">
            <v>部門1-1</v>
          </cell>
          <cell r="M1878">
            <v>100102</v>
          </cell>
          <cell r="N1878" t="str">
            <v>一般職員</v>
          </cell>
          <cell r="O1878">
            <v>300</v>
          </cell>
          <cell r="P1878">
            <v>315700</v>
          </cell>
          <cell r="Q1878">
            <v>315700</v>
          </cell>
          <cell r="R1878">
            <v>0</v>
          </cell>
          <cell r="S1878">
            <v>0</v>
          </cell>
          <cell r="T1878">
            <v>0</v>
          </cell>
          <cell r="U1878">
            <v>0</v>
          </cell>
          <cell r="V1878">
            <v>0</v>
          </cell>
          <cell r="W1878">
            <v>0</v>
          </cell>
          <cell r="X1878">
            <v>0</v>
          </cell>
          <cell r="Y1878">
            <v>0</v>
          </cell>
          <cell r="Z1878">
            <v>315700</v>
          </cell>
          <cell r="AA1878">
            <v>45000</v>
          </cell>
          <cell r="AB1878">
            <v>44064</v>
          </cell>
          <cell r="AC1878">
            <v>6500</v>
          </cell>
          <cell r="AD1878">
            <v>0</v>
          </cell>
          <cell r="AE1878">
            <v>0</v>
          </cell>
          <cell r="AF1878">
            <v>9405</v>
          </cell>
          <cell r="AG1878">
            <v>0</v>
          </cell>
          <cell r="AH1878">
            <v>0</v>
          </cell>
          <cell r="AI1878">
            <v>0</v>
          </cell>
          <cell r="AJ1878">
            <v>0</v>
          </cell>
          <cell r="AK1878">
            <v>16154</v>
          </cell>
          <cell r="AL1878">
            <v>2255</v>
          </cell>
          <cell r="AM1878">
            <v>36547.800000000003</v>
          </cell>
          <cell r="AN1878">
            <v>615</v>
          </cell>
          <cell r="AO1878">
            <v>0</v>
          </cell>
          <cell r="AP1878">
            <v>0</v>
          </cell>
          <cell r="AQ1878">
            <v>420669</v>
          </cell>
          <cell r="AR1878">
            <v>0</v>
          </cell>
          <cell r="AS1878">
            <v>0</v>
          </cell>
          <cell r="AT1878">
            <v>0</v>
          </cell>
          <cell r="AU1878">
            <v>0</v>
          </cell>
          <cell r="AV1878">
            <v>2103</v>
          </cell>
          <cell r="AW1878">
            <v>3576.0315000000001</v>
          </cell>
          <cell r="AX1878">
            <v>858.16470000000004</v>
          </cell>
        </row>
        <row r="1879">
          <cell r="D1879" t="str">
            <v>古屋　浩</v>
          </cell>
          <cell r="E1879">
            <v>1003</v>
          </cell>
          <cell r="F1879" t="str">
            <v>新国際協力事業部</v>
          </cell>
          <cell r="G1879">
            <v>100301</v>
          </cell>
          <cell r="H1879" t="str">
            <v>新国際協力事業Ｇ</v>
          </cell>
          <cell r="I1879">
            <v>1</v>
          </cell>
          <cell r="J1879" t="str">
            <v>部門1</v>
          </cell>
          <cell r="K1879">
            <v>1001</v>
          </cell>
          <cell r="L1879" t="str">
            <v>部門1-1</v>
          </cell>
          <cell r="M1879">
            <v>100102</v>
          </cell>
          <cell r="N1879" t="str">
            <v>一般職員</v>
          </cell>
          <cell r="O1879">
            <v>500</v>
          </cell>
          <cell r="P1879">
            <v>307600</v>
          </cell>
          <cell r="Q1879">
            <v>307600</v>
          </cell>
          <cell r="R1879">
            <v>0</v>
          </cell>
          <cell r="S1879">
            <v>0</v>
          </cell>
          <cell r="T1879">
            <v>0</v>
          </cell>
          <cell r="U1879">
            <v>0</v>
          </cell>
          <cell r="V1879">
            <v>0</v>
          </cell>
          <cell r="W1879">
            <v>0</v>
          </cell>
          <cell r="X1879">
            <v>0</v>
          </cell>
          <cell r="Y1879">
            <v>0</v>
          </cell>
          <cell r="Z1879">
            <v>307600</v>
          </cell>
          <cell r="AA1879">
            <v>0</v>
          </cell>
          <cell r="AB1879">
            <v>36912</v>
          </cell>
          <cell r="AC1879">
            <v>0</v>
          </cell>
          <cell r="AD1879">
            <v>27000</v>
          </cell>
          <cell r="AE1879">
            <v>0</v>
          </cell>
          <cell r="AF1879">
            <v>4690</v>
          </cell>
          <cell r="AG1879">
            <v>0</v>
          </cell>
          <cell r="AH1879">
            <v>6803</v>
          </cell>
          <cell r="AI1879">
            <v>42996</v>
          </cell>
          <cell r="AJ1879">
            <v>0</v>
          </cell>
          <cell r="AK1879">
            <v>18518</v>
          </cell>
          <cell r="AL1879">
            <v>2585</v>
          </cell>
          <cell r="AM1879">
            <v>41896.6</v>
          </cell>
          <cell r="AN1879">
            <v>705</v>
          </cell>
          <cell r="AO1879">
            <v>0</v>
          </cell>
          <cell r="AP1879">
            <v>0</v>
          </cell>
          <cell r="AQ1879">
            <v>426001</v>
          </cell>
          <cell r="AR1879">
            <v>0</v>
          </cell>
          <cell r="AS1879">
            <v>0</v>
          </cell>
          <cell r="AT1879">
            <v>0</v>
          </cell>
          <cell r="AU1879">
            <v>0</v>
          </cell>
          <cell r="AV1879">
            <v>2130</v>
          </cell>
          <cell r="AW1879">
            <v>3621.0135</v>
          </cell>
          <cell r="AX1879">
            <v>869.04200000000003</v>
          </cell>
        </row>
        <row r="1880">
          <cell r="D1880" t="str">
            <v>飯田　真弓</v>
          </cell>
          <cell r="E1880">
            <v>1002</v>
          </cell>
          <cell r="F1880" t="str">
            <v>政策推進部</v>
          </cell>
          <cell r="G1880">
            <v>100201</v>
          </cell>
          <cell r="H1880" t="str">
            <v>国際人材Ｇ</v>
          </cell>
          <cell r="I1880">
            <v>1</v>
          </cell>
          <cell r="J1880" t="str">
            <v>部門1</v>
          </cell>
          <cell r="K1880">
            <v>1001</v>
          </cell>
          <cell r="L1880" t="str">
            <v>部門1-1</v>
          </cell>
          <cell r="M1880">
            <v>100102</v>
          </cell>
          <cell r="N1880" t="str">
            <v>一般職員</v>
          </cell>
          <cell r="O1880">
            <v>500</v>
          </cell>
          <cell r="P1880">
            <v>270600</v>
          </cell>
          <cell r="Q1880">
            <v>270600</v>
          </cell>
          <cell r="R1880">
            <v>0</v>
          </cell>
          <cell r="S1880">
            <v>0</v>
          </cell>
          <cell r="T1880">
            <v>0</v>
          </cell>
          <cell r="U1880">
            <v>0</v>
          </cell>
          <cell r="V1880">
            <v>0</v>
          </cell>
          <cell r="W1880">
            <v>0</v>
          </cell>
          <cell r="X1880">
            <v>0</v>
          </cell>
          <cell r="Y1880">
            <v>0</v>
          </cell>
          <cell r="Z1880">
            <v>270600</v>
          </cell>
          <cell r="AA1880">
            <v>0</v>
          </cell>
          <cell r="AB1880">
            <v>32472</v>
          </cell>
          <cell r="AC1880">
            <v>0</v>
          </cell>
          <cell r="AD1880">
            <v>27000</v>
          </cell>
          <cell r="AE1880">
            <v>0</v>
          </cell>
          <cell r="AF1880">
            <v>9233</v>
          </cell>
          <cell r="AG1880">
            <v>0</v>
          </cell>
          <cell r="AH1880">
            <v>4589</v>
          </cell>
          <cell r="AI1880">
            <v>19483</v>
          </cell>
          <cell r="AJ1880">
            <v>0</v>
          </cell>
          <cell r="AK1880">
            <v>14972</v>
          </cell>
          <cell r="AL1880">
            <v>2090</v>
          </cell>
          <cell r="AM1880">
            <v>33873.4</v>
          </cell>
          <cell r="AN1880">
            <v>570</v>
          </cell>
          <cell r="AO1880">
            <v>0</v>
          </cell>
          <cell r="AP1880">
            <v>0</v>
          </cell>
          <cell r="AQ1880">
            <v>363377</v>
          </cell>
          <cell r="AR1880">
            <v>0</v>
          </cell>
          <cell r="AS1880">
            <v>0</v>
          </cell>
          <cell r="AT1880">
            <v>0</v>
          </cell>
          <cell r="AU1880">
            <v>0</v>
          </cell>
          <cell r="AV1880">
            <v>1816</v>
          </cell>
          <cell r="AW1880">
            <v>3089.5895</v>
          </cell>
          <cell r="AX1880">
            <v>741.28899999999999</v>
          </cell>
        </row>
        <row r="1881">
          <cell r="D1881" t="str">
            <v>弥富　理佳</v>
          </cell>
          <cell r="E1881">
            <v>1002</v>
          </cell>
          <cell r="F1881" t="str">
            <v>政策推進部</v>
          </cell>
          <cell r="G1881">
            <v>100202</v>
          </cell>
          <cell r="H1881" t="str">
            <v>政策受託Ｇ</v>
          </cell>
          <cell r="I1881">
            <v>1</v>
          </cell>
          <cell r="J1881" t="str">
            <v>部門1</v>
          </cell>
          <cell r="K1881">
            <v>1001</v>
          </cell>
          <cell r="L1881" t="str">
            <v>部門1-1</v>
          </cell>
          <cell r="M1881">
            <v>100102</v>
          </cell>
          <cell r="N1881" t="str">
            <v>一般職員</v>
          </cell>
          <cell r="O1881">
            <v>500</v>
          </cell>
          <cell r="P1881">
            <v>276000</v>
          </cell>
          <cell r="Q1881">
            <v>276000</v>
          </cell>
          <cell r="R1881">
            <v>0</v>
          </cell>
          <cell r="S1881">
            <v>0</v>
          </cell>
          <cell r="T1881">
            <v>0</v>
          </cell>
          <cell r="U1881">
            <v>0</v>
          </cell>
          <cell r="V1881">
            <v>0</v>
          </cell>
          <cell r="W1881">
            <v>0</v>
          </cell>
          <cell r="X1881">
            <v>0</v>
          </cell>
          <cell r="Y1881">
            <v>0</v>
          </cell>
          <cell r="Z1881">
            <v>276000</v>
          </cell>
          <cell r="AA1881">
            <v>0</v>
          </cell>
          <cell r="AB1881">
            <v>33120</v>
          </cell>
          <cell r="AC1881">
            <v>0</v>
          </cell>
          <cell r="AD1881">
            <v>27000</v>
          </cell>
          <cell r="AE1881">
            <v>0</v>
          </cell>
          <cell r="AF1881">
            <v>5170</v>
          </cell>
          <cell r="AG1881">
            <v>0</v>
          </cell>
          <cell r="AH1881">
            <v>6196</v>
          </cell>
          <cell r="AI1881">
            <v>45195</v>
          </cell>
          <cell r="AJ1881">
            <v>0</v>
          </cell>
          <cell r="AK1881">
            <v>14972</v>
          </cell>
          <cell r="AL1881">
            <v>0</v>
          </cell>
          <cell r="AM1881">
            <v>33873.4</v>
          </cell>
          <cell r="AN1881">
            <v>570</v>
          </cell>
          <cell r="AO1881">
            <v>0</v>
          </cell>
          <cell r="AP1881">
            <v>0</v>
          </cell>
          <cell r="AQ1881">
            <v>392681</v>
          </cell>
          <cell r="AR1881">
            <v>0</v>
          </cell>
          <cell r="AS1881">
            <v>0</v>
          </cell>
          <cell r="AT1881">
            <v>872</v>
          </cell>
          <cell r="AU1881">
            <v>0</v>
          </cell>
          <cell r="AV1881">
            <v>1963</v>
          </cell>
          <cell r="AW1881">
            <v>3338.1934999999999</v>
          </cell>
          <cell r="AX1881">
            <v>801.06920000000002</v>
          </cell>
        </row>
        <row r="1882">
          <cell r="D1882" t="str">
            <v>北　雅士</v>
          </cell>
          <cell r="E1882">
            <v>1004</v>
          </cell>
          <cell r="F1882" t="str">
            <v>事業統括部</v>
          </cell>
          <cell r="G1882">
            <v>100402</v>
          </cell>
          <cell r="H1882" t="str">
            <v>事業統括Ｇ地方創生支援ユニット</v>
          </cell>
          <cell r="I1882">
            <v>1</v>
          </cell>
          <cell r="J1882" t="str">
            <v>部門1</v>
          </cell>
          <cell r="K1882">
            <v>1001</v>
          </cell>
          <cell r="L1882" t="str">
            <v>部門1-1</v>
          </cell>
          <cell r="M1882">
            <v>100102</v>
          </cell>
          <cell r="N1882" t="str">
            <v>一般職員</v>
          </cell>
          <cell r="O1882">
            <v>500</v>
          </cell>
          <cell r="P1882">
            <v>276000</v>
          </cell>
          <cell r="Q1882">
            <v>276000</v>
          </cell>
          <cell r="R1882">
            <v>0</v>
          </cell>
          <cell r="S1882">
            <v>0</v>
          </cell>
          <cell r="T1882">
            <v>0</v>
          </cell>
          <cell r="U1882">
            <v>0</v>
          </cell>
          <cell r="V1882">
            <v>0</v>
          </cell>
          <cell r="W1882">
            <v>0</v>
          </cell>
          <cell r="X1882">
            <v>0</v>
          </cell>
          <cell r="Y1882">
            <v>0</v>
          </cell>
          <cell r="Z1882">
            <v>276000</v>
          </cell>
          <cell r="AA1882">
            <v>0</v>
          </cell>
          <cell r="AB1882">
            <v>36240</v>
          </cell>
          <cell r="AC1882">
            <v>26000</v>
          </cell>
          <cell r="AD1882">
            <v>0</v>
          </cell>
          <cell r="AE1882">
            <v>0</v>
          </cell>
          <cell r="AF1882">
            <v>17968</v>
          </cell>
          <cell r="AG1882">
            <v>0</v>
          </cell>
          <cell r="AH1882">
            <v>11196</v>
          </cell>
          <cell r="AI1882">
            <v>96589</v>
          </cell>
          <cell r="AJ1882">
            <v>-15390</v>
          </cell>
          <cell r="AK1882">
            <v>23246</v>
          </cell>
          <cell r="AL1882">
            <v>0</v>
          </cell>
          <cell r="AM1882">
            <v>52593.2</v>
          </cell>
          <cell r="AN1882">
            <v>885</v>
          </cell>
          <cell r="AO1882">
            <v>0</v>
          </cell>
          <cell r="AP1882">
            <v>0</v>
          </cell>
          <cell r="AQ1882">
            <v>448603</v>
          </cell>
          <cell r="AR1882">
            <v>1838</v>
          </cell>
          <cell r="AS1882">
            <v>0</v>
          </cell>
          <cell r="AT1882">
            <v>1009</v>
          </cell>
          <cell r="AU1882">
            <v>0</v>
          </cell>
          <cell r="AV1882">
            <v>2243</v>
          </cell>
          <cell r="AW1882">
            <v>3813.1405</v>
          </cell>
          <cell r="AX1882">
            <v>915.15009999999995</v>
          </cell>
        </row>
        <row r="1883">
          <cell r="D1883" t="str">
            <v>神田　美帆</v>
          </cell>
          <cell r="E1883">
            <v>1004</v>
          </cell>
          <cell r="F1883" t="str">
            <v>事業統括部</v>
          </cell>
          <cell r="G1883">
            <v>100401</v>
          </cell>
          <cell r="H1883" t="str">
            <v>事業統括Ｇ</v>
          </cell>
          <cell r="I1883">
            <v>1</v>
          </cell>
          <cell r="J1883" t="str">
            <v>部門1</v>
          </cell>
          <cell r="K1883">
            <v>1001</v>
          </cell>
          <cell r="L1883" t="str">
            <v>部門1-1</v>
          </cell>
          <cell r="M1883">
            <v>100102</v>
          </cell>
          <cell r="N1883" t="str">
            <v>一般職員</v>
          </cell>
          <cell r="O1883">
            <v>500</v>
          </cell>
          <cell r="P1883">
            <v>231520</v>
          </cell>
          <cell r="Q1883">
            <v>231520</v>
          </cell>
          <cell r="R1883">
            <v>0</v>
          </cell>
          <cell r="S1883">
            <v>0</v>
          </cell>
          <cell r="T1883">
            <v>0</v>
          </cell>
          <cell r="U1883">
            <v>0</v>
          </cell>
          <cell r="V1883">
            <v>0</v>
          </cell>
          <cell r="W1883">
            <v>0</v>
          </cell>
          <cell r="X1883">
            <v>0</v>
          </cell>
          <cell r="Y1883">
            <v>0</v>
          </cell>
          <cell r="Z1883">
            <v>231520</v>
          </cell>
          <cell r="AA1883">
            <v>0</v>
          </cell>
          <cell r="AB1883">
            <v>27782</v>
          </cell>
          <cell r="AC1883">
            <v>0</v>
          </cell>
          <cell r="AD1883">
            <v>0</v>
          </cell>
          <cell r="AE1883">
            <v>0</v>
          </cell>
          <cell r="AF1883">
            <v>11373</v>
          </cell>
          <cell r="AG1883">
            <v>0</v>
          </cell>
          <cell r="AH1883">
            <v>3961</v>
          </cell>
          <cell r="AI1883">
            <v>1686</v>
          </cell>
          <cell r="AJ1883">
            <v>0</v>
          </cell>
          <cell r="AK1883">
            <v>11820</v>
          </cell>
          <cell r="AL1883">
            <v>1650</v>
          </cell>
          <cell r="AM1883">
            <v>26742</v>
          </cell>
          <cell r="AN1883">
            <v>450</v>
          </cell>
          <cell r="AO1883">
            <v>0</v>
          </cell>
          <cell r="AP1883">
            <v>0</v>
          </cell>
          <cell r="AQ1883">
            <v>276322</v>
          </cell>
          <cell r="AR1883">
            <v>0</v>
          </cell>
          <cell r="AS1883">
            <v>0</v>
          </cell>
          <cell r="AT1883">
            <v>0</v>
          </cell>
          <cell r="AU1883">
            <v>0</v>
          </cell>
          <cell r="AV1883">
            <v>1381</v>
          </cell>
          <cell r="AW1883">
            <v>2349.3470000000002</v>
          </cell>
          <cell r="AX1883">
            <v>563.69680000000005</v>
          </cell>
        </row>
        <row r="1884">
          <cell r="D1884" t="str">
            <v>吉田　ひとみ</v>
          </cell>
          <cell r="E1884">
            <v>1003</v>
          </cell>
          <cell r="F1884" t="str">
            <v>研修業務部</v>
          </cell>
          <cell r="G1884">
            <v>100302</v>
          </cell>
          <cell r="H1884" t="str">
            <v>低炭素化支援Ｇ</v>
          </cell>
          <cell r="I1884">
            <v>1</v>
          </cell>
          <cell r="J1884" t="str">
            <v>部門1</v>
          </cell>
          <cell r="K1884">
            <v>1001</v>
          </cell>
          <cell r="L1884" t="str">
            <v>部門1-1</v>
          </cell>
          <cell r="M1884">
            <v>100102</v>
          </cell>
          <cell r="N1884" t="str">
            <v>一般職員</v>
          </cell>
          <cell r="O1884">
            <v>500</v>
          </cell>
          <cell r="P1884">
            <v>267900</v>
          </cell>
          <cell r="Q1884">
            <v>267900</v>
          </cell>
          <cell r="R1884">
            <v>0</v>
          </cell>
          <cell r="S1884">
            <v>0</v>
          </cell>
          <cell r="T1884">
            <v>0</v>
          </cell>
          <cell r="U1884">
            <v>0</v>
          </cell>
          <cell r="V1884">
            <v>0</v>
          </cell>
          <cell r="W1884">
            <v>0</v>
          </cell>
          <cell r="X1884">
            <v>0</v>
          </cell>
          <cell r="Y1884">
            <v>0</v>
          </cell>
          <cell r="Z1884">
            <v>267900</v>
          </cell>
          <cell r="AA1884">
            <v>0</v>
          </cell>
          <cell r="AB1884">
            <v>32148</v>
          </cell>
          <cell r="AC1884">
            <v>0</v>
          </cell>
          <cell r="AD1884">
            <v>27000</v>
          </cell>
          <cell r="AE1884">
            <v>0</v>
          </cell>
          <cell r="AF1884">
            <v>13311</v>
          </cell>
          <cell r="AG1884">
            <v>0</v>
          </cell>
          <cell r="AH1884">
            <v>6039</v>
          </cell>
          <cell r="AI1884">
            <v>26859</v>
          </cell>
          <cell r="AJ1884">
            <v>0</v>
          </cell>
          <cell r="AK1884">
            <v>18518</v>
          </cell>
          <cell r="AL1884">
            <v>2585</v>
          </cell>
          <cell r="AM1884">
            <v>41896.6</v>
          </cell>
          <cell r="AN1884">
            <v>705</v>
          </cell>
          <cell r="AO1884">
            <v>0</v>
          </cell>
          <cell r="AP1884">
            <v>0</v>
          </cell>
          <cell r="AQ1884">
            <v>373257</v>
          </cell>
          <cell r="AR1884">
            <v>0</v>
          </cell>
          <cell r="AS1884">
            <v>0</v>
          </cell>
          <cell r="AT1884">
            <v>498</v>
          </cell>
          <cell r="AU1884">
            <v>0</v>
          </cell>
          <cell r="AV1884">
            <v>1866</v>
          </cell>
          <cell r="AW1884">
            <v>3172.9695000000002</v>
          </cell>
          <cell r="AX1884">
            <v>761.44420000000002</v>
          </cell>
        </row>
        <row r="1885">
          <cell r="D1885" t="str">
            <v>志村　拓也</v>
          </cell>
          <cell r="E1885">
            <v>1004</v>
          </cell>
          <cell r="F1885" t="str">
            <v>事業統括部</v>
          </cell>
          <cell r="G1885">
            <v>100405</v>
          </cell>
          <cell r="H1885" t="str">
            <v>ジャカルタ事務所</v>
          </cell>
          <cell r="I1885">
            <v>1</v>
          </cell>
          <cell r="J1885" t="str">
            <v>部門1</v>
          </cell>
          <cell r="K1885">
            <v>1001</v>
          </cell>
          <cell r="L1885" t="str">
            <v>部門1-1</v>
          </cell>
          <cell r="M1885">
            <v>100102</v>
          </cell>
          <cell r="N1885" t="str">
            <v>一般職員</v>
          </cell>
          <cell r="O1885">
            <v>400</v>
          </cell>
          <cell r="P1885">
            <v>292080</v>
          </cell>
          <cell r="Q1885">
            <v>292080</v>
          </cell>
          <cell r="R1885">
            <v>0</v>
          </cell>
          <cell r="S1885">
            <v>0</v>
          </cell>
          <cell r="T1885">
            <v>0</v>
          </cell>
          <cell r="U1885">
            <v>0</v>
          </cell>
          <cell r="V1885">
            <v>0</v>
          </cell>
          <cell r="W1885">
            <v>0</v>
          </cell>
          <cell r="X1885">
            <v>0</v>
          </cell>
          <cell r="Y1885">
            <v>0</v>
          </cell>
          <cell r="Z1885">
            <v>292080</v>
          </cell>
          <cell r="AA1885">
            <v>0</v>
          </cell>
          <cell r="AB1885">
            <v>0</v>
          </cell>
          <cell r="AC1885">
            <v>6500</v>
          </cell>
          <cell r="AD1885">
            <v>0</v>
          </cell>
          <cell r="AE1885">
            <v>0</v>
          </cell>
          <cell r="AF1885">
            <v>0</v>
          </cell>
          <cell r="AG1885">
            <v>0</v>
          </cell>
          <cell r="AH1885">
            <v>0</v>
          </cell>
          <cell r="AI1885">
            <v>0</v>
          </cell>
          <cell r="AJ1885">
            <v>0</v>
          </cell>
          <cell r="AK1885">
            <v>27974</v>
          </cell>
          <cell r="AL1885">
            <v>0</v>
          </cell>
          <cell r="AM1885">
            <v>55267.6</v>
          </cell>
          <cell r="AN1885">
            <v>930</v>
          </cell>
          <cell r="AO1885">
            <v>0</v>
          </cell>
          <cell r="AP1885">
            <v>0</v>
          </cell>
          <cell r="AQ1885">
            <v>298580</v>
          </cell>
          <cell r="AR1885">
            <v>0</v>
          </cell>
          <cell r="AS1885">
            <v>0</v>
          </cell>
          <cell r="AT1885">
            <v>0</v>
          </cell>
          <cell r="AU1885">
            <v>0</v>
          </cell>
          <cell r="AV1885">
            <v>1492</v>
          </cell>
          <cell r="AW1885">
            <v>2538.83</v>
          </cell>
          <cell r="AX1885">
            <v>0</v>
          </cell>
        </row>
        <row r="1886">
          <cell r="D1886" t="str">
            <v>山下　哲志</v>
          </cell>
          <cell r="E1886">
            <v>1006</v>
          </cell>
          <cell r="F1886" t="str">
            <v>東京研修センター</v>
          </cell>
          <cell r="G1886">
            <v>100601</v>
          </cell>
          <cell r="H1886" t="str">
            <v>ＴＫＣＧ</v>
          </cell>
          <cell r="I1886">
            <v>1</v>
          </cell>
          <cell r="J1886" t="str">
            <v>部門1</v>
          </cell>
          <cell r="K1886">
            <v>1001</v>
          </cell>
          <cell r="L1886" t="str">
            <v>部門1-1</v>
          </cell>
          <cell r="M1886">
            <v>100102</v>
          </cell>
          <cell r="N1886" t="str">
            <v>一般職員</v>
          </cell>
          <cell r="O1886">
            <v>500</v>
          </cell>
          <cell r="P1886">
            <v>310200</v>
          </cell>
          <cell r="Q1886">
            <v>310200</v>
          </cell>
          <cell r="R1886">
            <v>0</v>
          </cell>
          <cell r="S1886">
            <v>0</v>
          </cell>
          <cell r="T1886">
            <v>0</v>
          </cell>
          <cell r="U1886">
            <v>0</v>
          </cell>
          <cell r="V1886">
            <v>0</v>
          </cell>
          <cell r="W1886">
            <v>0</v>
          </cell>
          <cell r="X1886">
            <v>0</v>
          </cell>
          <cell r="Y1886">
            <v>0</v>
          </cell>
          <cell r="Z1886">
            <v>310200</v>
          </cell>
          <cell r="AA1886">
            <v>0</v>
          </cell>
          <cell r="AB1886">
            <v>38784</v>
          </cell>
          <cell r="AC1886">
            <v>13000</v>
          </cell>
          <cell r="AD1886">
            <v>27000</v>
          </cell>
          <cell r="AE1886">
            <v>0</v>
          </cell>
          <cell r="AF1886">
            <v>6840</v>
          </cell>
          <cell r="AG1886">
            <v>0</v>
          </cell>
          <cell r="AH1886">
            <v>6854</v>
          </cell>
          <cell r="AI1886">
            <v>105474</v>
          </cell>
          <cell r="AJ1886">
            <v>0</v>
          </cell>
          <cell r="AK1886">
            <v>17336</v>
          </cell>
          <cell r="AL1886">
            <v>2420</v>
          </cell>
          <cell r="AM1886">
            <v>39222.199999999997</v>
          </cell>
          <cell r="AN1886">
            <v>660</v>
          </cell>
          <cell r="AO1886">
            <v>0</v>
          </cell>
          <cell r="AP1886">
            <v>0</v>
          </cell>
          <cell r="AQ1886">
            <v>508152</v>
          </cell>
          <cell r="AR1886">
            <v>0</v>
          </cell>
          <cell r="AS1886">
            <v>0</v>
          </cell>
          <cell r="AT1886">
            <v>0</v>
          </cell>
          <cell r="AU1886">
            <v>8272</v>
          </cell>
          <cell r="AV1886">
            <v>2540</v>
          </cell>
          <cell r="AW1886">
            <v>4320.0519999999997</v>
          </cell>
          <cell r="AX1886">
            <v>1036.6300000000001</v>
          </cell>
        </row>
        <row r="1887">
          <cell r="D1887" t="str">
            <v>山本　出</v>
          </cell>
          <cell r="E1887">
            <v>1006</v>
          </cell>
          <cell r="F1887" t="str">
            <v>東京研修センター</v>
          </cell>
          <cell r="G1887">
            <v>100601</v>
          </cell>
          <cell r="H1887" t="str">
            <v>ＴＫＣＧ</v>
          </cell>
          <cell r="I1887">
            <v>1</v>
          </cell>
          <cell r="J1887" t="str">
            <v>部門1</v>
          </cell>
          <cell r="K1887">
            <v>1001</v>
          </cell>
          <cell r="L1887" t="str">
            <v>部門1-1</v>
          </cell>
          <cell r="M1887">
            <v>100102</v>
          </cell>
          <cell r="N1887" t="str">
            <v>一般職員</v>
          </cell>
          <cell r="O1887">
            <v>300</v>
          </cell>
          <cell r="P1887">
            <v>385300</v>
          </cell>
          <cell r="Q1887">
            <v>385300</v>
          </cell>
          <cell r="R1887">
            <v>0</v>
          </cell>
          <cell r="S1887">
            <v>0</v>
          </cell>
          <cell r="T1887">
            <v>0</v>
          </cell>
          <cell r="U1887">
            <v>0</v>
          </cell>
          <cell r="V1887">
            <v>0</v>
          </cell>
          <cell r="W1887">
            <v>0</v>
          </cell>
          <cell r="X1887">
            <v>0</v>
          </cell>
          <cell r="Y1887">
            <v>0</v>
          </cell>
          <cell r="Z1887">
            <v>385300</v>
          </cell>
          <cell r="AA1887">
            <v>45000</v>
          </cell>
          <cell r="AB1887">
            <v>54576</v>
          </cell>
          <cell r="AC1887">
            <v>24500</v>
          </cell>
          <cell r="AD1887">
            <v>0</v>
          </cell>
          <cell r="AE1887">
            <v>0</v>
          </cell>
          <cell r="AF1887">
            <v>37091</v>
          </cell>
          <cell r="AG1887">
            <v>0</v>
          </cell>
          <cell r="AH1887">
            <v>6700</v>
          </cell>
          <cell r="AI1887">
            <v>0</v>
          </cell>
          <cell r="AJ1887">
            <v>0</v>
          </cell>
          <cell r="AK1887">
            <v>22064</v>
          </cell>
          <cell r="AL1887">
            <v>3080</v>
          </cell>
          <cell r="AM1887">
            <v>49918.8</v>
          </cell>
          <cell r="AN1887">
            <v>840</v>
          </cell>
          <cell r="AO1887">
            <v>0</v>
          </cell>
          <cell r="AP1887">
            <v>0</v>
          </cell>
          <cell r="AQ1887">
            <v>553167</v>
          </cell>
          <cell r="AR1887">
            <v>0</v>
          </cell>
          <cell r="AS1887">
            <v>0</v>
          </cell>
          <cell r="AT1887">
            <v>0</v>
          </cell>
          <cell r="AU1887">
            <v>0</v>
          </cell>
          <cell r="AV1887">
            <v>2765</v>
          </cell>
          <cell r="AW1887">
            <v>4702.7545</v>
          </cell>
          <cell r="AX1887">
            <v>1128.4606000000001</v>
          </cell>
        </row>
        <row r="1888">
          <cell r="D1888" t="str">
            <v>首藤　尚治</v>
          </cell>
          <cell r="E1888">
            <v>1001</v>
          </cell>
          <cell r="F1888" t="str">
            <v>産業推進部</v>
          </cell>
          <cell r="G1888">
            <v>100101</v>
          </cell>
          <cell r="H1888" t="str">
            <v>産業国際化・インフラＧ</v>
          </cell>
          <cell r="I1888">
            <v>1</v>
          </cell>
          <cell r="J1888" t="str">
            <v>部門1</v>
          </cell>
          <cell r="K1888">
            <v>1001</v>
          </cell>
          <cell r="L1888" t="str">
            <v>部門1-1</v>
          </cell>
          <cell r="M1888">
            <v>100102</v>
          </cell>
          <cell r="N1888" t="str">
            <v>一般職員</v>
          </cell>
          <cell r="O1888">
            <v>300</v>
          </cell>
          <cell r="P1888">
            <v>315700</v>
          </cell>
          <cell r="Q1888">
            <v>315700</v>
          </cell>
          <cell r="R1888">
            <v>0</v>
          </cell>
          <cell r="S1888">
            <v>0</v>
          </cell>
          <cell r="T1888">
            <v>0</v>
          </cell>
          <cell r="U1888">
            <v>0</v>
          </cell>
          <cell r="V1888">
            <v>0</v>
          </cell>
          <cell r="W1888">
            <v>0</v>
          </cell>
          <cell r="X1888">
            <v>0</v>
          </cell>
          <cell r="Y1888">
            <v>0</v>
          </cell>
          <cell r="Z1888">
            <v>315700</v>
          </cell>
          <cell r="AA1888">
            <v>45000</v>
          </cell>
          <cell r="AB1888">
            <v>43284</v>
          </cell>
          <cell r="AC1888">
            <v>0</v>
          </cell>
          <cell r="AD1888">
            <v>0</v>
          </cell>
          <cell r="AE1888">
            <v>0</v>
          </cell>
          <cell r="AF1888">
            <v>14446</v>
          </cell>
          <cell r="AG1888">
            <v>0</v>
          </cell>
          <cell r="AH1888">
            <v>0</v>
          </cell>
          <cell r="AI1888">
            <v>0</v>
          </cell>
          <cell r="AJ1888">
            <v>0</v>
          </cell>
          <cell r="AK1888">
            <v>18518</v>
          </cell>
          <cell r="AL1888">
            <v>2585</v>
          </cell>
          <cell r="AM1888">
            <v>41896.6</v>
          </cell>
          <cell r="AN1888">
            <v>705</v>
          </cell>
          <cell r="AO1888">
            <v>0</v>
          </cell>
          <cell r="AP1888">
            <v>0</v>
          </cell>
          <cell r="AQ1888">
            <v>418430</v>
          </cell>
          <cell r="AR1888">
            <v>0</v>
          </cell>
          <cell r="AS1888">
            <v>0</v>
          </cell>
          <cell r="AT1888">
            <v>0</v>
          </cell>
          <cell r="AU1888">
            <v>0</v>
          </cell>
          <cell r="AV1888">
            <v>2092</v>
          </cell>
          <cell r="AW1888">
            <v>3556.8049999999998</v>
          </cell>
          <cell r="AX1888">
            <v>853.59720000000004</v>
          </cell>
        </row>
        <row r="1889">
          <cell r="D1889" t="str">
            <v>下村　真理</v>
          </cell>
          <cell r="E1889">
            <v>1001</v>
          </cell>
          <cell r="F1889" t="str">
            <v>産業推進部</v>
          </cell>
          <cell r="G1889">
            <v>100101</v>
          </cell>
          <cell r="H1889" t="str">
            <v>産業国際化・インフラＧ</v>
          </cell>
          <cell r="I1889">
            <v>1</v>
          </cell>
          <cell r="J1889" t="str">
            <v>部門1</v>
          </cell>
          <cell r="K1889">
            <v>1001</v>
          </cell>
          <cell r="L1889" t="str">
            <v>部門1-1</v>
          </cell>
          <cell r="M1889">
            <v>100102</v>
          </cell>
          <cell r="N1889" t="str">
            <v>一般職員</v>
          </cell>
          <cell r="O1889">
            <v>500</v>
          </cell>
          <cell r="P1889">
            <v>276000</v>
          </cell>
          <cell r="Q1889">
            <v>276000</v>
          </cell>
          <cell r="R1889">
            <v>0</v>
          </cell>
          <cell r="S1889">
            <v>0</v>
          </cell>
          <cell r="T1889">
            <v>0</v>
          </cell>
          <cell r="U1889">
            <v>0</v>
          </cell>
          <cell r="V1889">
            <v>0</v>
          </cell>
          <cell r="W1889">
            <v>0</v>
          </cell>
          <cell r="X1889">
            <v>0</v>
          </cell>
          <cell r="Y1889">
            <v>0</v>
          </cell>
          <cell r="Z1889">
            <v>276000</v>
          </cell>
          <cell r="AA1889">
            <v>0</v>
          </cell>
          <cell r="AB1889">
            <v>33120</v>
          </cell>
          <cell r="AC1889">
            <v>0</v>
          </cell>
          <cell r="AD1889">
            <v>0</v>
          </cell>
          <cell r="AE1889">
            <v>0</v>
          </cell>
          <cell r="AF1889">
            <v>6500</v>
          </cell>
          <cell r="AG1889">
            <v>0</v>
          </cell>
          <cell r="AH1889">
            <v>14596</v>
          </cell>
          <cell r="AI1889">
            <v>102728</v>
          </cell>
          <cell r="AJ1889">
            <v>0</v>
          </cell>
          <cell r="AK1889">
            <v>14972</v>
          </cell>
          <cell r="AL1889">
            <v>0</v>
          </cell>
          <cell r="AM1889">
            <v>33873.4</v>
          </cell>
          <cell r="AN1889">
            <v>570</v>
          </cell>
          <cell r="AO1889">
            <v>0</v>
          </cell>
          <cell r="AP1889">
            <v>0</v>
          </cell>
          <cell r="AQ1889">
            <v>432944</v>
          </cell>
          <cell r="AR1889">
            <v>6250</v>
          </cell>
          <cell r="AS1889">
            <v>0</v>
          </cell>
          <cell r="AT1889">
            <v>479</v>
          </cell>
          <cell r="AU1889">
            <v>0</v>
          </cell>
          <cell r="AV1889">
            <v>2164</v>
          </cell>
          <cell r="AW1889">
            <v>3680.7440000000001</v>
          </cell>
          <cell r="AX1889">
            <v>883.20569999999998</v>
          </cell>
        </row>
        <row r="1890">
          <cell r="D1890" t="str">
            <v>齋藤　香</v>
          </cell>
          <cell r="E1890">
            <v>1002</v>
          </cell>
          <cell r="F1890" t="str">
            <v>政策推進部</v>
          </cell>
          <cell r="G1890">
            <v>100202</v>
          </cell>
          <cell r="H1890" t="str">
            <v>政策受託Ｇ</v>
          </cell>
          <cell r="I1890">
            <v>1</v>
          </cell>
          <cell r="J1890" t="str">
            <v>部門1</v>
          </cell>
          <cell r="K1890">
            <v>1001</v>
          </cell>
          <cell r="L1890" t="str">
            <v>部門1-1</v>
          </cell>
          <cell r="M1890">
            <v>100102</v>
          </cell>
          <cell r="N1890" t="str">
            <v>一般職員</v>
          </cell>
          <cell r="O1890">
            <v>500</v>
          </cell>
          <cell r="P1890">
            <v>270600</v>
          </cell>
          <cell r="Q1890">
            <v>270600</v>
          </cell>
          <cell r="R1890">
            <v>0</v>
          </cell>
          <cell r="S1890">
            <v>0</v>
          </cell>
          <cell r="T1890">
            <v>0</v>
          </cell>
          <cell r="U1890">
            <v>0</v>
          </cell>
          <cell r="V1890">
            <v>0</v>
          </cell>
          <cell r="W1890">
            <v>0</v>
          </cell>
          <cell r="X1890">
            <v>0</v>
          </cell>
          <cell r="Y1890">
            <v>0</v>
          </cell>
          <cell r="Z1890">
            <v>270600</v>
          </cell>
          <cell r="AA1890">
            <v>0</v>
          </cell>
          <cell r="AB1890">
            <v>32472</v>
          </cell>
          <cell r="AC1890">
            <v>0</v>
          </cell>
          <cell r="AD1890">
            <v>27000</v>
          </cell>
          <cell r="AE1890">
            <v>0</v>
          </cell>
          <cell r="AF1890">
            <v>6003</v>
          </cell>
          <cell r="AG1890">
            <v>0</v>
          </cell>
          <cell r="AH1890">
            <v>6089</v>
          </cell>
          <cell r="AI1890">
            <v>166786</v>
          </cell>
          <cell r="AJ1890">
            <v>0</v>
          </cell>
          <cell r="AK1890">
            <v>16154</v>
          </cell>
          <cell r="AL1890">
            <v>0</v>
          </cell>
          <cell r="AM1890">
            <v>36547.800000000003</v>
          </cell>
          <cell r="AN1890">
            <v>615</v>
          </cell>
          <cell r="AO1890">
            <v>0</v>
          </cell>
          <cell r="AP1890">
            <v>0</v>
          </cell>
          <cell r="AQ1890">
            <v>508950</v>
          </cell>
          <cell r="AR1890">
            <v>11955</v>
          </cell>
          <cell r="AS1890">
            <v>0</v>
          </cell>
          <cell r="AT1890">
            <v>3295</v>
          </cell>
          <cell r="AU1890">
            <v>4928</v>
          </cell>
          <cell r="AV1890">
            <v>2544</v>
          </cell>
          <cell r="AW1890">
            <v>4326.8249999999998</v>
          </cell>
          <cell r="AX1890">
            <v>1038.258</v>
          </cell>
        </row>
        <row r="1891">
          <cell r="D1891" t="str">
            <v>宮寺　宏明</v>
          </cell>
          <cell r="E1891">
            <v>1008</v>
          </cell>
          <cell r="F1891" t="str">
            <v>HIDA総合研究所</v>
          </cell>
          <cell r="G1891">
            <v>100801</v>
          </cell>
          <cell r="H1891" t="str">
            <v>調査企画Ｇ</v>
          </cell>
          <cell r="I1891">
            <v>1</v>
          </cell>
          <cell r="J1891" t="str">
            <v>部門1</v>
          </cell>
          <cell r="K1891">
            <v>1001</v>
          </cell>
          <cell r="L1891" t="str">
            <v>部門1-1</v>
          </cell>
          <cell r="M1891">
            <v>100102</v>
          </cell>
          <cell r="N1891" t="str">
            <v>一般職員</v>
          </cell>
          <cell r="O1891">
            <v>500</v>
          </cell>
          <cell r="P1891">
            <v>278700</v>
          </cell>
          <cell r="Q1891">
            <v>278700</v>
          </cell>
          <cell r="R1891">
            <v>0</v>
          </cell>
          <cell r="S1891">
            <v>0</v>
          </cell>
          <cell r="T1891">
            <v>0</v>
          </cell>
          <cell r="U1891">
            <v>0</v>
          </cell>
          <cell r="V1891">
            <v>0</v>
          </cell>
          <cell r="W1891">
            <v>0</v>
          </cell>
          <cell r="X1891">
            <v>0</v>
          </cell>
          <cell r="Y1891">
            <v>0</v>
          </cell>
          <cell r="Z1891">
            <v>278700</v>
          </cell>
          <cell r="AA1891">
            <v>0</v>
          </cell>
          <cell r="AB1891">
            <v>33444</v>
          </cell>
          <cell r="AC1891">
            <v>0</v>
          </cell>
          <cell r="AD1891">
            <v>27000</v>
          </cell>
          <cell r="AE1891">
            <v>0</v>
          </cell>
          <cell r="AF1891">
            <v>0</v>
          </cell>
          <cell r="AG1891">
            <v>0</v>
          </cell>
          <cell r="AH1891">
            <v>6246</v>
          </cell>
          <cell r="AI1891">
            <v>0</v>
          </cell>
          <cell r="AJ1891">
            <v>0</v>
          </cell>
          <cell r="AK1891">
            <v>14972</v>
          </cell>
          <cell r="AL1891">
            <v>0</v>
          </cell>
          <cell r="AM1891">
            <v>33873.4</v>
          </cell>
          <cell r="AN1891">
            <v>570</v>
          </cell>
          <cell r="AO1891">
            <v>0</v>
          </cell>
          <cell r="AP1891">
            <v>0</v>
          </cell>
          <cell r="AQ1891">
            <v>345390</v>
          </cell>
          <cell r="AR1891">
            <v>0</v>
          </cell>
          <cell r="AS1891">
            <v>0</v>
          </cell>
          <cell r="AT1891">
            <v>0</v>
          </cell>
          <cell r="AU1891">
            <v>0</v>
          </cell>
          <cell r="AV1891">
            <v>1726</v>
          </cell>
          <cell r="AW1891">
            <v>2936.7649999999999</v>
          </cell>
          <cell r="AX1891">
            <v>704.59559999999999</v>
          </cell>
        </row>
        <row r="1892">
          <cell r="D1892" t="str">
            <v>太田　絵美</v>
          </cell>
          <cell r="E1892">
            <v>1006</v>
          </cell>
          <cell r="F1892" t="str">
            <v>東京研修センター</v>
          </cell>
          <cell r="G1892">
            <v>100601</v>
          </cell>
          <cell r="H1892" t="str">
            <v>ＴＫＣＧ</v>
          </cell>
          <cell r="I1892">
            <v>1</v>
          </cell>
          <cell r="J1892" t="str">
            <v>部門1</v>
          </cell>
          <cell r="K1892">
            <v>1001</v>
          </cell>
          <cell r="L1892" t="str">
            <v>部門1-1</v>
          </cell>
          <cell r="M1892">
            <v>100102</v>
          </cell>
          <cell r="N1892" t="str">
            <v>一般職員</v>
          </cell>
          <cell r="O1892">
            <v>500</v>
          </cell>
          <cell r="P1892">
            <v>265200</v>
          </cell>
          <cell r="Q1892">
            <v>265200</v>
          </cell>
          <cell r="R1892">
            <v>0</v>
          </cell>
          <cell r="S1892">
            <v>0</v>
          </cell>
          <cell r="T1892">
            <v>0</v>
          </cell>
          <cell r="U1892">
            <v>0</v>
          </cell>
          <cell r="V1892">
            <v>0</v>
          </cell>
          <cell r="W1892">
            <v>0</v>
          </cell>
          <cell r="X1892">
            <v>0</v>
          </cell>
          <cell r="Y1892">
            <v>0</v>
          </cell>
          <cell r="Z1892">
            <v>265200</v>
          </cell>
          <cell r="AA1892">
            <v>0</v>
          </cell>
          <cell r="AB1892">
            <v>31824</v>
          </cell>
          <cell r="AC1892">
            <v>0</v>
          </cell>
          <cell r="AD1892">
            <v>27000</v>
          </cell>
          <cell r="AE1892">
            <v>0</v>
          </cell>
          <cell r="AF1892">
            <v>55000</v>
          </cell>
          <cell r="AG1892">
            <v>0</v>
          </cell>
          <cell r="AH1892">
            <v>4486</v>
          </cell>
          <cell r="AI1892">
            <v>38947</v>
          </cell>
          <cell r="AJ1892">
            <v>0</v>
          </cell>
          <cell r="AK1892">
            <v>16154</v>
          </cell>
          <cell r="AL1892">
            <v>0</v>
          </cell>
          <cell r="AM1892">
            <v>36547.800000000003</v>
          </cell>
          <cell r="AN1892">
            <v>615</v>
          </cell>
          <cell r="AO1892">
            <v>0</v>
          </cell>
          <cell r="AP1892">
            <v>0</v>
          </cell>
          <cell r="AQ1892">
            <v>422457</v>
          </cell>
          <cell r="AR1892">
            <v>0</v>
          </cell>
          <cell r="AS1892">
            <v>0</v>
          </cell>
          <cell r="AT1892">
            <v>0</v>
          </cell>
          <cell r="AU1892">
            <v>0</v>
          </cell>
          <cell r="AV1892">
            <v>2112</v>
          </cell>
          <cell r="AW1892">
            <v>3591.1695</v>
          </cell>
          <cell r="AX1892">
            <v>861.81219999999996</v>
          </cell>
        </row>
        <row r="1893">
          <cell r="D1893" t="str">
            <v>福田　美穂</v>
          </cell>
          <cell r="E1893">
            <v>1008</v>
          </cell>
          <cell r="F1893" t="str">
            <v>HIDA総合研究所</v>
          </cell>
          <cell r="G1893">
            <v>100802</v>
          </cell>
          <cell r="H1893" t="str">
            <v>海外戦略Ｇ</v>
          </cell>
          <cell r="I1893">
            <v>1</v>
          </cell>
          <cell r="J1893" t="str">
            <v>部門1</v>
          </cell>
          <cell r="K1893">
            <v>1001</v>
          </cell>
          <cell r="L1893" t="str">
            <v>部門1-1</v>
          </cell>
          <cell r="M1893">
            <v>100102</v>
          </cell>
          <cell r="N1893" t="str">
            <v>一般職員</v>
          </cell>
          <cell r="O1893">
            <v>500</v>
          </cell>
          <cell r="P1893">
            <v>270600</v>
          </cell>
          <cell r="Q1893">
            <v>270600</v>
          </cell>
          <cell r="R1893">
            <v>0</v>
          </cell>
          <cell r="S1893">
            <v>0</v>
          </cell>
          <cell r="T1893">
            <v>0</v>
          </cell>
          <cell r="U1893">
            <v>0</v>
          </cell>
          <cell r="V1893">
            <v>0</v>
          </cell>
          <cell r="W1893">
            <v>0</v>
          </cell>
          <cell r="X1893">
            <v>0</v>
          </cell>
          <cell r="Y1893">
            <v>0</v>
          </cell>
          <cell r="Z1893">
            <v>270600</v>
          </cell>
          <cell r="AA1893">
            <v>0</v>
          </cell>
          <cell r="AB1893">
            <v>32472</v>
          </cell>
          <cell r="AC1893">
            <v>0</v>
          </cell>
          <cell r="AD1893">
            <v>0</v>
          </cell>
          <cell r="AE1893">
            <v>0</v>
          </cell>
          <cell r="AF1893">
            <v>4680</v>
          </cell>
          <cell r="AG1893">
            <v>0</v>
          </cell>
          <cell r="AH1893">
            <v>4589</v>
          </cell>
          <cell r="AI1893">
            <v>18301</v>
          </cell>
          <cell r="AJ1893">
            <v>0</v>
          </cell>
          <cell r="AK1893">
            <v>12608</v>
          </cell>
          <cell r="AL1893">
            <v>0</v>
          </cell>
          <cell r="AM1893">
            <v>28525.599999999999</v>
          </cell>
          <cell r="AN1893">
            <v>480</v>
          </cell>
          <cell r="AO1893">
            <v>0</v>
          </cell>
          <cell r="AP1893">
            <v>0</v>
          </cell>
          <cell r="AQ1893">
            <v>330642</v>
          </cell>
          <cell r="AR1893">
            <v>0</v>
          </cell>
          <cell r="AS1893">
            <v>0</v>
          </cell>
          <cell r="AT1893">
            <v>126</v>
          </cell>
          <cell r="AU1893">
            <v>0</v>
          </cell>
          <cell r="AV1893">
            <v>1653</v>
          </cell>
          <cell r="AW1893">
            <v>2810.6669999999999</v>
          </cell>
          <cell r="AX1893">
            <v>674.50959999999998</v>
          </cell>
        </row>
        <row r="1894">
          <cell r="D1894" t="str">
            <v>江口　健一郎</v>
          </cell>
          <cell r="E1894">
            <v>1004</v>
          </cell>
          <cell r="F1894" t="str">
            <v>事業統括部</v>
          </cell>
          <cell r="G1894">
            <v>100407</v>
          </cell>
          <cell r="H1894" t="str">
            <v>ヤンゴン事務所</v>
          </cell>
          <cell r="I1894">
            <v>1</v>
          </cell>
          <cell r="J1894" t="str">
            <v>部門1</v>
          </cell>
          <cell r="K1894">
            <v>1001</v>
          </cell>
          <cell r="L1894" t="str">
            <v>部門1-1</v>
          </cell>
          <cell r="M1894">
            <v>100102</v>
          </cell>
          <cell r="N1894" t="str">
            <v>一般職員</v>
          </cell>
          <cell r="O1894">
            <v>400</v>
          </cell>
          <cell r="P1894">
            <v>218640</v>
          </cell>
          <cell r="Q1894">
            <v>218640</v>
          </cell>
          <cell r="R1894">
            <v>0</v>
          </cell>
          <cell r="S1894">
            <v>0</v>
          </cell>
          <cell r="T1894">
            <v>0</v>
          </cell>
          <cell r="U1894">
            <v>0</v>
          </cell>
          <cell r="V1894">
            <v>0</v>
          </cell>
          <cell r="W1894">
            <v>0</v>
          </cell>
          <cell r="X1894">
            <v>0</v>
          </cell>
          <cell r="Y1894">
            <v>0</v>
          </cell>
          <cell r="Z1894">
            <v>218640</v>
          </cell>
          <cell r="AA1894">
            <v>0</v>
          </cell>
          <cell r="AB1894">
            <v>0</v>
          </cell>
          <cell r="AC1894">
            <v>32500</v>
          </cell>
          <cell r="AD1894">
            <v>0</v>
          </cell>
          <cell r="AE1894">
            <v>0</v>
          </cell>
          <cell r="AF1894">
            <v>0</v>
          </cell>
          <cell r="AG1894">
            <v>0</v>
          </cell>
          <cell r="AH1894">
            <v>6500</v>
          </cell>
          <cell r="AI1894">
            <v>0</v>
          </cell>
          <cell r="AJ1894">
            <v>0</v>
          </cell>
          <cell r="AK1894">
            <v>18518</v>
          </cell>
          <cell r="AL1894">
            <v>0</v>
          </cell>
          <cell r="AM1894">
            <v>41896.6</v>
          </cell>
          <cell r="AN1894">
            <v>705</v>
          </cell>
          <cell r="AO1894">
            <v>0</v>
          </cell>
          <cell r="AP1894">
            <v>0</v>
          </cell>
          <cell r="AQ1894">
            <v>257640</v>
          </cell>
          <cell r="AR1894">
            <v>0</v>
          </cell>
          <cell r="AS1894">
            <v>0</v>
          </cell>
          <cell r="AT1894">
            <v>0</v>
          </cell>
          <cell r="AU1894">
            <v>0</v>
          </cell>
          <cell r="AV1894">
            <v>1288</v>
          </cell>
          <cell r="AW1894">
            <v>2190.14</v>
          </cell>
          <cell r="AX1894">
            <v>0</v>
          </cell>
        </row>
        <row r="1895">
          <cell r="D1895" t="str">
            <v>田中　拓</v>
          </cell>
          <cell r="E1895">
            <v>1001</v>
          </cell>
          <cell r="F1895" t="str">
            <v>産業推進部</v>
          </cell>
          <cell r="G1895">
            <v>100102</v>
          </cell>
          <cell r="H1895" t="str">
            <v>ＥＰＡＧ</v>
          </cell>
          <cell r="I1895">
            <v>1</v>
          </cell>
          <cell r="J1895" t="str">
            <v>部門1</v>
          </cell>
          <cell r="K1895">
            <v>1001</v>
          </cell>
          <cell r="L1895" t="str">
            <v>部門1-1</v>
          </cell>
          <cell r="M1895">
            <v>100102</v>
          </cell>
          <cell r="N1895" t="str">
            <v>一般職員</v>
          </cell>
          <cell r="O1895">
            <v>300</v>
          </cell>
          <cell r="P1895">
            <v>365100</v>
          </cell>
          <cell r="Q1895">
            <v>365100</v>
          </cell>
          <cell r="R1895">
            <v>0</v>
          </cell>
          <cell r="S1895">
            <v>0</v>
          </cell>
          <cell r="T1895">
            <v>0</v>
          </cell>
          <cell r="U1895">
            <v>0</v>
          </cell>
          <cell r="V1895">
            <v>0</v>
          </cell>
          <cell r="W1895">
            <v>0</v>
          </cell>
          <cell r="X1895">
            <v>0</v>
          </cell>
          <cell r="Y1895">
            <v>0</v>
          </cell>
          <cell r="Z1895">
            <v>365100</v>
          </cell>
          <cell r="AA1895">
            <v>75000</v>
          </cell>
          <cell r="AB1895">
            <v>55152</v>
          </cell>
          <cell r="AC1895">
            <v>19500</v>
          </cell>
          <cell r="AD1895">
            <v>27000</v>
          </cell>
          <cell r="AE1895">
            <v>0</v>
          </cell>
          <cell r="AF1895">
            <v>18298</v>
          </cell>
          <cell r="AG1895">
            <v>0</v>
          </cell>
          <cell r="AH1895">
            <v>12500</v>
          </cell>
          <cell r="AI1895">
            <v>0</v>
          </cell>
          <cell r="AJ1895">
            <v>0</v>
          </cell>
          <cell r="AK1895">
            <v>22064</v>
          </cell>
          <cell r="AL1895">
            <v>3080</v>
          </cell>
          <cell r="AM1895">
            <v>49918.8</v>
          </cell>
          <cell r="AN1895">
            <v>840</v>
          </cell>
          <cell r="AO1895">
            <v>0</v>
          </cell>
          <cell r="AP1895">
            <v>0</v>
          </cell>
          <cell r="AQ1895">
            <v>572550</v>
          </cell>
          <cell r="AR1895">
            <v>0</v>
          </cell>
          <cell r="AS1895">
            <v>0</v>
          </cell>
          <cell r="AT1895">
            <v>0</v>
          </cell>
          <cell r="AU1895">
            <v>0</v>
          </cell>
          <cell r="AV1895">
            <v>2862</v>
          </cell>
          <cell r="AW1895">
            <v>4867.4250000000002</v>
          </cell>
          <cell r="AX1895">
            <v>1168.002</v>
          </cell>
        </row>
        <row r="1896">
          <cell r="D1896" t="str">
            <v>井上　修平</v>
          </cell>
          <cell r="E1896">
            <v>1003</v>
          </cell>
          <cell r="F1896" t="str">
            <v>研修業務部</v>
          </cell>
          <cell r="G1896">
            <v>100301</v>
          </cell>
          <cell r="H1896" t="str">
            <v>受入業務Ｇ</v>
          </cell>
          <cell r="I1896">
            <v>1</v>
          </cell>
          <cell r="J1896" t="str">
            <v>部門1</v>
          </cell>
          <cell r="K1896">
            <v>1001</v>
          </cell>
          <cell r="L1896" t="str">
            <v>部門1-1</v>
          </cell>
          <cell r="M1896">
            <v>100102</v>
          </cell>
          <cell r="N1896" t="str">
            <v>一般職員</v>
          </cell>
          <cell r="O1896">
            <v>500</v>
          </cell>
          <cell r="P1896">
            <v>299800</v>
          </cell>
          <cell r="Q1896">
            <v>299800</v>
          </cell>
          <cell r="R1896">
            <v>0</v>
          </cell>
          <cell r="S1896">
            <v>0</v>
          </cell>
          <cell r="T1896">
            <v>0</v>
          </cell>
          <cell r="U1896">
            <v>0</v>
          </cell>
          <cell r="V1896">
            <v>0</v>
          </cell>
          <cell r="W1896">
            <v>0</v>
          </cell>
          <cell r="X1896">
            <v>0</v>
          </cell>
          <cell r="Y1896">
            <v>0</v>
          </cell>
          <cell r="Z1896">
            <v>299800</v>
          </cell>
          <cell r="AA1896">
            <v>0</v>
          </cell>
          <cell r="AB1896">
            <v>35976</v>
          </cell>
          <cell r="AC1896">
            <v>0</v>
          </cell>
          <cell r="AD1896">
            <v>0</v>
          </cell>
          <cell r="AE1896">
            <v>0</v>
          </cell>
          <cell r="AF1896">
            <v>33643</v>
          </cell>
          <cell r="AG1896">
            <v>0</v>
          </cell>
          <cell r="AH1896">
            <v>5151</v>
          </cell>
          <cell r="AI1896">
            <v>73929</v>
          </cell>
          <cell r="AJ1896">
            <v>0</v>
          </cell>
          <cell r="AK1896">
            <v>23246</v>
          </cell>
          <cell r="AL1896">
            <v>3245</v>
          </cell>
          <cell r="AM1896">
            <v>52593.2</v>
          </cell>
          <cell r="AN1896">
            <v>885</v>
          </cell>
          <cell r="AO1896">
            <v>0</v>
          </cell>
          <cell r="AP1896">
            <v>0</v>
          </cell>
          <cell r="AQ1896">
            <v>448499</v>
          </cell>
          <cell r="AR1896">
            <v>0</v>
          </cell>
          <cell r="AS1896">
            <v>0</v>
          </cell>
          <cell r="AT1896">
            <v>0</v>
          </cell>
          <cell r="AU1896">
            <v>0</v>
          </cell>
          <cell r="AV1896">
            <v>2242</v>
          </cell>
          <cell r="AW1896">
            <v>3812.7365</v>
          </cell>
          <cell r="AX1896">
            <v>914.93790000000001</v>
          </cell>
        </row>
        <row r="1897">
          <cell r="D1897" t="str">
            <v>木嵜　芙美乃</v>
          </cell>
          <cell r="E1897">
            <v>1007</v>
          </cell>
          <cell r="F1897" t="str">
            <v>関西研修センター</v>
          </cell>
          <cell r="G1897">
            <v>100701</v>
          </cell>
          <cell r="H1897" t="str">
            <v>ＫＫＣＧ</v>
          </cell>
          <cell r="I1897">
            <v>1</v>
          </cell>
          <cell r="J1897" t="str">
            <v>部門1</v>
          </cell>
          <cell r="K1897">
            <v>1001</v>
          </cell>
          <cell r="L1897" t="str">
            <v>部門1-1</v>
          </cell>
          <cell r="M1897">
            <v>100102</v>
          </cell>
          <cell r="N1897" t="str">
            <v>一般職員</v>
          </cell>
          <cell r="O1897">
            <v>500</v>
          </cell>
          <cell r="P1897">
            <v>276000</v>
          </cell>
          <cell r="Q1897">
            <v>276000</v>
          </cell>
          <cell r="R1897">
            <v>0</v>
          </cell>
          <cell r="S1897">
            <v>0</v>
          </cell>
          <cell r="T1897">
            <v>0</v>
          </cell>
          <cell r="U1897">
            <v>0</v>
          </cell>
          <cell r="V1897">
            <v>0</v>
          </cell>
          <cell r="W1897">
            <v>0</v>
          </cell>
          <cell r="X1897">
            <v>0</v>
          </cell>
          <cell r="Y1897">
            <v>0</v>
          </cell>
          <cell r="Z1897">
            <v>276000</v>
          </cell>
          <cell r="AA1897">
            <v>0</v>
          </cell>
          <cell r="AB1897">
            <v>33120</v>
          </cell>
          <cell r="AC1897">
            <v>0</v>
          </cell>
          <cell r="AD1897">
            <v>6456</v>
          </cell>
          <cell r="AE1897">
            <v>0</v>
          </cell>
          <cell r="AF1897">
            <v>0</v>
          </cell>
          <cell r="AG1897">
            <v>0</v>
          </cell>
          <cell r="AH1897">
            <v>4696</v>
          </cell>
          <cell r="AI1897">
            <v>25958</v>
          </cell>
          <cell r="AJ1897">
            <v>0</v>
          </cell>
          <cell r="AK1897">
            <v>0</v>
          </cell>
          <cell r="AL1897">
            <v>0</v>
          </cell>
          <cell r="AM1897">
            <v>0</v>
          </cell>
          <cell r="AN1897">
            <v>0</v>
          </cell>
          <cell r="AO1897">
            <v>0</v>
          </cell>
          <cell r="AP1897">
            <v>0</v>
          </cell>
          <cell r="AQ1897">
            <v>329132</v>
          </cell>
          <cell r="AR1897">
            <v>0</v>
          </cell>
          <cell r="AS1897">
            <v>0</v>
          </cell>
          <cell r="AT1897">
            <v>0</v>
          </cell>
          <cell r="AU1897">
            <v>0</v>
          </cell>
          <cell r="AV1897">
            <v>1645</v>
          </cell>
          <cell r="AW1897">
            <v>2798.2820000000002</v>
          </cell>
          <cell r="AX1897">
            <v>671.42920000000004</v>
          </cell>
        </row>
        <row r="1898">
          <cell r="D1898" t="str">
            <v>吉田　維子</v>
          </cell>
          <cell r="E1898">
            <v>1008</v>
          </cell>
          <cell r="F1898" t="str">
            <v>HIDA総合研究所</v>
          </cell>
          <cell r="G1898">
            <v>100803</v>
          </cell>
          <cell r="H1898" t="str">
            <v>日本語教育センター</v>
          </cell>
          <cell r="I1898">
            <v>1</v>
          </cell>
          <cell r="J1898" t="str">
            <v>部門1</v>
          </cell>
          <cell r="K1898">
            <v>1001</v>
          </cell>
          <cell r="L1898" t="str">
            <v>部門1-1</v>
          </cell>
          <cell r="M1898">
            <v>100102</v>
          </cell>
          <cell r="N1898" t="str">
            <v>一般職員</v>
          </cell>
          <cell r="O1898">
            <v>500</v>
          </cell>
          <cell r="P1898">
            <v>286800</v>
          </cell>
          <cell r="Q1898">
            <v>286800</v>
          </cell>
          <cell r="R1898">
            <v>0</v>
          </cell>
          <cell r="S1898">
            <v>0</v>
          </cell>
          <cell r="T1898">
            <v>0</v>
          </cell>
          <cell r="U1898">
            <v>0</v>
          </cell>
          <cell r="V1898">
            <v>0</v>
          </cell>
          <cell r="W1898">
            <v>0</v>
          </cell>
          <cell r="X1898">
            <v>0</v>
          </cell>
          <cell r="Y1898">
            <v>0</v>
          </cell>
          <cell r="Z1898">
            <v>286800</v>
          </cell>
          <cell r="AA1898">
            <v>0</v>
          </cell>
          <cell r="AB1898">
            <v>34416</v>
          </cell>
          <cell r="AC1898">
            <v>0</v>
          </cell>
          <cell r="AD1898">
            <v>0</v>
          </cell>
          <cell r="AE1898">
            <v>0</v>
          </cell>
          <cell r="AF1898">
            <v>15113</v>
          </cell>
          <cell r="AG1898">
            <v>0</v>
          </cell>
          <cell r="AH1898">
            <v>4901</v>
          </cell>
          <cell r="AI1898">
            <v>53681</v>
          </cell>
          <cell r="AJ1898">
            <v>0</v>
          </cell>
          <cell r="AK1898">
            <v>18518</v>
          </cell>
          <cell r="AL1898">
            <v>2585</v>
          </cell>
          <cell r="AM1898">
            <v>41896.6</v>
          </cell>
          <cell r="AN1898">
            <v>705</v>
          </cell>
          <cell r="AO1898">
            <v>0</v>
          </cell>
          <cell r="AP1898">
            <v>0</v>
          </cell>
          <cell r="AQ1898">
            <v>394911</v>
          </cell>
          <cell r="AR1898">
            <v>0</v>
          </cell>
          <cell r="AS1898">
            <v>0</v>
          </cell>
          <cell r="AT1898">
            <v>0</v>
          </cell>
          <cell r="AU1898">
            <v>0</v>
          </cell>
          <cell r="AV1898">
            <v>1974</v>
          </cell>
          <cell r="AW1898">
            <v>3357.2984999999999</v>
          </cell>
          <cell r="AX1898">
            <v>805.61839999999995</v>
          </cell>
        </row>
        <row r="1899">
          <cell r="D1899" t="str">
            <v>荒川　勝彦</v>
          </cell>
          <cell r="E1899">
            <v>1002</v>
          </cell>
          <cell r="F1899" t="str">
            <v>政策推進部</v>
          </cell>
          <cell r="G1899">
            <v>100202</v>
          </cell>
          <cell r="H1899" t="str">
            <v>政策受託Ｇ</v>
          </cell>
          <cell r="I1899">
            <v>1</v>
          </cell>
          <cell r="J1899" t="str">
            <v>部門1</v>
          </cell>
          <cell r="K1899">
            <v>1001</v>
          </cell>
          <cell r="L1899" t="str">
            <v>部門1-1</v>
          </cell>
          <cell r="M1899">
            <v>100102</v>
          </cell>
          <cell r="N1899" t="str">
            <v>一般職員</v>
          </cell>
          <cell r="O1899">
            <v>500</v>
          </cell>
          <cell r="P1899">
            <v>248700</v>
          </cell>
          <cell r="Q1899">
            <v>248700</v>
          </cell>
          <cell r="R1899">
            <v>0</v>
          </cell>
          <cell r="S1899">
            <v>0</v>
          </cell>
          <cell r="T1899">
            <v>0</v>
          </cell>
          <cell r="U1899">
            <v>0</v>
          </cell>
          <cell r="V1899">
            <v>0</v>
          </cell>
          <cell r="W1899">
            <v>0</v>
          </cell>
          <cell r="X1899">
            <v>0</v>
          </cell>
          <cell r="Y1899">
            <v>0</v>
          </cell>
          <cell r="Z1899">
            <v>248700</v>
          </cell>
          <cell r="AA1899">
            <v>0</v>
          </cell>
          <cell r="AB1899">
            <v>42820</v>
          </cell>
          <cell r="AC1899">
            <v>0</v>
          </cell>
          <cell r="AD1899">
            <v>37304</v>
          </cell>
          <cell r="AE1899">
            <v>0</v>
          </cell>
          <cell r="AF1899">
            <v>12574</v>
          </cell>
          <cell r="AG1899">
            <v>0</v>
          </cell>
          <cell r="AH1899">
            <v>5986</v>
          </cell>
          <cell r="AI1899">
            <v>0</v>
          </cell>
          <cell r="AJ1899">
            <v>0</v>
          </cell>
          <cell r="AK1899">
            <v>10244</v>
          </cell>
          <cell r="AL1899">
            <v>0</v>
          </cell>
          <cell r="AM1899">
            <v>23176.799999999999</v>
          </cell>
          <cell r="AN1899">
            <v>390</v>
          </cell>
          <cell r="AO1899">
            <v>0</v>
          </cell>
          <cell r="AP1899">
            <v>0</v>
          </cell>
          <cell r="AQ1899">
            <v>347384</v>
          </cell>
          <cell r="AR1899">
            <v>0</v>
          </cell>
          <cell r="AS1899">
            <v>0</v>
          </cell>
          <cell r="AT1899">
            <v>0</v>
          </cell>
          <cell r="AU1899">
            <v>0</v>
          </cell>
          <cell r="AV1899">
            <v>1736</v>
          </cell>
          <cell r="AW1899">
            <v>2953.6840000000002</v>
          </cell>
          <cell r="AX1899">
            <v>708.66330000000005</v>
          </cell>
        </row>
        <row r="1900">
          <cell r="D1900" t="str">
            <v>井手　遊</v>
          </cell>
          <cell r="E1900">
            <v>1004</v>
          </cell>
          <cell r="F1900" t="str">
            <v>事業統括部</v>
          </cell>
          <cell r="G1900">
            <v>100404</v>
          </cell>
          <cell r="H1900" t="str">
            <v>バンコク事務所</v>
          </cell>
          <cell r="I1900">
            <v>1</v>
          </cell>
          <cell r="J1900" t="str">
            <v>部門1</v>
          </cell>
          <cell r="K1900">
            <v>1001</v>
          </cell>
          <cell r="L1900" t="str">
            <v>部門1-1</v>
          </cell>
          <cell r="M1900">
            <v>100102</v>
          </cell>
          <cell r="N1900" t="str">
            <v>一般職員</v>
          </cell>
          <cell r="O1900">
            <v>400</v>
          </cell>
          <cell r="P1900">
            <v>216480</v>
          </cell>
          <cell r="Q1900">
            <v>216480</v>
          </cell>
          <cell r="R1900">
            <v>0</v>
          </cell>
          <cell r="S1900">
            <v>0</v>
          </cell>
          <cell r="T1900">
            <v>0</v>
          </cell>
          <cell r="U1900">
            <v>0</v>
          </cell>
          <cell r="V1900">
            <v>0</v>
          </cell>
          <cell r="W1900">
            <v>0</v>
          </cell>
          <cell r="X1900">
            <v>0</v>
          </cell>
          <cell r="Y1900">
            <v>0</v>
          </cell>
          <cell r="Z1900">
            <v>216480</v>
          </cell>
          <cell r="AA1900">
            <v>0</v>
          </cell>
          <cell r="AB1900">
            <v>0</v>
          </cell>
          <cell r="AC1900">
            <v>0</v>
          </cell>
          <cell r="AD1900">
            <v>0</v>
          </cell>
          <cell r="AE1900">
            <v>0</v>
          </cell>
          <cell r="AF1900">
            <v>0</v>
          </cell>
          <cell r="AG1900">
            <v>0</v>
          </cell>
          <cell r="AH1900">
            <v>0</v>
          </cell>
          <cell r="AI1900">
            <v>0</v>
          </cell>
          <cell r="AJ1900">
            <v>0</v>
          </cell>
          <cell r="AK1900">
            <v>19700</v>
          </cell>
          <cell r="AL1900">
            <v>0</v>
          </cell>
          <cell r="AM1900">
            <v>44570</v>
          </cell>
          <cell r="AN1900">
            <v>750</v>
          </cell>
          <cell r="AO1900">
            <v>0</v>
          </cell>
          <cell r="AP1900">
            <v>0</v>
          </cell>
          <cell r="AQ1900">
            <v>216480</v>
          </cell>
          <cell r="AR1900">
            <v>0</v>
          </cell>
          <cell r="AS1900">
            <v>0</v>
          </cell>
          <cell r="AT1900">
            <v>0</v>
          </cell>
          <cell r="AU1900">
            <v>0</v>
          </cell>
          <cell r="AV1900">
            <v>1082</v>
          </cell>
          <cell r="AW1900">
            <v>1840.48</v>
          </cell>
          <cell r="AX1900">
            <v>0</v>
          </cell>
        </row>
        <row r="1901">
          <cell r="D1901" t="str">
            <v>小金丸　幸</v>
          </cell>
          <cell r="E1901">
            <v>1005</v>
          </cell>
          <cell r="F1901" t="str">
            <v>総務企画部</v>
          </cell>
          <cell r="G1901">
            <v>100501</v>
          </cell>
          <cell r="H1901" t="str">
            <v>経営戦略Ｇ</v>
          </cell>
          <cell r="I1901">
            <v>1</v>
          </cell>
          <cell r="J1901" t="str">
            <v>部門1</v>
          </cell>
          <cell r="K1901">
            <v>1001</v>
          </cell>
          <cell r="L1901" t="str">
            <v>部門1-1</v>
          </cell>
          <cell r="M1901">
            <v>100102</v>
          </cell>
          <cell r="N1901" t="str">
            <v>一般職員</v>
          </cell>
          <cell r="O1901">
            <v>500</v>
          </cell>
          <cell r="P1901">
            <v>257100</v>
          </cell>
          <cell r="Q1901">
            <v>257100</v>
          </cell>
          <cell r="R1901">
            <v>0</v>
          </cell>
          <cell r="S1901">
            <v>0</v>
          </cell>
          <cell r="T1901">
            <v>0</v>
          </cell>
          <cell r="U1901">
            <v>0</v>
          </cell>
          <cell r="V1901">
            <v>0</v>
          </cell>
          <cell r="W1901">
            <v>0</v>
          </cell>
          <cell r="X1901">
            <v>0</v>
          </cell>
          <cell r="Y1901">
            <v>0</v>
          </cell>
          <cell r="Z1901">
            <v>257100</v>
          </cell>
          <cell r="AA1901">
            <v>0</v>
          </cell>
          <cell r="AB1901">
            <v>30852</v>
          </cell>
          <cell r="AC1901">
            <v>0</v>
          </cell>
          <cell r="AD1901">
            <v>27000</v>
          </cell>
          <cell r="AE1901">
            <v>0</v>
          </cell>
          <cell r="AF1901">
            <v>0</v>
          </cell>
          <cell r="AG1901">
            <v>0</v>
          </cell>
          <cell r="AH1901">
            <v>5829</v>
          </cell>
          <cell r="AI1901">
            <v>0</v>
          </cell>
          <cell r="AJ1901">
            <v>0</v>
          </cell>
          <cell r="AK1901">
            <v>13396</v>
          </cell>
          <cell r="AL1901">
            <v>0</v>
          </cell>
          <cell r="AM1901">
            <v>30308.2</v>
          </cell>
          <cell r="AN1901">
            <v>510</v>
          </cell>
          <cell r="AO1901">
            <v>0</v>
          </cell>
          <cell r="AP1901">
            <v>0</v>
          </cell>
          <cell r="AQ1901">
            <v>320781</v>
          </cell>
          <cell r="AR1901">
            <v>0</v>
          </cell>
          <cell r="AS1901">
            <v>0</v>
          </cell>
          <cell r="AT1901">
            <v>0</v>
          </cell>
          <cell r="AU1901">
            <v>0</v>
          </cell>
          <cell r="AV1901">
            <v>1603</v>
          </cell>
          <cell r="AW1901">
            <v>2727.5435000000002</v>
          </cell>
          <cell r="AX1901">
            <v>654.39319999999998</v>
          </cell>
        </row>
        <row r="1902">
          <cell r="D1902" t="str">
            <v>三浦　綾子</v>
          </cell>
          <cell r="E1902">
            <v>1005</v>
          </cell>
          <cell r="F1902" t="str">
            <v>総務企画部</v>
          </cell>
          <cell r="G1902">
            <v>100503</v>
          </cell>
          <cell r="H1902" t="str">
            <v>人事Ｇ</v>
          </cell>
          <cell r="I1902">
            <v>1</v>
          </cell>
          <cell r="J1902" t="str">
            <v>部門1</v>
          </cell>
          <cell r="K1902">
            <v>1001</v>
          </cell>
          <cell r="L1902" t="str">
            <v>部門1-1</v>
          </cell>
          <cell r="M1902">
            <v>100102</v>
          </cell>
          <cell r="N1902" t="str">
            <v>一般職員</v>
          </cell>
          <cell r="O1902">
            <v>500</v>
          </cell>
          <cell r="P1902">
            <v>248700</v>
          </cell>
          <cell r="Q1902">
            <v>248700</v>
          </cell>
          <cell r="R1902">
            <v>0</v>
          </cell>
          <cell r="S1902">
            <v>0</v>
          </cell>
          <cell r="T1902">
            <v>0</v>
          </cell>
          <cell r="U1902">
            <v>0</v>
          </cell>
          <cell r="V1902">
            <v>0</v>
          </cell>
          <cell r="W1902">
            <v>0</v>
          </cell>
          <cell r="X1902">
            <v>0</v>
          </cell>
          <cell r="Y1902">
            <v>0</v>
          </cell>
          <cell r="Z1902">
            <v>248700</v>
          </cell>
          <cell r="AA1902">
            <v>0</v>
          </cell>
          <cell r="AB1902">
            <v>29844</v>
          </cell>
          <cell r="AC1902">
            <v>0</v>
          </cell>
          <cell r="AD1902">
            <v>27000</v>
          </cell>
          <cell r="AE1902">
            <v>0</v>
          </cell>
          <cell r="AF1902">
            <v>9233</v>
          </cell>
          <cell r="AG1902">
            <v>0</v>
          </cell>
          <cell r="AH1902">
            <v>11672</v>
          </cell>
          <cell r="AI1902">
            <v>47511</v>
          </cell>
          <cell r="AJ1902">
            <v>0</v>
          </cell>
          <cell r="AK1902">
            <v>14184</v>
          </cell>
          <cell r="AL1902">
            <v>0</v>
          </cell>
          <cell r="AM1902">
            <v>32090.799999999999</v>
          </cell>
          <cell r="AN1902">
            <v>540</v>
          </cell>
          <cell r="AO1902">
            <v>0</v>
          </cell>
          <cell r="AP1902">
            <v>0</v>
          </cell>
          <cell r="AQ1902">
            <v>373960</v>
          </cell>
          <cell r="AR1902">
            <v>0</v>
          </cell>
          <cell r="AS1902">
            <v>0</v>
          </cell>
          <cell r="AT1902">
            <v>23</v>
          </cell>
          <cell r="AU1902">
            <v>0</v>
          </cell>
          <cell r="AV1902">
            <v>1869</v>
          </cell>
          <cell r="AW1902">
            <v>3179.46</v>
          </cell>
          <cell r="AX1902">
            <v>762.87840000000006</v>
          </cell>
        </row>
        <row r="1903">
          <cell r="D1903" t="str">
            <v>長谷　麻里子</v>
          </cell>
          <cell r="E1903">
            <v>1003</v>
          </cell>
          <cell r="F1903" t="str">
            <v>研修業務部</v>
          </cell>
          <cell r="G1903">
            <v>100302</v>
          </cell>
          <cell r="H1903" t="str">
            <v>低炭素化支援Ｇ</v>
          </cell>
          <cell r="I1903">
            <v>1</v>
          </cell>
          <cell r="J1903" t="str">
            <v>部門1</v>
          </cell>
          <cell r="K1903">
            <v>1001</v>
          </cell>
          <cell r="L1903" t="str">
            <v>部門1-1</v>
          </cell>
          <cell r="M1903">
            <v>100102</v>
          </cell>
          <cell r="N1903" t="str">
            <v>一般職員</v>
          </cell>
          <cell r="O1903">
            <v>500</v>
          </cell>
          <cell r="P1903">
            <v>248700</v>
          </cell>
          <cell r="Q1903">
            <v>248700</v>
          </cell>
          <cell r="R1903">
            <v>0</v>
          </cell>
          <cell r="S1903">
            <v>0</v>
          </cell>
          <cell r="T1903">
            <v>0</v>
          </cell>
          <cell r="U1903">
            <v>0</v>
          </cell>
          <cell r="V1903">
            <v>0</v>
          </cell>
          <cell r="W1903">
            <v>0</v>
          </cell>
          <cell r="X1903">
            <v>0</v>
          </cell>
          <cell r="Y1903">
            <v>0</v>
          </cell>
          <cell r="Z1903">
            <v>248700</v>
          </cell>
          <cell r="AA1903">
            <v>0</v>
          </cell>
          <cell r="AB1903">
            <v>29844</v>
          </cell>
          <cell r="AC1903">
            <v>0</v>
          </cell>
          <cell r="AD1903">
            <v>27000</v>
          </cell>
          <cell r="AE1903">
            <v>0</v>
          </cell>
          <cell r="AF1903">
            <v>6733</v>
          </cell>
          <cell r="AG1903">
            <v>0</v>
          </cell>
          <cell r="AH1903">
            <v>5672</v>
          </cell>
          <cell r="AI1903">
            <v>20339</v>
          </cell>
          <cell r="AJ1903">
            <v>0</v>
          </cell>
          <cell r="AK1903">
            <v>16154</v>
          </cell>
          <cell r="AL1903">
            <v>0</v>
          </cell>
          <cell r="AM1903">
            <v>36547.800000000003</v>
          </cell>
          <cell r="AN1903">
            <v>615</v>
          </cell>
          <cell r="AO1903">
            <v>0</v>
          </cell>
          <cell r="AP1903">
            <v>0</v>
          </cell>
          <cell r="AQ1903">
            <v>338288</v>
          </cell>
          <cell r="AR1903">
            <v>0</v>
          </cell>
          <cell r="AS1903">
            <v>0</v>
          </cell>
          <cell r="AT1903">
            <v>0</v>
          </cell>
          <cell r="AU1903">
            <v>0</v>
          </cell>
          <cell r="AV1903">
            <v>1691</v>
          </cell>
          <cell r="AW1903">
            <v>2875.8879999999999</v>
          </cell>
          <cell r="AX1903">
            <v>690.10749999999996</v>
          </cell>
        </row>
        <row r="1904">
          <cell r="D1904" t="str">
            <v>竹内　祐輔</v>
          </cell>
          <cell r="E1904">
            <v>1007</v>
          </cell>
          <cell r="F1904" t="str">
            <v>関西研修センター</v>
          </cell>
          <cell r="G1904">
            <v>100701</v>
          </cell>
          <cell r="H1904" t="str">
            <v>ＫＫＣＧ</v>
          </cell>
          <cell r="I1904">
            <v>1</v>
          </cell>
          <cell r="J1904" t="str">
            <v>部門1</v>
          </cell>
          <cell r="K1904">
            <v>1001</v>
          </cell>
          <cell r="L1904" t="str">
            <v>部門1-1</v>
          </cell>
          <cell r="M1904">
            <v>100102</v>
          </cell>
          <cell r="N1904" t="str">
            <v>一般職員</v>
          </cell>
          <cell r="O1904">
            <v>300</v>
          </cell>
          <cell r="P1904">
            <v>315700</v>
          </cell>
          <cell r="Q1904">
            <v>315700</v>
          </cell>
          <cell r="R1904">
            <v>0</v>
          </cell>
          <cell r="S1904">
            <v>0</v>
          </cell>
          <cell r="T1904">
            <v>0</v>
          </cell>
          <cell r="U1904">
            <v>0</v>
          </cell>
          <cell r="V1904">
            <v>0</v>
          </cell>
          <cell r="W1904">
            <v>0</v>
          </cell>
          <cell r="X1904">
            <v>0</v>
          </cell>
          <cell r="Y1904">
            <v>0</v>
          </cell>
          <cell r="Z1904">
            <v>315700</v>
          </cell>
          <cell r="AA1904">
            <v>45000</v>
          </cell>
          <cell r="AB1904">
            <v>44844</v>
          </cell>
          <cell r="AC1904">
            <v>13000</v>
          </cell>
          <cell r="AD1904">
            <v>0</v>
          </cell>
          <cell r="AE1904">
            <v>0</v>
          </cell>
          <cell r="AF1904">
            <v>17375</v>
          </cell>
          <cell r="AG1904">
            <v>0</v>
          </cell>
          <cell r="AH1904">
            <v>0</v>
          </cell>
          <cell r="AI1904">
            <v>0</v>
          </cell>
          <cell r="AJ1904">
            <v>0</v>
          </cell>
          <cell r="AK1904">
            <v>16154</v>
          </cell>
          <cell r="AL1904">
            <v>2255</v>
          </cell>
          <cell r="AM1904">
            <v>36547.800000000003</v>
          </cell>
          <cell r="AN1904">
            <v>615</v>
          </cell>
          <cell r="AO1904">
            <v>0</v>
          </cell>
          <cell r="AP1904">
            <v>0</v>
          </cell>
          <cell r="AQ1904">
            <v>435919</v>
          </cell>
          <cell r="AR1904">
            <v>0</v>
          </cell>
          <cell r="AS1904">
            <v>0</v>
          </cell>
          <cell r="AT1904">
            <v>0</v>
          </cell>
          <cell r="AU1904">
            <v>0</v>
          </cell>
          <cell r="AV1904">
            <v>2179</v>
          </cell>
          <cell r="AW1904">
            <v>3705.9065000000001</v>
          </cell>
          <cell r="AX1904">
            <v>889.27470000000005</v>
          </cell>
        </row>
        <row r="1905">
          <cell r="D1905" t="str">
            <v>上井　智香子</v>
          </cell>
          <cell r="E1905">
            <v>1005</v>
          </cell>
          <cell r="F1905" t="str">
            <v>総務企画部</v>
          </cell>
          <cell r="G1905">
            <v>100502</v>
          </cell>
          <cell r="H1905" t="str">
            <v>総務Ｇ</v>
          </cell>
          <cell r="I1905">
            <v>1</v>
          </cell>
          <cell r="J1905" t="str">
            <v>部門1</v>
          </cell>
          <cell r="K1905">
            <v>1001</v>
          </cell>
          <cell r="L1905" t="str">
            <v>部門1-1</v>
          </cell>
          <cell r="M1905">
            <v>100102</v>
          </cell>
          <cell r="N1905" t="str">
            <v>一般職員</v>
          </cell>
          <cell r="O1905">
            <v>500</v>
          </cell>
          <cell r="P1905">
            <v>340700</v>
          </cell>
          <cell r="Q1905">
            <v>340700</v>
          </cell>
          <cell r="R1905">
            <v>0</v>
          </cell>
          <cell r="S1905">
            <v>0</v>
          </cell>
          <cell r="T1905">
            <v>0</v>
          </cell>
          <cell r="U1905">
            <v>0</v>
          </cell>
          <cell r="V1905">
            <v>0</v>
          </cell>
          <cell r="W1905">
            <v>0</v>
          </cell>
          <cell r="X1905">
            <v>0</v>
          </cell>
          <cell r="Y1905">
            <v>0</v>
          </cell>
          <cell r="Z1905">
            <v>340700</v>
          </cell>
          <cell r="AA1905">
            <v>0</v>
          </cell>
          <cell r="AB1905">
            <v>41664</v>
          </cell>
          <cell r="AC1905">
            <v>6500</v>
          </cell>
          <cell r="AD1905">
            <v>27000</v>
          </cell>
          <cell r="AE1905">
            <v>0</v>
          </cell>
          <cell r="AF1905">
            <v>13835</v>
          </cell>
          <cell r="AG1905">
            <v>0</v>
          </cell>
          <cell r="AH1905">
            <v>14893</v>
          </cell>
          <cell r="AI1905">
            <v>0</v>
          </cell>
          <cell r="AJ1905">
            <v>0</v>
          </cell>
          <cell r="AK1905">
            <v>17336</v>
          </cell>
          <cell r="AL1905">
            <v>2420</v>
          </cell>
          <cell r="AM1905">
            <v>39222.199999999997</v>
          </cell>
          <cell r="AN1905">
            <v>660</v>
          </cell>
          <cell r="AO1905">
            <v>0</v>
          </cell>
          <cell r="AP1905">
            <v>0</v>
          </cell>
          <cell r="AQ1905">
            <v>444592</v>
          </cell>
          <cell r="AR1905">
            <v>0</v>
          </cell>
          <cell r="AS1905">
            <v>0</v>
          </cell>
          <cell r="AT1905">
            <v>0</v>
          </cell>
          <cell r="AU1905">
            <v>0</v>
          </cell>
          <cell r="AV1905">
            <v>2222</v>
          </cell>
          <cell r="AW1905">
            <v>3779.9920000000002</v>
          </cell>
          <cell r="AX1905">
            <v>906.96759999999995</v>
          </cell>
        </row>
        <row r="1906">
          <cell r="D1906" t="str">
            <v>熊谷　昌樹</v>
          </cell>
          <cell r="E1906">
            <v>1004</v>
          </cell>
          <cell r="F1906" t="str">
            <v>事業統括部</v>
          </cell>
          <cell r="G1906">
            <v>100403</v>
          </cell>
          <cell r="H1906" t="str">
            <v>管理システムＧ</v>
          </cell>
          <cell r="I1906">
            <v>1</v>
          </cell>
          <cell r="J1906" t="str">
            <v>部門1</v>
          </cell>
          <cell r="K1906">
            <v>1001</v>
          </cell>
          <cell r="L1906" t="str">
            <v>部門1-1</v>
          </cell>
          <cell r="M1906">
            <v>100102</v>
          </cell>
          <cell r="N1906" t="str">
            <v>一般職員</v>
          </cell>
          <cell r="O1906">
            <v>500</v>
          </cell>
          <cell r="P1906">
            <v>278700</v>
          </cell>
          <cell r="Q1906">
            <v>278700</v>
          </cell>
          <cell r="R1906">
            <v>0</v>
          </cell>
          <cell r="S1906">
            <v>0</v>
          </cell>
          <cell r="T1906">
            <v>0</v>
          </cell>
          <cell r="U1906">
            <v>0</v>
          </cell>
          <cell r="V1906">
            <v>0</v>
          </cell>
          <cell r="W1906">
            <v>0</v>
          </cell>
          <cell r="X1906">
            <v>0</v>
          </cell>
          <cell r="Y1906">
            <v>0</v>
          </cell>
          <cell r="Z1906">
            <v>278700</v>
          </cell>
          <cell r="AA1906">
            <v>0</v>
          </cell>
          <cell r="AB1906">
            <v>36564</v>
          </cell>
          <cell r="AC1906">
            <v>26000</v>
          </cell>
          <cell r="AD1906">
            <v>0</v>
          </cell>
          <cell r="AE1906">
            <v>0</v>
          </cell>
          <cell r="AF1906">
            <v>31258</v>
          </cell>
          <cell r="AG1906">
            <v>0</v>
          </cell>
          <cell r="AH1906">
            <v>21146</v>
          </cell>
          <cell r="AI1906">
            <v>168725</v>
          </cell>
          <cell r="AJ1906">
            <v>0</v>
          </cell>
          <cell r="AK1906">
            <v>22064</v>
          </cell>
          <cell r="AL1906">
            <v>0</v>
          </cell>
          <cell r="AM1906">
            <v>49918.8</v>
          </cell>
          <cell r="AN1906">
            <v>840</v>
          </cell>
          <cell r="AO1906">
            <v>0</v>
          </cell>
          <cell r="AP1906">
            <v>0</v>
          </cell>
          <cell r="AQ1906">
            <v>562393</v>
          </cell>
          <cell r="AR1906">
            <v>13563</v>
          </cell>
          <cell r="AS1906">
            <v>0</v>
          </cell>
          <cell r="AT1906">
            <v>829</v>
          </cell>
          <cell r="AU1906">
            <v>7359</v>
          </cell>
          <cell r="AV1906">
            <v>2811</v>
          </cell>
          <cell r="AW1906">
            <v>4781.3055000000004</v>
          </cell>
          <cell r="AX1906">
            <v>1147.2817</v>
          </cell>
        </row>
        <row r="1907">
          <cell r="D1907" t="str">
            <v>吉竹　和宏</v>
          </cell>
          <cell r="E1907">
            <v>1002</v>
          </cell>
          <cell r="F1907" t="str">
            <v>派遣業務部</v>
          </cell>
          <cell r="G1907">
            <v>100201</v>
          </cell>
          <cell r="H1907" t="str">
            <v>派遣業務Ｇ</v>
          </cell>
          <cell r="I1907">
            <v>1</v>
          </cell>
          <cell r="J1907" t="str">
            <v>部門1</v>
          </cell>
          <cell r="K1907">
            <v>1001</v>
          </cell>
          <cell r="L1907" t="str">
            <v>部門1-1</v>
          </cell>
          <cell r="M1907">
            <v>100102</v>
          </cell>
          <cell r="N1907" t="str">
            <v>一般職員</v>
          </cell>
          <cell r="O1907">
            <v>500</v>
          </cell>
          <cell r="P1907">
            <v>289400</v>
          </cell>
          <cell r="Q1907">
            <v>289400</v>
          </cell>
          <cell r="R1907">
            <v>0</v>
          </cell>
          <cell r="S1907">
            <v>0</v>
          </cell>
          <cell r="T1907">
            <v>0</v>
          </cell>
          <cell r="U1907">
            <v>0</v>
          </cell>
          <cell r="V1907">
            <v>0</v>
          </cell>
          <cell r="W1907">
            <v>0</v>
          </cell>
          <cell r="X1907">
            <v>0</v>
          </cell>
          <cell r="Y1907">
            <v>0</v>
          </cell>
          <cell r="Z1907">
            <v>289400</v>
          </cell>
          <cell r="AA1907">
            <v>0</v>
          </cell>
          <cell r="AB1907">
            <v>37848</v>
          </cell>
          <cell r="AC1907">
            <v>26000</v>
          </cell>
          <cell r="AD1907">
            <v>27000</v>
          </cell>
          <cell r="AE1907">
            <v>0</v>
          </cell>
          <cell r="AF1907">
            <v>13368</v>
          </cell>
          <cell r="AG1907">
            <v>0</v>
          </cell>
          <cell r="AH1907">
            <v>4951</v>
          </cell>
          <cell r="AI1907">
            <v>1865</v>
          </cell>
          <cell r="AJ1907">
            <v>0</v>
          </cell>
          <cell r="AK1907">
            <v>17336</v>
          </cell>
          <cell r="AL1907">
            <v>2420</v>
          </cell>
          <cell r="AM1907">
            <v>39222.199999999997</v>
          </cell>
          <cell r="AN1907">
            <v>660</v>
          </cell>
          <cell r="AO1907">
            <v>0</v>
          </cell>
          <cell r="AP1907">
            <v>0</v>
          </cell>
          <cell r="AQ1907">
            <v>400432</v>
          </cell>
          <cell r="AR1907">
            <v>0</v>
          </cell>
          <cell r="AS1907">
            <v>0</v>
          </cell>
          <cell r="AT1907">
            <v>0</v>
          </cell>
          <cell r="AU1907">
            <v>0</v>
          </cell>
          <cell r="AV1907">
            <v>2002</v>
          </cell>
          <cell r="AW1907">
            <v>3403.8319999999999</v>
          </cell>
          <cell r="AX1907">
            <v>816.88120000000004</v>
          </cell>
        </row>
        <row r="1908">
          <cell r="D1908" t="str">
            <v>岡野　裕香</v>
          </cell>
          <cell r="E1908">
            <v>1001</v>
          </cell>
          <cell r="F1908" t="str">
            <v>産業推進部</v>
          </cell>
          <cell r="G1908">
            <v>100101</v>
          </cell>
          <cell r="H1908" t="str">
            <v>産業国際化・インフラＧ</v>
          </cell>
          <cell r="I1908">
            <v>1</v>
          </cell>
          <cell r="J1908" t="str">
            <v>部門1</v>
          </cell>
          <cell r="K1908">
            <v>1001</v>
          </cell>
          <cell r="L1908" t="str">
            <v>部門1-1</v>
          </cell>
          <cell r="M1908">
            <v>100102</v>
          </cell>
          <cell r="N1908" t="str">
            <v>一般職員</v>
          </cell>
          <cell r="O1908">
            <v>500</v>
          </cell>
          <cell r="P1908">
            <v>251500</v>
          </cell>
          <cell r="Q1908">
            <v>251500</v>
          </cell>
          <cell r="R1908">
            <v>0</v>
          </cell>
          <cell r="S1908">
            <v>0</v>
          </cell>
          <cell r="T1908">
            <v>0</v>
          </cell>
          <cell r="U1908">
            <v>0</v>
          </cell>
          <cell r="V1908">
            <v>0</v>
          </cell>
          <cell r="W1908">
            <v>0</v>
          </cell>
          <cell r="X1908">
            <v>0</v>
          </cell>
          <cell r="Y1908">
            <v>0</v>
          </cell>
          <cell r="Z1908">
            <v>251500</v>
          </cell>
          <cell r="AA1908">
            <v>0</v>
          </cell>
          <cell r="AB1908">
            <v>30180</v>
          </cell>
          <cell r="AC1908">
            <v>0</v>
          </cell>
          <cell r="AD1908">
            <v>0</v>
          </cell>
          <cell r="AE1908">
            <v>0</v>
          </cell>
          <cell r="AF1908">
            <v>26613</v>
          </cell>
          <cell r="AG1908">
            <v>0</v>
          </cell>
          <cell r="AH1908">
            <v>4225</v>
          </cell>
          <cell r="AI1908">
            <v>12747</v>
          </cell>
          <cell r="AJ1908">
            <v>0</v>
          </cell>
          <cell r="AK1908">
            <v>14972</v>
          </cell>
          <cell r="AL1908">
            <v>0</v>
          </cell>
          <cell r="AM1908">
            <v>33873.4</v>
          </cell>
          <cell r="AN1908">
            <v>570</v>
          </cell>
          <cell r="AO1908">
            <v>0</v>
          </cell>
          <cell r="AP1908">
            <v>0</v>
          </cell>
          <cell r="AQ1908">
            <v>325265</v>
          </cell>
          <cell r="AR1908">
            <v>0</v>
          </cell>
          <cell r="AS1908">
            <v>0</v>
          </cell>
          <cell r="AT1908">
            <v>0</v>
          </cell>
          <cell r="AU1908">
            <v>0</v>
          </cell>
          <cell r="AV1908">
            <v>1626</v>
          </cell>
          <cell r="AW1908">
            <v>2765.0774999999999</v>
          </cell>
          <cell r="AX1908">
            <v>663.54060000000004</v>
          </cell>
        </row>
        <row r="1909">
          <cell r="D1909" t="str">
            <v>土居　育枝</v>
          </cell>
          <cell r="E1909">
            <v>1005</v>
          </cell>
          <cell r="F1909" t="str">
            <v>総務企画部</v>
          </cell>
          <cell r="G1909">
            <v>100504</v>
          </cell>
          <cell r="H1909" t="str">
            <v>会計Ｇ</v>
          </cell>
          <cell r="I1909">
            <v>1</v>
          </cell>
          <cell r="J1909" t="str">
            <v>部門1</v>
          </cell>
          <cell r="K1909">
            <v>1001</v>
          </cell>
          <cell r="L1909" t="str">
            <v>部門1-1</v>
          </cell>
          <cell r="M1909">
            <v>100102</v>
          </cell>
          <cell r="N1909" t="str">
            <v>一般職員</v>
          </cell>
          <cell r="O1909">
            <v>500</v>
          </cell>
          <cell r="P1909">
            <v>340700</v>
          </cell>
          <cell r="Q1909">
            <v>340700</v>
          </cell>
          <cell r="R1909">
            <v>0</v>
          </cell>
          <cell r="S1909">
            <v>0</v>
          </cell>
          <cell r="T1909">
            <v>0</v>
          </cell>
          <cell r="U1909">
            <v>0</v>
          </cell>
          <cell r="V1909">
            <v>0</v>
          </cell>
          <cell r="W1909">
            <v>0</v>
          </cell>
          <cell r="X1909">
            <v>0</v>
          </cell>
          <cell r="Y1909">
            <v>0</v>
          </cell>
          <cell r="Z1909">
            <v>340700</v>
          </cell>
          <cell r="AA1909">
            <v>0</v>
          </cell>
          <cell r="AB1909">
            <v>40884</v>
          </cell>
          <cell r="AC1909">
            <v>0</v>
          </cell>
          <cell r="AD1909">
            <v>0</v>
          </cell>
          <cell r="AE1909">
            <v>0</v>
          </cell>
          <cell r="AF1909">
            <v>9081</v>
          </cell>
          <cell r="AG1909">
            <v>0</v>
          </cell>
          <cell r="AH1909">
            <v>5893</v>
          </cell>
          <cell r="AI1909">
            <v>115798</v>
          </cell>
          <cell r="AJ1909">
            <v>0</v>
          </cell>
          <cell r="AK1909">
            <v>20882</v>
          </cell>
          <cell r="AL1909">
            <v>2915</v>
          </cell>
          <cell r="AM1909">
            <v>47244.4</v>
          </cell>
          <cell r="AN1909">
            <v>795</v>
          </cell>
          <cell r="AO1909">
            <v>0</v>
          </cell>
          <cell r="AP1909">
            <v>0</v>
          </cell>
          <cell r="AQ1909">
            <v>512356</v>
          </cell>
          <cell r="AR1909">
            <v>5518</v>
          </cell>
          <cell r="AS1909">
            <v>0</v>
          </cell>
          <cell r="AT1909">
            <v>559</v>
          </cell>
          <cell r="AU1909">
            <v>0</v>
          </cell>
          <cell r="AV1909">
            <v>2561</v>
          </cell>
          <cell r="AW1909">
            <v>4355.8059999999996</v>
          </cell>
          <cell r="AX1909">
            <v>1045.2062000000001</v>
          </cell>
        </row>
        <row r="1910">
          <cell r="D1910" t="str">
            <v>藁谷　靖昭</v>
          </cell>
          <cell r="E1910">
            <v>1008</v>
          </cell>
          <cell r="F1910" t="str">
            <v>HIDA総合研究所</v>
          </cell>
          <cell r="G1910">
            <v>100801</v>
          </cell>
          <cell r="H1910" t="str">
            <v>調査企画Ｇ</v>
          </cell>
          <cell r="I1910">
            <v>1</v>
          </cell>
          <cell r="J1910" t="str">
            <v>部門1</v>
          </cell>
          <cell r="K1910">
            <v>1001</v>
          </cell>
          <cell r="L1910" t="str">
            <v>部門1-1</v>
          </cell>
          <cell r="M1910">
            <v>100102</v>
          </cell>
          <cell r="N1910" t="str">
            <v>一般職員</v>
          </cell>
          <cell r="O1910">
            <v>500</v>
          </cell>
          <cell r="P1910">
            <v>286800</v>
          </cell>
          <cell r="Q1910">
            <v>286800</v>
          </cell>
          <cell r="R1910">
            <v>0</v>
          </cell>
          <cell r="S1910">
            <v>0</v>
          </cell>
          <cell r="T1910">
            <v>0</v>
          </cell>
          <cell r="U1910">
            <v>0</v>
          </cell>
          <cell r="V1910">
            <v>0</v>
          </cell>
          <cell r="W1910">
            <v>0</v>
          </cell>
          <cell r="X1910">
            <v>0</v>
          </cell>
          <cell r="Y1910">
            <v>0</v>
          </cell>
          <cell r="Z1910">
            <v>286800</v>
          </cell>
          <cell r="AA1910">
            <v>0</v>
          </cell>
          <cell r="AB1910">
            <v>37536</v>
          </cell>
          <cell r="AC1910">
            <v>26000</v>
          </cell>
          <cell r="AD1910">
            <v>0</v>
          </cell>
          <cell r="AE1910">
            <v>0</v>
          </cell>
          <cell r="AF1910">
            <v>23225</v>
          </cell>
          <cell r="AG1910">
            <v>0</v>
          </cell>
          <cell r="AH1910">
            <v>21301</v>
          </cell>
          <cell r="AI1910">
            <v>85888</v>
          </cell>
          <cell r="AJ1910">
            <v>0</v>
          </cell>
          <cell r="AK1910">
            <v>16154</v>
          </cell>
          <cell r="AL1910">
            <v>2255</v>
          </cell>
          <cell r="AM1910">
            <v>36547.800000000003</v>
          </cell>
          <cell r="AN1910">
            <v>615</v>
          </cell>
          <cell r="AO1910">
            <v>0</v>
          </cell>
          <cell r="AP1910">
            <v>0</v>
          </cell>
          <cell r="AQ1910">
            <v>480750</v>
          </cell>
          <cell r="AR1910">
            <v>2319</v>
          </cell>
          <cell r="AS1910">
            <v>0</v>
          </cell>
          <cell r="AT1910">
            <v>489</v>
          </cell>
          <cell r="AU1910">
            <v>0</v>
          </cell>
          <cell r="AV1910">
            <v>2403</v>
          </cell>
          <cell r="AW1910">
            <v>4087.125</v>
          </cell>
          <cell r="AX1910">
            <v>980.73</v>
          </cell>
        </row>
        <row r="1911">
          <cell r="D1911" t="str">
            <v>竹内　明日香</v>
          </cell>
          <cell r="E1911">
            <v>1006</v>
          </cell>
          <cell r="F1911" t="str">
            <v>東京研修センター</v>
          </cell>
          <cell r="G1911">
            <v>100601</v>
          </cell>
          <cell r="H1911" t="str">
            <v>ＴＫＣＧ</v>
          </cell>
          <cell r="I1911">
            <v>1</v>
          </cell>
          <cell r="J1911" t="str">
            <v>部門1</v>
          </cell>
          <cell r="K1911">
            <v>1001</v>
          </cell>
          <cell r="L1911" t="str">
            <v>部門1-1</v>
          </cell>
          <cell r="M1911">
            <v>100102</v>
          </cell>
          <cell r="N1911" t="str">
            <v>一般職員</v>
          </cell>
          <cell r="O1911">
            <v>500</v>
          </cell>
          <cell r="P1911">
            <v>248700</v>
          </cell>
          <cell r="Q1911">
            <v>248700</v>
          </cell>
          <cell r="R1911">
            <v>0</v>
          </cell>
          <cell r="S1911">
            <v>0</v>
          </cell>
          <cell r="T1911">
            <v>0</v>
          </cell>
          <cell r="U1911">
            <v>0</v>
          </cell>
          <cell r="V1911">
            <v>0</v>
          </cell>
          <cell r="W1911">
            <v>0</v>
          </cell>
          <cell r="X1911">
            <v>0</v>
          </cell>
          <cell r="Y1911">
            <v>0</v>
          </cell>
          <cell r="Z1911">
            <v>248700</v>
          </cell>
          <cell r="AA1911">
            <v>0</v>
          </cell>
          <cell r="AB1911">
            <v>29844</v>
          </cell>
          <cell r="AC1911">
            <v>0</v>
          </cell>
          <cell r="AD1911">
            <v>27000</v>
          </cell>
          <cell r="AE1911">
            <v>0</v>
          </cell>
          <cell r="AF1911">
            <v>8560</v>
          </cell>
          <cell r="AG1911">
            <v>0</v>
          </cell>
          <cell r="AH1911">
            <v>5672</v>
          </cell>
          <cell r="AI1911">
            <v>12019</v>
          </cell>
          <cell r="AJ1911">
            <v>0</v>
          </cell>
          <cell r="AK1911">
            <v>14972</v>
          </cell>
          <cell r="AL1911">
            <v>0</v>
          </cell>
          <cell r="AM1911">
            <v>33873.4</v>
          </cell>
          <cell r="AN1911">
            <v>570</v>
          </cell>
          <cell r="AO1911">
            <v>0</v>
          </cell>
          <cell r="AP1911">
            <v>0</v>
          </cell>
          <cell r="AQ1911">
            <v>331795</v>
          </cell>
          <cell r="AR1911">
            <v>0</v>
          </cell>
          <cell r="AS1911">
            <v>0</v>
          </cell>
          <cell r="AT1911">
            <v>0</v>
          </cell>
          <cell r="AU1911">
            <v>0</v>
          </cell>
          <cell r="AV1911">
            <v>1658</v>
          </cell>
          <cell r="AW1911">
            <v>2821.2325000000001</v>
          </cell>
          <cell r="AX1911">
            <v>676.86180000000002</v>
          </cell>
        </row>
        <row r="1912">
          <cell r="D1912" t="str">
            <v>小美野　顕宏</v>
          </cell>
          <cell r="E1912">
            <v>1003</v>
          </cell>
          <cell r="F1912" t="str">
            <v>研修業務部</v>
          </cell>
          <cell r="G1912">
            <v>100301</v>
          </cell>
          <cell r="H1912" t="str">
            <v>受入業務Ｇ</v>
          </cell>
          <cell r="I1912">
            <v>1</v>
          </cell>
          <cell r="J1912" t="str">
            <v>部門1</v>
          </cell>
          <cell r="K1912">
            <v>1001</v>
          </cell>
          <cell r="L1912" t="str">
            <v>部門1-1</v>
          </cell>
          <cell r="M1912">
            <v>100102</v>
          </cell>
          <cell r="N1912" t="str">
            <v>一般職員</v>
          </cell>
          <cell r="O1912">
            <v>300</v>
          </cell>
          <cell r="P1912">
            <v>366600</v>
          </cell>
          <cell r="Q1912">
            <v>366600</v>
          </cell>
          <cell r="R1912">
            <v>0</v>
          </cell>
          <cell r="S1912">
            <v>0</v>
          </cell>
          <cell r="T1912">
            <v>0</v>
          </cell>
          <cell r="U1912">
            <v>0</v>
          </cell>
          <cell r="V1912">
            <v>0</v>
          </cell>
          <cell r="W1912">
            <v>0</v>
          </cell>
          <cell r="X1912">
            <v>0</v>
          </cell>
          <cell r="Y1912">
            <v>0</v>
          </cell>
          <cell r="Z1912">
            <v>366600</v>
          </cell>
          <cell r="AA1912">
            <v>75000</v>
          </cell>
          <cell r="AB1912">
            <v>52992</v>
          </cell>
          <cell r="AC1912">
            <v>0</v>
          </cell>
          <cell r="AD1912">
            <v>27000</v>
          </cell>
          <cell r="AE1912">
            <v>0</v>
          </cell>
          <cell r="AF1912">
            <v>11998</v>
          </cell>
          <cell r="AG1912">
            <v>0</v>
          </cell>
          <cell r="AH1912">
            <v>0</v>
          </cell>
          <cell r="AI1912">
            <v>0</v>
          </cell>
          <cell r="AJ1912">
            <v>0</v>
          </cell>
          <cell r="AK1912">
            <v>20882</v>
          </cell>
          <cell r="AL1912">
            <v>2915</v>
          </cell>
          <cell r="AM1912">
            <v>47244.4</v>
          </cell>
          <cell r="AN1912">
            <v>795</v>
          </cell>
          <cell r="AO1912">
            <v>0</v>
          </cell>
          <cell r="AP1912">
            <v>0</v>
          </cell>
          <cell r="AQ1912">
            <v>533590</v>
          </cell>
          <cell r="AR1912">
            <v>0</v>
          </cell>
          <cell r="AS1912">
            <v>0</v>
          </cell>
          <cell r="AT1912">
            <v>0</v>
          </cell>
          <cell r="AU1912">
            <v>0</v>
          </cell>
          <cell r="AV1912">
            <v>2667</v>
          </cell>
          <cell r="AW1912">
            <v>4536.4650000000001</v>
          </cell>
          <cell r="AX1912">
            <v>1088.5236</v>
          </cell>
        </row>
        <row r="1913">
          <cell r="D1913" t="str">
            <v>戸梶　輝子</v>
          </cell>
          <cell r="E1913">
            <v>1007</v>
          </cell>
          <cell r="F1913" t="str">
            <v>関西研修センター</v>
          </cell>
          <cell r="G1913">
            <v>100701</v>
          </cell>
          <cell r="H1913" t="str">
            <v>ＫＫＣＧ</v>
          </cell>
          <cell r="I1913">
            <v>1</v>
          </cell>
          <cell r="J1913" t="str">
            <v>部門1</v>
          </cell>
          <cell r="K1913">
            <v>1001</v>
          </cell>
          <cell r="L1913" t="str">
            <v>部門1-1</v>
          </cell>
          <cell r="M1913">
            <v>100102</v>
          </cell>
          <cell r="N1913" t="str">
            <v>一般職員</v>
          </cell>
          <cell r="O1913">
            <v>500</v>
          </cell>
          <cell r="P1913">
            <v>286800</v>
          </cell>
          <cell r="Q1913">
            <v>286800</v>
          </cell>
          <cell r="R1913">
            <v>0</v>
          </cell>
          <cell r="S1913">
            <v>0</v>
          </cell>
          <cell r="T1913">
            <v>0</v>
          </cell>
          <cell r="U1913">
            <v>0</v>
          </cell>
          <cell r="V1913">
            <v>0</v>
          </cell>
          <cell r="W1913">
            <v>0</v>
          </cell>
          <cell r="X1913">
            <v>0</v>
          </cell>
          <cell r="Y1913">
            <v>0</v>
          </cell>
          <cell r="Z1913">
            <v>286800</v>
          </cell>
          <cell r="AA1913">
            <v>0</v>
          </cell>
          <cell r="AB1913">
            <v>34416</v>
          </cell>
          <cell r="AC1913">
            <v>0</v>
          </cell>
          <cell r="AD1913">
            <v>0</v>
          </cell>
          <cell r="AE1913">
            <v>0</v>
          </cell>
          <cell r="AF1913">
            <v>13898</v>
          </cell>
          <cell r="AG1913">
            <v>0</v>
          </cell>
          <cell r="AH1913">
            <v>4901</v>
          </cell>
          <cell r="AI1913">
            <v>0</v>
          </cell>
          <cell r="AJ1913">
            <v>0</v>
          </cell>
          <cell r="AK1913">
            <v>13396</v>
          </cell>
          <cell r="AL1913">
            <v>0</v>
          </cell>
          <cell r="AM1913">
            <v>30308.2</v>
          </cell>
          <cell r="AN1913">
            <v>510</v>
          </cell>
          <cell r="AO1913">
            <v>0</v>
          </cell>
          <cell r="AP1913">
            <v>0</v>
          </cell>
          <cell r="AQ1913">
            <v>340015</v>
          </cell>
          <cell r="AR1913">
            <v>0</v>
          </cell>
          <cell r="AS1913">
            <v>0</v>
          </cell>
          <cell r="AT1913">
            <v>0</v>
          </cell>
          <cell r="AU1913">
            <v>0</v>
          </cell>
          <cell r="AV1913">
            <v>1700</v>
          </cell>
          <cell r="AW1913">
            <v>2890.2024999999999</v>
          </cell>
          <cell r="AX1913">
            <v>693.63059999999996</v>
          </cell>
        </row>
        <row r="1914">
          <cell r="D1914" t="str">
            <v>樋口　美紀</v>
          </cell>
          <cell r="E1914">
            <v>1008</v>
          </cell>
          <cell r="F1914" t="str">
            <v>HIDA総合研究所</v>
          </cell>
          <cell r="G1914">
            <v>100801</v>
          </cell>
          <cell r="H1914" t="str">
            <v>調査企画Ｇ</v>
          </cell>
          <cell r="I1914">
            <v>1</v>
          </cell>
          <cell r="J1914" t="str">
            <v>部門1</v>
          </cell>
          <cell r="K1914">
            <v>1001</v>
          </cell>
          <cell r="L1914" t="str">
            <v>部門1-1</v>
          </cell>
          <cell r="M1914">
            <v>100102</v>
          </cell>
          <cell r="N1914" t="str">
            <v>一般職員</v>
          </cell>
          <cell r="O1914">
            <v>500</v>
          </cell>
          <cell r="P1914">
            <v>281400</v>
          </cell>
          <cell r="Q1914">
            <v>281400</v>
          </cell>
          <cell r="R1914">
            <v>0</v>
          </cell>
          <cell r="S1914">
            <v>0</v>
          </cell>
          <cell r="T1914">
            <v>0</v>
          </cell>
          <cell r="U1914">
            <v>0</v>
          </cell>
          <cell r="V1914">
            <v>0</v>
          </cell>
          <cell r="W1914">
            <v>0</v>
          </cell>
          <cell r="X1914">
            <v>0</v>
          </cell>
          <cell r="Y1914">
            <v>0</v>
          </cell>
          <cell r="Z1914">
            <v>281400</v>
          </cell>
          <cell r="AA1914">
            <v>0</v>
          </cell>
          <cell r="AB1914">
            <v>33768</v>
          </cell>
          <cell r="AC1914">
            <v>0</v>
          </cell>
          <cell r="AD1914">
            <v>0</v>
          </cell>
          <cell r="AE1914">
            <v>0</v>
          </cell>
          <cell r="AF1914">
            <v>10085</v>
          </cell>
          <cell r="AG1914">
            <v>0</v>
          </cell>
          <cell r="AH1914">
            <v>4800</v>
          </cell>
          <cell r="AI1914">
            <v>71616</v>
          </cell>
          <cell r="AJ1914">
            <v>0</v>
          </cell>
          <cell r="AK1914">
            <v>17336</v>
          </cell>
          <cell r="AL1914">
            <v>0</v>
          </cell>
          <cell r="AM1914">
            <v>39222.199999999997</v>
          </cell>
          <cell r="AN1914">
            <v>660</v>
          </cell>
          <cell r="AO1914">
            <v>0</v>
          </cell>
          <cell r="AP1914">
            <v>0</v>
          </cell>
          <cell r="AQ1914">
            <v>401669</v>
          </cell>
          <cell r="AR1914">
            <v>0</v>
          </cell>
          <cell r="AS1914">
            <v>0</v>
          </cell>
          <cell r="AT1914">
            <v>0</v>
          </cell>
          <cell r="AU1914">
            <v>0</v>
          </cell>
          <cell r="AV1914">
            <v>2008</v>
          </cell>
          <cell r="AW1914">
            <v>3414.5315000000001</v>
          </cell>
          <cell r="AX1914">
            <v>819.40470000000005</v>
          </cell>
        </row>
        <row r="1915">
          <cell r="D1915" t="str">
            <v>瀧本　三枝喜</v>
          </cell>
          <cell r="E1915">
            <v>1004</v>
          </cell>
          <cell r="F1915" t="str">
            <v>事業統括部</v>
          </cell>
          <cell r="G1915">
            <v>100403</v>
          </cell>
          <cell r="H1915" t="str">
            <v>管理システムＧ</v>
          </cell>
          <cell r="I1915">
            <v>1</v>
          </cell>
          <cell r="J1915" t="str">
            <v>部門1</v>
          </cell>
          <cell r="K1915">
            <v>1001</v>
          </cell>
          <cell r="L1915" t="str">
            <v>部門1-1</v>
          </cell>
          <cell r="M1915">
            <v>100102</v>
          </cell>
          <cell r="N1915" t="str">
            <v>一般職員</v>
          </cell>
          <cell r="O1915">
            <v>500</v>
          </cell>
          <cell r="P1915">
            <v>346300</v>
          </cell>
          <cell r="Q1915">
            <v>346300</v>
          </cell>
          <cell r="R1915">
            <v>0</v>
          </cell>
          <cell r="S1915">
            <v>0</v>
          </cell>
          <cell r="T1915">
            <v>0</v>
          </cell>
          <cell r="U1915">
            <v>0</v>
          </cell>
          <cell r="V1915">
            <v>0</v>
          </cell>
          <cell r="W1915">
            <v>0</v>
          </cell>
          <cell r="X1915">
            <v>0</v>
          </cell>
          <cell r="Y1915">
            <v>0</v>
          </cell>
          <cell r="Z1915">
            <v>346300</v>
          </cell>
          <cell r="AA1915">
            <v>0</v>
          </cell>
          <cell r="AB1915">
            <v>42876</v>
          </cell>
          <cell r="AC1915">
            <v>11000</v>
          </cell>
          <cell r="AD1915">
            <v>0</v>
          </cell>
          <cell r="AE1915">
            <v>0</v>
          </cell>
          <cell r="AF1915">
            <v>7713</v>
          </cell>
          <cell r="AG1915">
            <v>0</v>
          </cell>
          <cell r="AH1915">
            <v>15147</v>
          </cell>
          <cell r="AI1915">
            <v>50871</v>
          </cell>
          <cell r="AJ1915">
            <v>-19313</v>
          </cell>
          <cell r="AK1915">
            <v>23246</v>
          </cell>
          <cell r="AL1915">
            <v>3245</v>
          </cell>
          <cell r="AM1915">
            <v>52593.2</v>
          </cell>
          <cell r="AN1915">
            <v>885</v>
          </cell>
          <cell r="AO1915">
            <v>0</v>
          </cell>
          <cell r="AP1915">
            <v>0</v>
          </cell>
          <cell r="AQ1915">
            <v>454594</v>
          </cell>
          <cell r="AR1915">
            <v>0</v>
          </cell>
          <cell r="AS1915">
            <v>0</v>
          </cell>
          <cell r="AT1915">
            <v>0</v>
          </cell>
          <cell r="AU1915">
            <v>8469</v>
          </cell>
          <cell r="AV1915">
            <v>2272</v>
          </cell>
          <cell r="AW1915">
            <v>3865.0189999999998</v>
          </cell>
          <cell r="AX1915">
            <v>927.37170000000003</v>
          </cell>
        </row>
        <row r="1916">
          <cell r="D1916" t="str">
            <v>徳山　朋美</v>
          </cell>
          <cell r="E1916">
            <v>1003</v>
          </cell>
          <cell r="F1916" t="str">
            <v>研修業務部</v>
          </cell>
          <cell r="G1916">
            <v>100302</v>
          </cell>
          <cell r="H1916" t="str">
            <v>低炭素化支援Ｇ</v>
          </cell>
          <cell r="I1916">
            <v>1</v>
          </cell>
          <cell r="J1916" t="str">
            <v>部門1</v>
          </cell>
          <cell r="K1916">
            <v>1001</v>
          </cell>
          <cell r="L1916" t="str">
            <v>部門1-1</v>
          </cell>
          <cell r="M1916">
            <v>100102</v>
          </cell>
          <cell r="N1916" t="str">
            <v>一般職員</v>
          </cell>
          <cell r="O1916">
            <v>500</v>
          </cell>
          <cell r="P1916">
            <v>248700</v>
          </cell>
          <cell r="Q1916">
            <v>248700</v>
          </cell>
          <cell r="R1916">
            <v>0</v>
          </cell>
          <cell r="S1916">
            <v>0</v>
          </cell>
          <cell r="T1916">
            <v>0</v>
          </cell>
          <cell r="U1916">
            <v>0</v>
          </cell>
          <cell r="V1916">
            <v>0</v>
          </cell>
          <cell r="W1916">
            <v>0</v>
          </cell>
          <cell r="X1916">
            <v>0</v>
          </cell>
          <cell r="Y1916">
            <v>0</v>
          </cell>
          <cell r="Z1916">
            <v>248700</v>
          </cell>
          <cell r="AA1916">
            <v>0</v>
          </cell>
          <cell r="AB1916">
            <v>29844</v>
          </cell>
          <cell r="AC1916">
            <v>0</v>
          </cell>
          <cell r="AD1916">
            <v>27000</v>
          </cell>
          <cell r="AE1916">
            <v>0</v>
          </cell>
          <cell r="AF1916">
            <v>13311</v>
          </cell>
          <cell r="AG1916">
            <v>0</v>
          </cell>
          <cell r="AH1916">
            <v>5672</v>
          </cell>
          <cell r="AI1916">
            <v>89018</v>
          </cell>
          <cell r="AJ1916">
            <v>0</v>
          </cell>
          <cell r="AK1916">
            <v>16154</v>
          </cell>
          <cell r="AL1916">
            <v>0</v>
          </cell>
          <cell r="AM1916">
            <v>36547.800000000003</v>
          </cell>
          <cell r="AN1916">
            <v>615</v>
          </cell>
          <cell r="AO1916">
            <v>0</v>
          </cell>
          <cell r="AP1916">
            <v>0</v>
          </cell>
          <cell r="AQ1916">
            <v>413545</v>
          </cell>
          <cell r="AR1916">
            <v>4789</v>
          </cell>
          <cell r="AS1916">
            <v>0</v>
          </cell>
          <cell r="AT1916">
            <v>1086</v>
          </cell>
          <cell r="AU1916">
            <v>0</v>
          </cell>
          <cell r="AV1916">
            <v>2067</v>
          </cell>
          <cell r="AW1916">
            <v>3515.8575000000001</v>
          </cell>
          <cell r="AX1916">
            <v>843.6318</v>
          </cell>
        </row>
        <row r="1917">
          <cell r="D1917" t="str">
            <v>杉山　充</v>
          </cell>
          <cell r="E1917">
            <v>1008</v>
          </cell>
          <cell r="F1917" t="str">
            <v>HIDA総合研究所</v>
          </cell>
          <cell r="G1917">
            <v>100803</v>
          </cell>
          <cell r="H1917" t="str">
            <v>日本語教育センター</v>
          </cell>
          <cell r="I1917">
            <v>1</v>
          </cell>
          <cell r="J1917" t="str">
            <v>部門1</v>
          </cell>
          <cell r="K1917">
            <v>1001</v>
          </cell>
          <cell r="L1917" t="str">
            <v>部門1-1</v>
          </cell>
          <cell r="M1917">
            <v>100102</v>
          </cell>
          <cell r="N1917" t="str">
            <v>一般職員</v>
          </cell>
          <cell r="O1917">
            <v>500</v>
          </cell>
          <cell r="P1917">
            <v>254300</v>
          </cell>
          <cell r="Q1917">
            <v>254300</v>
          </cell>
          <cell r="R1917">
            <v>0</v>
          </cell>
          <cell r="S1917">
            <v>0</v>
          </cell>
          <cell r="T1917">
            <v>0</v>
          </cell>
          <cell r="U1917">
            <v>0</v>
          </cell>
          <cell r="V1917">
            <v>0</v>
          </cell>
          <cell r="W1917">
            <v>0</v>
          </cell>
          <cell r="X1917">
            <v>0</v>
          </cell>
          <cell r="Y1917">
            <v>0</v>
          </cell>
          <cell r="Z1917">
            <v>254300</v>
          </cell>
          <cell r="AA1917">
            <v>0</v>
          </cell>
          <cell r="AB1917">
            <v>32076</v>
          </cell>
          <cell r="AC1917">
            <v>13000</v>
          </cell>
          <cell r="AD1917">
            <v>27000</v>
          </cell>
          <cell r="AE1917">
            <v>0</v>
          </cell>
          <cell r="AF1917">
            <v>19313</v>
          </cell>
          <cell r="AG1917">
            <v>0</v>
          </cell>
          <cell r="AH1917">
            <v>4276</v>
          </cell>
          <cell r="AI1917">
            <v>35110</v>
          </cell>
          <cell r="AJ1917">
            <v>0</v>
          </cell>
          <cell r="AK1917">
            <v>14184</v>
          </cell>
          <cell r="AL1917">
            <v>0</v>
          </cell>
          <cell r="AM1917">
            <v>32090.799999999999</v>
          </cell>
          <cell r="AN1917">
            <v>540</v>
          </cell>
          <cell r="AO1917">
            <v>0</v>
          </cell>
          <cell r="AP1917">
            <v>0</v>
          </cell>
          <cell r="AQ1917">
            <v>385075</v>
          </cell>
          <cell r="AR1917">
            <v>0</v>
          </cell>
          <cell r="AS1917">
            <v>0</v>
          </cell>
          <cell r="AT1917">
            <v>0</v>
          </cell>
          <cell r="AU1917">
            <v>0</v>
          </cell>
          <cell r="AV1917">
            <v>1925</v>
          </cell>
          <cell r="AW1917">
            <v>3273.5124999999998</v>
          </cell>
          <cell r="AX1917">
            <v>785.553</v>
          </cell>
        </row>
        <row r="1918">
          <cell r="D1918" t="str">
            <v>田中　勇人</v>
          </cell>
          <cell r="E1918">
            <v>1002</v>
          </cell>
          <cell r="F1918" t="str">
            <v>政策推進部</v>
          </cell>
          <cell r="G1918">
            <v>100202</v>
          </cell>
          <cell r="H1918" t="str">
            <v>政策受託Ｇ</v>
          </cell>
          <cell r="I1918">
            <v>1</v>
          </cell>
          <cell r="J1918" t="str">
            <v>部門1</v>
          </cell>
          <cell r="K1918">
            <v>1001</v>
          </cell>
          <cell r="L1918" t="str">
            <v>部門1-1</v>
          </cell>
          <cell r="M1918">
            <v>100102</v>
          </cell>
          <cell r="N1918" t="str">
            <v>一般職員</v>
          </cell>
          <cell r="O1918">
            <v>300</v>
          </cell>
          <cell r="P1918">
            <v>315700</v>
          </cell>
          <cell r="Q1918">
            <v>315700</v>
          </cell>
          <cell r="R1918">
            <v>0</v>
          </cell>
          <cell r="S1918">
            <v>0</v>
          </cell>
          <cell r="T1918">
            <v>0</v>
          </cell>
          <cell r="U1918">
            <v>0</v>
          </cell>
          <cell r="V1918">
            <v>0</v>
          </cell>
          <cell r="W1918">
            <v>0</v>
          </cell>
          <cell r="X1918">
            <v>0</v>
          </cell>
          <cell r="Y1918">
            <v>0</v>
          </cell>
          <cell r="Z1918">
            <v>315700</v>
          </cell>
          <cell r="AA1918">
            <v>45000</v>
          </cell>
          <cell r="AB1918">
            <v>46404</v>
          </cell>
          <cell r="AC1918">
            <v>26000</v>
          </cell>
          <cell r="AD1918">
            <v>40500</v>
          </cell>
          <cell r="AE1918">
            <v>41000</v>
          </cell>
          <cell r="AF1918">
            <v>4680</v>
          </cell>
          <cell r="AG1918">
            <v>0</v>
          </cell>
          <cell r="AH1918">
            <v>17250</v>
          </cell>
          <cell r="AI1918">
            <v>0</v>
          </cell>
          <cell r="AJ1918">
            <v>0</v>
          </cell>
          <cell r="AK1918">
            <v>20882</v>
          </cell>
          <cell r="AL1918">
            <v>2915</v>
          </cell>
          <cell r="AM1918">
            <v>47244.4</v>
          </cell>
          <cell r="AN1918">
            <v>795</v>
          </cell>
          <cell r="AO1918">
            <v>0</v>
          </cell>
          <cell r="AP1918">
            <v>0</v>
          </cell>
          <cell r="AQ1918">
            <v>536534</v>
          </cell>
          <cell r="AR1918">
            <v>0</v>
          </cell>
          <cell r="AS1918">
            <v>0</v>
          </cell>
          <cell r="AT1918">
            <v>0</v>
          </cell>
          <cell r="AU1918">
            <v>0</v>
          </cell>
          <cell r="AV1918">
            <v>2682</v>
          </cell>
          <cell r="AW1918">
            <v>4561.2089999999998</v>
          </cell>
          <cell r="AX1918">
            <v>1094.5292999999999</v>
          </cell>
        </row>
        <row r="1919">
          <cell r="D1919" t="str">
            <v>岩屋　恭子</v>
          </cell>
          <cell r="E1919">
            <v>1005</v>
          </cell>
          <cell r="F1919" t="str">
            <v>総務企画部</v>
          </cell>
          <cell r="G1919">
            <v>100503</v>
          </cell>
          <cell r="H1919" t="str">
            <v>人事Ｇ</v>
          </cell>
          <cell r="I1919">
            <v>1</v>
          </cell>
          <cell r="J1919" t="str">
            <v>部門1</v>
          </cell>
          <cell r="K1919">
            <v>1001</v>
          </cell>
          <cell r="L1919" t="str">
            <v>部門1-1</v>
          </cell>
          <cell r="M1919">
            <v>100102</v>
          </cell>
          <cell r="N1919" t="str">
            <v>一般職員</v>
          </cell>
          <cell r="O1919">
            <v>500</v>
          </cell>
          <cell r="P1919">
            <v>234700</v>
          </cell>
          <cell r="Q1919">
            <v>234700</v>
          </cell>
          <cell r="R1919">
            <v>0</v>
          </cell>
          <cell r="S1919">
            <v>0</v>
          </cell>
          <cell r="T1919">
            <v>0</v>
          </cell>
          <cell r="U1919">
            <v>0</v>
          </cell>
          <cell r="V1919">
            <v>0</v>
          </cell>
          <cell r="W1919">
            <v>0</v>
          </cell>
          <cell r="X1919">
            <v>0</v>
          </cell>
          <cell r="Y1919">
            <v>0</v>
          </cell>
          <cell r="Z1919">
            <v>234700</v>
          </cell>
          <cell r="AA1919">
            <v>0</v>
          </cell>
          <cell r="AB1919">
            <v>28164</v>
          </cell>
          <cell r="AC1919">
            <v>0</v>
          </cell>
          <cell r="AD1919">
            <v>27000</v>
          </cell>
          <cell r="AE1919">
            <v>0</v>
          </cell>
          <cell r="AF1919">
            <v>6958</v>
          </cell>
          <cell r="AG1919">
            <v>0</v>
          </cell>
          <cell r="AH1919">
            <v>3924</v>
          </cell>
          <cell r="AI1919">
            <v>19370</v>
          </cell>
          <cell r="AJ1919">
            <v>0</v>
          </cell>
          <cell r="AK1919">
            <v>14972</v>
          </cell>
          <cell r="AL1919">
            <v>0</v>
          </cell>
          <cell r="AM1919">
            <v>33873.4</v>
          </cell>
          <cell r="AN1919">
            <v>570</v>
          </cell>
          <cell r="AO1919">
            <v>0</v>
          </cell>
          <cell r="AP1919">
            <v>0</v>
          </cell>
          <cell r="AQ1919">
            <v>320116</v>
          </cell>
          <cell r="AR1919">
            <v>0</v>
          </cell>
          <cell r="AS1919">
            <v>0</v>
          </cell>
          <cell r="AT1919">
            <v>0</v>
          </cell>
          <cell r="AU1919">
            <v>0</v>
          </cell>
          <cell r="AV1919">
            <v>1600</v>
          </cell>
          <cell r="AW1919">
            <v>2721.5659999999998</v>
          </cell>
          <cell r="AX1919">
            <v>653.03660000000002</v>
          </cell>
        </row>
        <row r="1920">
          <cell r="D1920" t="str">
            <v>宮田　花子</v>
          </cell>
          <cell r="E1920">
            <v>1004</v>
          </cell>
          <cell r="F1920" t="str">
            <v>事業統括部</v>
          </cell>
          <cell r="G1920">
            <v>100402</v>
          </cell>
          <cell r="H1920" t="str">
            <v>事業統括Ｇ地方創生支援ユニット</v>
          </cell>
          <cell r="I1920">
            <v>1</v>
          </cell>
          <cell r="J1920" t="str">
            <v>部門1</v>
          </cell>
          <cell r="K1920">
            <v>1001</v>
          </cell>
          <cell r="L1920" t="str">
            <v>部門1-1</v>
          </cell>
          <cell r="M1920">
            <v>100102</v>
          </cell>
          <cell r="N1920" t="str">
            <v>一般職員</v>
          </cell>
          <cell r="O1920">
            <v>500</v>
          </cell>
          <cell r="P1920">
            <v>251500</v>
          </cell>
          <cell r="Q1920">
            <v>251500</v>
          </cell>
          <cell r="R1920">
            <v>0</v>
          </cell>
          <cell r="S1920">
            <v>0</v>
          </cell>
          <cell r="T1920">
            <v>0</v>
          </cell>
          <cell r="U1920">
            <v>0</v>
          </cell>
          <cell r="V1920">
            <v>0</v>
          </cell>
          <cell r="W1920">
            <v>0</v>
          </cell>
          <cell r="X1920">
            <v>0</v>
          </cell>
          <cell r="Y1920">
            <v>0</v>
          </cell>
          <cell r="Z1920">
            <v>251500</v>
          </cell>
          <cell r="AA1920">
            <v>0</v>
          </cell>
          <cell r="AB1920">
            <v>30180</v>
          </cell>
          <cell r="AC1920">
            <v>0</v>
          </cell>
          <cell r="AD1920">
            <v>27000</v>
          </cell>
          <cell r="AE1920">
            <v>0</v>
          </cell>
          <cell r="AF1920">
            <v>6283</v>
          </cell>
          <cell r="AG1920">
            <v>0</v>
          </cell>
          <cell r="AH1920">
            <v>5725</v>
          </cell>
          <cell r="AI1920">
            <v>33948</v>
          </cell>
          <cell r="AJ1920">
            <v>-28050</v>
          </cell>
          <cell r="AK1920">
            <v>18518</v>
          </cell>
          <cell r="AL1920">
            <v>0</v>
          </cell>
          <cell r="AM1920">
            <v>41896.6</v>
          </cell>
          <cell r="AN1920">
            <v>705</v>
          </cell>
          <cell r="AO1920">
            <v>0</v>
          </cell>
          <cell r="AP1920">
            <v>0</v>
          </cell>
          <cell r="AQ1920">
            <v>326586</v>
          </cell>
          <cell r="AR1920">
            <v>0</v>
          </cell>
          <cell r="AS1920">
            <v>0</v>
          </cell>
          <cell r="AT1920">
            <v>70</v>
          </cell>
          <cell r="AU1920">
            <v>0</v>
          </cell>
          <cell r="AV1920">
            <v>1632</v>
          </cell>
          <cell r="AW1920">
            <v>2776.9110000000001</v>
          </cell>
          <cell r="AX1920">
            <v>666.23540000000003</v>
          </cell>
        </row>
        <row r="1921">
          <cell r="D1921" t="str">
            <v>小田川　裕香子</v>
          </cell>
          <cell r="E1921">
            <v>1005</v>
          </cell>
          <cell r="F1921" t="str">
            <v>総務企画部</v>
          </cell>
          <cell r="G1921">
            <v>100503</v>
          </cell>
          <cell r="H1921" t="str">
            <v>人事Ｇ</v>
          </cell>
          <cell r="I1921">
            <v>1</v>
          </cell>
          <cell r="J1921" t="str">
            <v>部門1</v>
          </cell>
          <cell r="K1921">
            <v>1001</v>
          </cell>
          <cell r="L1921" t="str">
            <v>部門1-1</v>
          </cell>
          <cell r="M1921">
            <v>100102</v>
          </cell>
          <cell r="N1921" t="str">
            <v>一般職員</v>
          </cell>
          <cell r="O1921">
            <v>500</v>
          </cell>
          <cell r="P1921">
            <v>226300</v>
          </cell>
          <cell r="Q1921">
            <v>226300</v>
          </cell>
          <cell r="R1921">
            <v>0</v>
          </cell>
          <cell r="S1921">
            <v>0</v>
          </cell>
          <cell r="T1921">
            <v>0</v>
          </cell>
          <cell r="U1921">
            <v>0</v>
          </cell>
          <cell r="V1921">
            <v>0</v>
          </cell>
          <cell r="W1921">
            <v>0</v>
          </cell>
          <cell r="X1921">
            <v>0</v>
          </cell>
          <cell r="Y1921">
            <v>0</v>
          </cell>
          <cell r="Z1921">
            <v>226300</v>
          </cell>
          <cell r="AA1921">
            <v>0</v>
          </cell>
          <cell r="AB1921">
            <v>27156</v>
          </cell>
          <cell r="AC1921">
            <v>0</v>
          </cell>
          <cell r="AD1921">
            <v>0</v>
          </cell>
          <cell r="AE1921">
            <v>0</v>
          </cell>
          <cell r="AF1921">
            <v>10006</v>
          </cell>
          <cell r="AG1921">
            <v>0</v>
          </cell>
          <cell r="AH1921">
            <v>3830</v>
          </cell>
          <cell r="AI1921">
            <v>72355</v>
          </cell>
          <cell r="AJ1921">
            <v>0</v>
          </cell>
          <cell r="AK1921">
            <v>13396</v>
          </cell>
          <cell r="AL1921">
            <v>0</v>
          </cell>
          <cell r="AM1921">
            <v>30308.2</v>
          </cell>
          <cell r="AN1921">
            <v>510</v>
          </cell>
          <cell r="AO1921">
            <v>0</v>
          </cell>
          <cell r="AP1921">
            <v>0</v>
          </cell>
          <cell r="AQ1921">
            <v>339647</v>
          </cell>
          <cell r="AR1921">
            <v>260</v>
          </cell>
          <cell r="AS1921">
            <v>0</v>
          </cell>
          <cell r="AT1921">
            <v>203</v>
          </cell>
          <cell r="AU1921">
            <v>0</v>
          </cell>
          <cell r="AV1921">
            <v>1698</v>
          </cell>
          <cell r="AW1921">
            <v>2887.2345</v>
          </cell>
          <cell r="AX1921">
            <v>692.87980000000005</v>
          </cell>
        </row>
        <row r="1922">
          <cell r="D1922" t="str">
            <v>藤木　昌彦</v>
          </cell>
          <cell r="E1922">
            <v>1001</v>
          </cell>
          <cell r="F1922" t="str">
            <v>役員他</v>
          </cell>
          <cell r="G1922">
            <v>100102</v>
          </cell>
          <cell r="H1922" t="str">
            <v>出納長</v>
          </cell>
          <cell r="I1922">
            <v>1</v>
          </cell>
          <cell r="J1922" t="str">
            <v>部門1</v>
          </cell>
          <cell r="K1922">
            <v>1001</v>
          </cell>
          <cell r="L1922" t="str">
            <v>部門1-1</v>
          </cell>
          <cell r="M1922">
            <v>100102</v>
          </cell>
          <cell r="N1922" t="str">
            <v>一般職員</v>
          </cell>
          <cell r="O1922">
            <v>200</v>
          </cell>
          <cell r="P1922">
            <v>600000</v>
          </cell>
          <cell r="Q1922">
            <v>600000</v>
          </cell>
          <cell r="R1922">
            <v>0</v>
          </cell>
          <cell r="S1922">
            <v>0</v>
          </cell>
          <cell r="T1922">
            <v>0</v>
          </cell>
          <cell r="U1922">
            <v>0</v>
          </cell>
          <cell r="V1922">
            <v>0</v>
          </cell>
          <cell r="W1922">
            <v>0</v>
          </cell>
          <cell r="X1922">
            <v>0</v>
          </cell>
          <cell r="Y1922">
            <v>0</v>
          </cell>
          <cell r="Z1922">
            <v>600000</v>
          </cell>
          <cell r="AA1922">
            <v>0</v>
          </cell>
          <cell r="AB1922">
            <v>0</v>
          </cell>
          <cell r="AC1922">
            <v>0</v>
          </cell>
          <cell r="AD1922">
            <v>0</v>
          </cell>
          <cell r="AE1922">
            <v>0</v>
          </cell>
          <cell r="AF1922">
            <v>10265</v>
          </cell>
          <cell r="AG1922">
            <v>0</v>
          </cell>
          <cell r="AH1922">
            <v>0</v>
          </cell>
          <cell r="AI1922">
            <v>0</v>
          </cell>
          <cell r="AJ1922">
            <v>0</v>
          </cell>
          <cell r="AK1922">
            <v>24428</v>
          </cell>
          <cell r="AL1922">
            <v>3410</v>
          </cell>
          <cell r="AM1922">
            <v>55267.6</v>
          </cell>
          <cell r="AN1922">
            <v>930</v>
          </cell>
          <cell r="AO1922">
            <v>0</v>
          </cell>
          <cell r="AP1922">
            <v>0</v>
          </cell>
          <cell r="AQ1922">
            <v>610265</v>
          </cell>
          <cell r="AR1922">
            <v>0</v>
          </cell>
          <cell r="AS1922">
            <v>0</v>
          </cell>
          <cell r="AT1922">
            <v>0</v>
          </cell>
          <cell r="AU1922">
            <v>0</v>
          </cell>
          <cell r="AV1922">
            <v>3051</v>
          </cell>
          <cell r="AW1922">
            <v>5187.5775000000003</v>
          </cell>
          <cell r="AX1922">
            <v>1244.9405999999999</v>
          </cell>
        </row>
        <row r="1923">
          <cell r="D1923" t="str">
            <v>湊　雅美</v>
          </cell>
          <cell r="E1923">
            <v>1002</v>
          </cell>
          <cell r="F1923" t="str">
            <v>派遣業務部</v>
          </cell>
          <cell r="G1923">
            <v>100201</v>
          </cell>
          <cell r="H1923" t="str">
            <v>派遣業務Ｇ</v>
          </cell>
          <cell r="I1923">
            <v>1</v>
          </cell>
          <cell r="J1923" t="str">
            <v>部門1</v>
          </cell>
          <cell r="K1923">
            <v>1001</v>
          </cell>
          <cell r="L1923" t="str">
            <v>部門1-1</v>
          </cell>
          <cell r="M1923">
            <v>100102</v>
          </cell>
          <cell r="N1923" t="str">
            <v>一般職員</v>
          </cell>
          <cell r="O1923">
            <v>300</v>
          </cell>
          <cell r="P1923">
            <v>459300</v>
          </cell>
          <cell r="Q1923">
            <v>459300</v>
          </cell>
          <cell r="R1923">
            <v>0</v>
          </cell>
          <cell r="S1923">
            <v>0</v>
          </cell>
          <cell r="T1923">
            <v>0</v>
          </cell>
          <cell r="U1923">
            <v>0</v>
          </cell>
          <cell r="V1923">
            <v>0</v>
          </cell>
          <cell r="W1923">
            <v>0</v>
          </cell>
          <cell r="X1923">
            <v>0</v>
          </cell>
          <cell r="Y1923">
            <v>0</v>
          </cell>
          <cell r="Z1923">
            <v>459300</v>
          </cell>
          <cell r="AA1923">
            <v>75000</v>
          </cell>
          <cell r="AB1923">
            <v>64116</v>
          </cell>
          <cell r="AC1923">
            <v>0</v>
          </cell>
          <cell r="AD1923">
            <v>0</v>
          </cell>
          <cell r="AE1923">
            <v>0</v>
          </cell>
          <cell r="AF1923">
            <v>12908</v>
          </cell>
          <cell r="AG1923">
            <v>0</v>
          </cell>
          <cell r="AH1923">
            <v>10006</v>
          </cell>
          <cell r="AI1923">
            <v>0</v>
          </cell>
          <cell r="AJ1923">
            <v>0</v>
          </cell>
          <cell r="AK1923">
            <v>24428</v>
          </cell>
          <cell r="AL1923">
            <v>3410</v>
          </cell>
          <cell r="AM1923">
            <v>55267.6</v>
          </cell>
          <cell r="AN1923">
            <v>930</v>
          </cell>
          <cell r="AO1923">
            <v>0</v>
          </cell>
          <cell r="AP1923">
            <v>0</v>
          </cell>
          <cell r="AQ1923">
            <v>621330</v>
          </cell>
          <cell r="AR1923">
            <v>0</v>
          </cell>
          <cell r="AS1923">
            <v>0</v>
          </cell>
          <cell r="AT1923">
            <v>0</v>
          </cell>
          <cell r="AU1923">
            <v>0</v>
          </cell>
          <cell r="AV1923">
            <v>3106</v>
          </cell>
          <cell r="AW1923">
            <v>5281.9549999999999</v>
          </cell>
          <cell r="AX1923">
            <v>1267.5132000000001</v>
          </cell>
        </row>
        <row r="1924">
          <cell r="D1924" t="str">
            <v>野上　弘毅</v>
          </cell>
          <cell r="E1924">
            <v>1002</v>
          </cell>
          <cell r="F1924" t="str">
            <v>政策推進部</v>
          </cell>
          <cell r="G1924">
            <v>100202</v>
          </cell>
          <cell r="H1924" t="str">
            <v>政策受託Ｇ</v>
          </cell>
          <cell r="I1924">
            <v>1</v>
          </cell>
          <cell r="J1924" t="str">
            <v>部門1</v>
          </cell>
          <cell r="K1924">
            <v>1001</v>
          </cell>
          <cell r="L1924" t="str">
            <v>部門1-1</v>
          </cell>
          <cell r="M1924">
            <v>100102</v>
          </cell>
          <cell r="N1924" t="str">
            <v>一般職員</v>
          </cell>
          <cell r="O1924">
            <v>300</v>
          </cell>
          <cell r="P1924">
            <v>378900</v>
          </cell>
          <cell r="Q1924">
            <v>378900</v>
          </cell>
          <cell r="R1924">
            <v>0</v>
          </cell>
          <cell r="S1924">
            <v>0</v>
          </cell>
          <cell r="T1924">
            <v>0</v>
          </cell>
          <cell r="U1924">
            <v>0</v>
          </cell>
          <cell r="V1924">
            <v>0</v>
          </cell>
          <cell r="W1924">
            <v>0</v>
          </cell>
          <cell r="X1924">
            <v>0</v>
          </cell>
          <cell r="Y1924">
            <v>0</v>
          </cell>
          <cell r="Z1924">
            <v>378900</v>
          </cell>
          <cell r="AA1924">
            <v>75000</v>
          </cell>
          <cell r="AB1924">
            <v>54468</v>
          </cell>
          <cell r="AC1924">
            <v>0</v>
          </cell>
          <cell r="AD1924">
            <v>0</v>
          </cell>
          <cell r="AE1924">
            <v>0</v>
          </cell>
          <cell r="AF1924">
            <v>13618</v>
          </cell>
          <cell r="AG1924">
            <v>0</v>
          </cell>
          <cell r="AH1924">
            <v>1580</v>
          </cell>
          <cell r="AI1924">
            <v>0</v>
          </cell>
          <cell r="AJ1924">
            <v>0</v>
          </cell>
          <cell r="AK1924">
            <v>20882</v>
          </cell>
          <cell r="AL1924">
            <v>2915</v>
          </cell>
          <cell r="AM1924">
            <v>47244.4</v>
          </cell>
          <cell r="AN1924">
            <v>795</v>
          </cell>
          <cell r="AO1924">
            <v>0</v>
          </cell>
          <cell r="AP1924">
            <v>0</v>
          </cell>
          <cell r="AQ1924">
            <v>523566</v>
          </cell>
          <cell r="AR1924">
            <v>0</v>
          </cell>
          <cell r="AS1924">
            <v>0</v>
          </cell>
          <cell r="AT1924">
            <v>0</v>
          </cell>
          <cell r="AU1924">
            <v>0</v>
          </cell>
          <cell r="AV1924">
            <v>2617</v>
          </cell>
          <cell r="AW1924">
            <v>4451.1409999999996</v>
          </cell>
          <cell r="AX1924">
            <v>1068.0745999999999</v>
          </cell>
        </row>
        <row r="1925">
          <cell r="D1925" t="str">
            <v>中村　比呂志</v>
          </cell>
          <cell r="E1925">
            <v>1002</v>
          </cell>
          <cell r="F1925" t="str">
            <v>政策推進部</v>
          </cell>
          <cell r="G1925">
            <v>100202</v>
          </cell>
          <cell r="H1925" t="str">
            <v>政策受託Ｇ</v>
          </cell>
          <cell r="I1925">
            <v>1</v>
          </cell>
          <cell r="J1925" t="str">
            <v>部門1</v>
          </cell>
          <cell r="K1925">
            <v>1001</v>
          </cell>
          <cell r="L1925" t="str">
            <v>部門1-1</v>
          </cell>
          <cell r="M1925">
            <v>100102</v>
          </cell>
          <cell r="N1925" t="str">
            <v>一般職員</v>
          </cell>
          <cell r="O1925">
            <v>700</v>
          </cell>
          <cell r="P1925">
            <v>0</v>
          </cell>
          <cell r="Q1925">
            <v>160000</v>
          </cell>
          <cell r="R1925">
            <v>0</v>
          </cell>
          <cell r="S1925">
            <v>0</v>
          </cell>
          <cell r="T1925">
            <v>0</v>
          </cell>
          <cell r="U1925">
            <v>0</v>
          </cell>
          <cell r="V1925">
            <v>0</v>
          </cell>
          <cell r="W1925">
            <v>0</v>
          </cell>
          <cell r="X1925">
            <v>0</v>
          </cell>
          <cell r="Y1925">
            <v>0</v>
          </cell>
          <cell r="Z1925">
            <v>160000</v>
          </cell>
          <cell r="AA1925">
            <v>0</v>
          </cell>
          <cell r="AB1925">
            <v>0</v>
          </cell>
          <cell r="AC1925">
            <v>0</v>
          </cell>
          <cell r="AD1925">
            <v>0</v>
          </cell>
          <cell r="AE1925">
            <v>0</v>
          </cell>
          <cell r="AF1925">
            <v>17370</v>
          </cell>
          <cell r="AG1925">
            <v>0</v>
          </cell>
          <cell r="AH1925">
            <v>0</v>
          </cell>
          <cell r="AI1925">
            <v>12903</v>
          </cell>
          <cell r="AJ1925">
            <v>0</v>
          </cell>
          <cell r="AK1925">
            <v>7092</v>
          </cell>
          <cell r="AL1925">
            <v>990</v>
          </cell>
          <cell r="AM1925">
            <v>16045.4</v>
          </cell>
          <cell r="AN1925">
            <v>270</v>
          </cell>
          <cell r="AO1925">
            <v>0</v>
          </cell>
          <cell r="AP1925">
            <v>0</v>
          </cell>
          <cell r="AQ1925">
            <v>190273</v>
          </cell>
          <cell r="AR1925">
            <v>0</v>
          </cell>
          <cell r="AS1925">
            <v>0</v>
          </cell>
          <cell r="AT1925">
            <v>0</v>
          </cell>
          <cell r="AU1925">
            <v>0</v>
          </cell>
          <cell r="AV1925">
            <v>951</v>
          </cell>
          <cell r="AW1925">
            <v>1617.6855</v>
          </cell>
          <cell r="AX1925">
            <v>388.15690000000001</v>
          </cell>
        </row>
        <row r="1926">
          <cell r="D1926" t="str">
            <v>内藤　亘</v>
          </cell>
          <cell r="E1926">
            <v>1005</v>
          </cell>
          <cell r="F1926" t="str">
            <v>総務企画部</v>
          </cell>
          <cell r="G1926">
            <v>100504</v>
          </cell>
          <cell r="H1926" t="str">
            <v>会計Ｇ</v>
          </cell>
          <cell r="I1926">
            <v>1</v>
          </cell>
          <cell r="J1926" t="str">
            <v>部門1</v>
          </cell>
          <cell r="K1926">
            <v>1001</v>
          </cell>
          <cell r="L1926" t="str">
            <v>部門1-1</v>
          </cell>
          <cell r="M1926">
            <v>100102</v>
          </cell>
          <cell r="N1926" t="str">
            <v>一般職員</v>
          </cell>
          <cell r="O1926">
            <v>500</v>
          </cell>
          <cell r="P1926">
            <v>273300</v>
          </cell>
          <cell r="Q1926">
            <v>273300</v>
          </cell>
          <cell r="R1926">
            <v>0</v>
          </cell>
          <cell r="S1926">
            <v>0</v>
          </cell>
          <cell r="T1926">
            <v>0</v>
          </cell>
          <cell r="U1926">
            <v>0</v>
          </cell>
          <cell r="V1926">
            <v>0</v>
          </cell>
          <cell r="W1926">
            <v>0</v>
          </cell>
          <cell r="X1926">
            <v>0</v>
          </cell>
          <cell r="Y1926">
            <v>0</v>
          </cell>
          <cell r="Z1926">
            <v>273300</v>
          </cell>
          <cell r="AA1926">
            <v>0</v>
          </cell>
          <cell r="AB1926">
            <v>32796</v>
          </cell>
          <cell r="AC1926">
            <v>0</v>
          </cell>
          <cell r="AD1926">
            <v>0</v>
          </cell>
          <cell r="AE1926">
            <v>0</v>
          </cell>
          <cell r="AF1926">
            <v>18260</v>
          </cell>
          <cell r="AG1926">
            <v>0</v>
          </cell>
          <cell r="AH1926">
            <v>2136</v>
          </cell>
          <cell r="AI1926">
            <v>98374</v>
          </cell>
          <cell r="AJ1926">
            <v>0</v>
          </cell>
          <cell r="AK1926">
            <v>14184</v>
          </cell>
          <cell r="AL1926">
            <v>1980</v>
          </cell>
          <cell r="AM1926">
            <v>32090.799999999999</v>
          </cell>
          <cell r="AN1926">
            <v>540</v>
          </cell>
          <cell r="AO1926">
            <v>0</v>
          </cell>
          <cell r="AP1926">
            <v>0</v>
          </cell>
          <cell r="AQ1926">
            <v>424866</v>
          </cell>
          <cell r="AR1926">
            <v>5613</v>
          </cell>
          <cell r="AS1926">
            <v>0</v>
          </cell>
          <cell r="AT1926">
            <v>0</v>
          </cell>
          <cell r="AU1926">
            <v>0</v>
          </cell>
          <cell r="AV1926">
            <v>2124</v>
          </cell>
          <cell r="AW1926">
            <v>3611.6909999999998</v>
          </cell>
          <cell r="AX1926">
            <v>866.72659999999996</v>
          </cell>
        </row>
        <row r="1927">
          <cell r="D1927" t="str">
            <v>須藤　弥生</v>
          </cell>
          <cell r="E1927">
            <v>1002</v>
          </cell>
          <cell r="F1927" t="str">
            <v>派遣業務部</v>
          </cell>
          <cell r="G1927">
            <v>100202</v>
          </cell>
          <cell r="H1927" t="str">
            <v>庶務経理Ｇ</v>
          </cell>
          <cell r="I1927">
            <v>1</v>
          </cell>
          <cell r="J1927" t="str">
            <v>部門1</v>
          </cell>
          <cell r="K1927">
            <v>1001</v>
          </cell>
          <cell r="L1927" t="str">
            <v>部門1-1</v>
          </cell>
          <cell r="M1927">
            <v>100102</v>
          </cell>
          <cell r="N1927" t="str">
            <v>一般職員</v>
          </cell>
          <cell r="O1927">
            <v>500</v>
          </cell>
          <cell r="P1927">
            <v>432600</v>
          </cell>
          <cell r="Q1927">
            <v>432600</v>
          </cell>
          <cell r="R1927">
            <v>0</v>
          </cell>
          <cell r="S1927">
            <v>0</v>
          </cell>
          <cell r="T1927">
            <v>0</v>
          </cell>
          <cell r="U1927">
            <v>0</v>
          </cell>
          <cell r="V1927">
            <v>0</v>
          </cell>
          <cell r="W1927">
            <v>0</v>
          </cell>
          <cell r="X1927">
            <v>0</v>
          </cell>
          <cell r="Y1927">
            <v>0</v>
          </cell>
          <cell r="Z1927">
            <v>432600</v>
          </cell>
          <cell r="AA1927">
            <v>0</v>
          </cell>
          <cell r="AB1927">
            <v>51912</v>
          </cell>
          <cell r="AC1927">
            <v>0</v>
          </cell>
          <cell r="AD1927">
            <v>0</v>
          </cell>
          <cell r="AE1927">
            <v>0</v>
          </cell>
          <cell r="AF1927">
            <v>13906</v>
          </cell>
          <cell r="AG1927">
            <v>0</v>
          </cell>
          <cell r="AH1927">
            <v>26663</v>
          </cell>
          <cell r="AI1927">
            <v>70399</v>
          </cell>
          <cell r="AJ1927">
            <v>0</v>
          </cell>
          <cell r="AK1927">
            <v>29550</v>
          </cell>
          <cell r="AL1927">
            <v>4125</v>
          </cell>
          <cell r="AM1927">
            <v>55267.6</v>
          </cell>
          <cell r="AN1927">
            <v>930</v>
          </cell>
          <cell r="AO1927">
            <v>0</v>
          </cell>
          <cell r="AP1927">
            <v>0</v>
          </cell>
          <cell r="AQ1927">
            <v>595480</v>
          </cell>
          <cell r="AR1927">
            <v>0</v>
          </cell>
          <cell r="AS1927">
            <v>0</v>
          </cell>
          <cell r="AT1927">
            <v>0</v>
          </cell>
          <cell r="AU1927">
            <v>0</v>
          </cell>
          <cell r="AV1927">
            <v>2977</v>
          </cell>
          <cell r="AW1927">
            <v>5061.9799999999996</v>
          </cell>
          <cell r="AX1927">
            <v>1214.7791999999999</v>
          </cell>
        </row>
        <row r="1928">
          <cell r="D1928" t="str">
            <v>金澤　美佳</v>
          </cell>
          <cell r="E1928">
            <v>1002</v>
          </cell>
          <cell r="F1928" t="str">
            <v>政策推進部</v>
          </cell>
          <cell r="G1928">
            <v>100201</v>
          </cell>
          <cell r="H1928" t="str">
            <v>国際人材Ｇ</v>
          </cell>
          <cell r="I1928">
            <v>1</v>
          </cell>
          <cell r="J1928" t="str">
            <v>部門1</v>
          </cell>
          <cell r="K1928">
            <v>1001</v>
          </cell>
          <cell r="L1928" t="str">
            <v>部門1-1</v>
          </cell>
          <cell r="M1928">
            <v>100102</v>
          </cell>
          <cell r="N1928" t="str">
            <v>一般職員</v>
          </cell>
          <cell r="O1928">
            <v>500</v>
          </cell>
          <cell r="P1928">
            <v>281400</v>
          </cell>
          <cell r="Q1928">
            <v>281400</v>
          </cell>
          <cell r="R1928">
            <v>0</v>
          </cell>
          <cell r="S1928">
            <v>0</v>
          </cell>
          <cell r="T1928">
            <v>0</v>
          </cell>
          <cell r="U1928">
            <v>0</v>
          </cell>
          <cell r="V1928">
            <v>0</v>
          </cell>
          <cell r="W1928">
            <v>0</v>
          </cell>
          <cell r="X1928">
            <v>0</v>
          </cell>
          <cell r="Y1928">
            <v>0</v>
          </cell>
          <cell r="Z1928">
            <v>281400</v>
          </cell>
          <cell r="AA1928">
            <v>0</v>
          </cell>
          <cell r="AB1928">
            <v>33768</v>
          </cell>
          <cell r="AC1928">
            <v>0</v>
          </cell>
          <cell r="AD1928">
            <v>27000</v>
          </cell>
          <cell r="AE1928">
            <v>0</v>
          </cell>
          <cell r="AF1928">
            <v>15676</v>
          </cell>
          <cell r="AG1928">
            <v>0</v>
          </cell>
          <cell r="AH1928">
            <v>4239</v>
          </cell>
          <cell r="AI1928">
            <v>12203</v>
          </cell>
          <cell r="AJ1928">
            <v>0</v>
          </cell>
          <cell r="AK1928">
            <v>16154</v>
          </cell>
          <cell r="AL1928">
            <v>2255</v>
          </cell>
          <cell r="AM1928">
            <v>36547.800000000003</v>
          </cell>
          <cell r="AN1928">
            <v>615</v>
          </cell>
          <cell r="AO1928">
            <v>0</v>
          </cell>
          <cell r="AP1928">
            <v>0</v>
          </cell>
          <cell r="AQ1928">
            <v>374286</v>
          </cell>
          <cell r="AR1928">
            <v>0</v>
          </cell>
          <cell r="AS1928">
            <v>0</v>
          </cell>
          <cell r="AT1928">
            <v>0</v>
          </cell>
          <cell r="AU1928">
            <v>0</v>
          </cell>
          <cell r="AV1928">
            <v>1871</v>
          </cell>
          <cell r="AW1928">
            <v>3181.8609999999999</v>
          </cell>
          <cell r="AX1928">
            <v>763.54340000000002</v>
          </cell>
        </row>
        <row r="1929">
          <cell r="D1929" t="str">
            <v>笠井　雅紀</v>
          </cell>
          <cell r="E1929">
            <v>1006</v>
          </cell>
          <cell r="F1929" t="str">
            <v>東京研修センター</v>
          </cell>
          <cell r="G1929">
            <v>100601</v>
          </cell>
          <cell r="H1929" t="str">
            <v>ＴＫＣＧ</v>
          </cell>
          <cell r="I1929">
            <v>1</v>
          </cell>
          <cell r="J1929" t="str">
            <v>部門1</v>
          </cell>
          <cell r="K1929">
            <v>1001</v>
          </cell>
          <cell r="L1929" t="str">
            <v>部門1-1</v>
          </cell>
          <cell r="M1929">
            <v>100102</v>
          </cell>
          <cell r="N1929" t="str">
            <v>一般職員</v>
          </cell>
          <cell r="O1929">
            <v>500</v>
          </cell>
          <cell r="P1929">
            <v>276000</v>
          </cell>
          <cell r="Q1929">
            <v>276000</v>
          </cell>
          <cell r="R1929">
            <v>0</v>
          </cell>
          <cell r="S1929">
            <v>0</v>
          </cell>
          <cell r="T1929">
            <v>0</v>
          </cell>
          <cell r="U1929">
            <v>0</v>
          </cell>
          <cell r="V1929">
            <v>0</v>
          </cell>
          <cell r="W1929">
            <v>0</v>
          </cell>
          <cell r="X1929">
            <v>0</v>
          </cell>
          <cell r="Y1929">
            <v>0</v>
          </cell>
          <cell r="Z1929">
            <v>276000</v>
          </cell>
          <cell r="AA1929">
            <v>0</v>
          </cell>
          <cell r="AB1929">
            <v>36240</v>
          </cell>
          <cell r="AC1929">
            <v>26000</v>
          </cell>
          <cell r="AD1929">
            <v>0</v>
          </cell>
          <cell r="AE1929">
            <v>0</v>
          </cell>
          <cell r="AF1929">
            <v>16633</v>
          </cell>
          <cell r="AG1929">
            <v>0</v>
          </cell>
          <cell r="AH1929">
            <v>969</v>
          </cell>
          <cell r="AI1929">
            <v>49761</v>
          </cell>
          <cell r="AJ1929">
            <v>0</v>
          </cell>
          <cell r="AK1929">
            <v>16154</v>
          </cell>
          <cell r="AL1929">
            <v>0</v>
          </cell>
          <cell r="AM1929">
            <v>36547.800000000003</v>
          </cell>
          <cell r="AN1929">
            <v>615</v>
          </cell>
          <cell r="AO1929">
            <v>0</v>
          </cell>
          <cell r="AP1929">
            <v>0</v>
          </cell>
          <cell r="AQ1929">
            <v>405603</v>
          </cell>
          <cell r="AR1929">
            <v>0</v>
          </cell>
          <cell r="AS1929">
            <v>0</v>
          </cell>
          <cell r="AT1929">
            <v>0</v>
          </cell>
          <cell r="AU1929">
            <v>0</v>
          </cell>
          <cell r="AV1929">
            <v>2028</v>
          </cell>
          <cell r="AW1929">
            <v>3447.6405</v>
          </cell>
          <cell r="AX1929">
            <v>827.43010000000004</v>
          </cell>
        </row>
        <row r="1930">
          <cell r="D1930" t="str">
            <v>矢島　肇</v>
          </cell>
          <cell r="E1930">
            <v>1002</v>
          </cell>
          <cell r="F1930" t="str">
            <v>派遣業務部</v>
          </cell>
          <cell r="G1930">
            <v>100201</v>
          </cell>
          <cell r="H1930" t="str">
            <v>派遣業務Ｇ</v>
          </cell>
          <cell r="I1930">
            <v>1</v>
          </cell>
          <cell r="J1930" t="str">
            <v>部門1</v>
          </cell>
          <cell r="K1930">
            <v>1001</v>
          </cell>
          <cell r="L1930" t="str">
            <v>部門1-1</v>
          </cell>
          <cell r="M1930">
            <v>100102</v>
          </cell>
          <cell r="N1930" t="str">
            <v>一般職員</v>
          </cell>
          <cell r="O1930">
            <v>500</v>
          </cell>
          <cell r="P1930">
            <v>400000</v>
          </cell>
          <cell r="Q1930">
            <v>400000</v>
          </cell>
          <cell r="R1930">
            <v>0</v>
          </cell>
          <cell r="S1930">
            <v>0</v>
          </cell>
          <cell r="T1930">
            <v>0</v>
          </cell>
          <cell r="U1930">
            <v>0</v>
          </cell>
          <cell r="V1930">
            <v>0</v>
          </cell>
          <cell r="W1930">
            <v>0</v>
          </cell>
          <cell r="X1930">
            <v>0</v>
          </cell>
          <cell r="Y1930">
            <v>0</v>
          </cell>
          <cell r="Z1930">
            <v>400000</v>
          </cell>
          <cell r="AA1930">
            <v>0</v>
          </cell>
          <cell r="AB1930">
            <v>0</v>
          </cell>
          <cell r="AC1930">
            <v>0</v>
          </cell>
          <cell r="AD1930">
            <v>0</v>
          </cell>
          <cell r="AE1930">
            <v>0</v>
          </cell>
          <cell r="AF1930">
            <v>25400</v>
          </cell>
          <cell r="AG1930">
            <v>0</v>
          </cell>
          <cell r="AH1930">
            <v>0</v>
          </cell>
          <cell r="AI1930">
            <v>15493</v>
          </cell>
          <cell r="AJ1930">
            <v>0</v>
          </cell>
          <cell r="AK1930">
            <v>17336</v>
          </cell>
          <cell r="AL1930">
            <v>2420</v>
          </cell>
          <cell r="AM1930">
            <v>39222.199999999997</v>
          </cell>
          <cell r="AN1930">
            <v>660</v>
          </cell>
          <cell r="AO1930">
            <v>0</v>
          </cell>
          <cell r="AP1930">
            <v>0</v>
          </cell>
          <cell r="AQ1930">
            <v>440893</v>
          </cell>
          <cell r="AR1930">
            <v>0</v>
          </cell>
          <cell r="AS1930">
            <v>0</v>
          </cell>
          <cell r="AT1930">
            <v>0</v>
          </cell>
          <cell r="AU1930">
            <v>0</v>
          </cell>
          <cell r="AV1930">
            <v>2204</v>
          </cell>
          <cell r="AW1930">
            <v>3748.0554999999999</v>
          </cell>
          <cell r="AX1930">
            <v>899.42169999999999</v>
          </cell>
        </row>
        <row r="1931">
          <cell r="D1931" t="str">
            <v>池田　慎吾</v>
          </cell>
          <cell r="E1931">
            <v>1002</v>
          </cell>
          <cell r="F1931" t="str">
            <v>政策推進部</v>
          </cell>
          <cell r="G1931">
            <v>100201</v>
          </cell>
          <cell r="H1931" t="str">
            <v>国際人材Ｇ</v>
          </cell>
          <cell r="I1931">
            <v>1</v>
          </cell>
          <cell r="J1931" t="str">
            <v>部門1</v>
          </cell>
          <cell r="K1931">
            <v>1001</v>
          </cell>
          <cell r="L1931" t="str">
            <v>部門1-1</v>
          </cell>
          <cell r="M1931">
            <v>100102</v>
          </cell>
          <cell r="N1931" t="str">
            <v>一般職員</v>
          </cell>
          <cell r="O1931">
            <v>300</v>
          </cell>
          <cell r="P1931">
            <v>362400</v>
          </cell>
          <cell r="Q1931">
            <v>362400</v>
          </cell>
          <cell r="R1931">
            <v>0</v>
          </cell>
          <cell r="S1931">
            <v>0</v>
          </cell>
          <cell r="T1931">
            <v>0</v>
          </cell>
          <cell r="U1931">
            <v>0</v>
          </cell>
          <cell r="V1931">
            <v>0</v>
          </cell>
          <cell r="W1931">
            <v>0</v>
          </cell>
          <cell r="X1931">
            <v>0</v>
          </cell>
          <cell r="Y1931">
            <v>0</v>
          </cell>
          <cell r="Z1931">
            <v>362400</v>
          </cell>
          <cell r="AA1931">
            <v>45000</v>
          </cell>
          <cell r="AB1931">
            <v>52008</v>
          </cell>
          <cell r="AC1931">
            <v>26000</v>
          </cell>
          <cell r="AD1931">
            <v>0</v>
          </cell>
          <cell r="AE1931">
            <v>0</v>
          </cell>
          <cell r="AF1931">
            <v>13673</v>
          </cell>
          <cell r="AG1931">
            <v>0</v>
          </cell>
          <cell r="AH1931">
            <v>22937</v>
          </cell>
          <cell r="AI1931">
            <v>0</v>
          </cell>
          <cell r="AJ1931">
            <v>0</v>
          </cell>
          <cell r="AK1931">
            <v>20882</v>
          </cell>
          <cell r="AL1931">
            <v>2915</v>
          </cell>
          <cell r="AM1931">
            <v>47244.4</v>
          </cell>
          <cell r="AN1931">
            <v>795</v>
          </cell>
          <cell r="AO1931">
            <v>0</v>
          </cell>
          <cell r="AP1931">
            <v>0</v>
          </cell>
          <cell r="AQ1931">
            <v>522018</v>
          </cell>
          <cell r="AR1931">
            <v>0</v>
          </cell>
          <cell r="AS1931">
            <v>0</v>
          </cell>
          <cell r="AT1931">
            <v>0</v>
          </cell>
          <cell r="AU1931">
            <v>0</v>
          </cell>
          <cell r="AV1931">
            <v>2610</v>
          </cell>
          <cell r="AW1931">
            <v>4437.2430000000004</v>
          </cell>
          <cell r="AX1931">
            <v>1064.9167</v>
          </cell>
        </row>
        <row r="1932">
          <cell r="D1932" t="str">
            <v>西牧　義人</v>
          </cell>
          <cell r="E1932">
            <v>1002</v>
          </cell>
          <cell r="F1932" t="str">
            <v>派遣業務部</v>
          </cell>
          <cell r="G1932">
            <v>100201</v>
          </cell>
          <cell r="H1932" t="str">
            <v>派遣業務Ｇ</v>
          </cell>
          <cell r="I1932">
            <v>1</v>
          </cell>
          <cell r="J1932" t="str">
            <v>部門1</v>
          </cell>
          <cell r="K1932">
            <v>1001</v>
          </cell>
          <cell r="L1932" t="str">
            <v>部門1-1</v>
          </cell>
          <cell r="M1932">
            <v>100102</v>
          </cell>
          <cell r="N1932" t="str">
            <v>一般職員</v>
          </cell>
          <cell r="O1932">
            <v>500</v>
          </cell>
          <cell r="P1932">
            <v>299800</v>
          </cell>
          <cell r="Q1932">
            <v>299800</v>
          </cell>
          <cell r="R1932">
            <v>0</v>
          </cell>
          <cell r="S1932">
            <v>0</v>
          </cell>
          <cell r="T1932">
            <v>0</v>
          </cell>
          <cell r="U1932">
            <v>0</v>
          </cell>
          <cell r="V1932">
            <v>0</v>
          </cell>
          <cell r="W1932">
            <v>0</v>
          </cell>
          <cell r="X1932">
            <v>0</v>
          </cell>
          <cell r="Y1932">
            <v>0</v>
          </cell>
          <cell r="Z1932">
            <v>299800</v>
          </cell>
          <cell r="AA1932">
            <v>0</v>
          </cell>
          <cell r="AB1932">
            <v>39096</v>
          </cell>
          <cell r="AC1932">
            <v>26000</v>
          </cell>
          <cell r="AD1932">
            <v>0</v>
          </cell>
          <cell r="AE1932">
            <v>0</v>
          </cell>
          <cell r="AF1932">
            <v>15076</v>
          </cell>
          <cell r="AG1932">
            <v>0</v>
          </cell>
          <cell r="AH1932">
            <v>144</v>
          </cell>
          <cell r="AI1932">
            <v>43317</v>
          </cell>
          <cell r="AJ1932">
            <v>0</v>
          </cell>
          <cell r="AK1932">
            <v>19700</v>
          </cell>
          <cell r="AL1932">
            <v>2750</v>
          </cell>
          <cell r="AM1932">
            <v>44570</v>
          </cell>
          <cell r="AN1932">
            <v>750</v>
          </cell>
          <cell r="AO1932">
            <v>0</v>
          </cell>
          <cell r="AP1932">
            <v>0</v>
          </cell>
          <cell r="AQ1932">
            <v>423433</v>
          </cell>
          <cell r="AR1932">
            <v>0</v>
          </cell>
          <cell r="AS1932">
            <v>0</v>
          </cell>
          <cell r="AT1932">
            <v>0</v>
          </cell>
          <cell r="AU1932">
            <v>0</v>
          </cell>
          <cell r="AV1932">
            <v>2117</v>
          </cell>
          <cell r="AW1932">
            <v>3599.3454999999999</v>
          </cell>
          <cell r="AX1932">
            <v>863.80330000000004</v>
          </cell>
        </row>
        <row r="1933">
          <cell r="D1933" t="str">
            <v>武田　貞生</v>
          </cell>
          <cell r="E1933">
            <v>1001</v>
          </cell>
          <cell r="F1933" t="str">
            <v>役員他</v>
          </cell>
          <cell r="G1933">
            <v>100101</v>
          </cell>
          <cell r="H1933" t="str">
            <v>役員</v>
          </cell>
          <cell r="I1933">
            <v>1</v>
          </cell>
          <cell r="J1933" t="str">
            <v>部門1</v>
          </cell>
          <cell r="K1933">
            <v>1001</v>
          </cell>
          <cell r="L1933" t="str">
            <v>部門1-1</v>
          </cell>
          <cell r="M1933">
            <v>100101</v>
          </cell>
          <cell r="N1933" t="str">
            <v>役員</v>
          </cell>
          <cell r="O1933">
            <v>100</v>
          </cell>
          <cell r="P1933">
            <v>0</v>
          </cell>
          <cell r="Q1933">
            <v>820000</v>
          </cell>
          <cell r="R1933">
            <v>0</v>
          </cell>
          <cell r="S1933">
            <v>0</v>
          </cell>
          <cell r="T1933">
            <v>0</v>
          </cell>
          <cell r="U1933">
            <v>0</v>
          </cell>
          <cell r="V1933">
            <v>0</v>
          </cell>
          <cell r="W1933">
            <v>0</v>
          </cell>
          <cell r="X1933">
            <v>0</v>
          </cell>
          <cell r="Y1933">
            <v>0</v>
          </cell>
          <cell r="Z1933">
            <v>820000</v>
          </cell>
          <cell r="AA1933">
            <v>0</v>
          </cell>
          <cell r="AB1933">
            <v>0</v>
          </cell>
          <cell r="AC1933">
            <v>0</v>
          </cell>
          <cell r="AD1933">
            <v>0</v>
          </cell>
          <cell r="AE1933">
            <v>0</v>
          </cell>
          <cell r="AF1933">
            <v>17640</v>
          </cell>
          <cell r="AG1933">
            <v>0</v>
          </cell>
          <cell r="AH1933">
            <v>0</v>
          </cell>
          <cell r="AI1933">
            <v>0</v>
          </cell>
          <cell r="AJ1933">
            <v>0</v>
          </cell>
          <cell r="AK1933">
            <v>38612</v>
          </cell>
          <cell r="AL1933">
            <v>5390</v>
          </cell>
          <cell r="AM1933">
            <v>55267.6</v>
          </cell>
          <cell r="AN1933">
            <v>930</v>
          </cell>
          <cell r="AO1933">
            <v>0</v>
          </cell>
          <cell r="AP1933">
            <v>0</v>
          </cell>
          <cell r="AQ1933">
            <v>985240</v>
          </cell>
          <cell r="AR1933">
            <v>0</v>
          </cell>
          <cell r="AS1933">
            <v>0</v>
          </cell>
          <cell r="AT1933">
            <v>0</v>
          </cell>
          <cell r="AU1933">
            <v>0</v>
          </cell>
          <cell r="AV1933">
            <v>0</v>
          </cell>
          <cell r="AW1933">
            <v>0</v>
          </cell>
          <cell r="AX1933">
            <v>0</v>
          </cell>
        </row>
        <row r="1934">
          <cell r="D1934" t="str">
            <v>有賀　佑樹</v>
          </cell>
          <cell r="E1934">
            <v>1001</v>
          </cell>
          <cell r="F1934" t="str">
            <v>産業推進部</v>
          </cell>
          <cell r="G1934">
            <v>100102</v>
          </cell>
          <cell r="H1934" t="str">
            <v>ＥＰＡＧ</v>
          </cell>
          <cell r="I1934">
            <v>1</v>
          </cell>
          <cell r="J1934" t="str">
            <v>部門1</v>
          </cell>
          <cell r="K1934">
            <v>1001</v>
          </cell>
          <cell r="L1934" t="str">
            <v>部門1-1</v>
          </cell>
          <cell r="M1934">
            <v>100102</v>
          </cell>
          <cell r="N1934" t="str">
            <v>一般職員</v>
          </cell>
          <cell r="O1934">
            <v>500</v>
          </cell>
          <cell r="P1934">
            <v>224700</v>
          </cell>
          <cell r="Q1934">
            <v>224700</v>
          </cell>
          <cell r="R1934">
            <v>0</v>
          </cell>
          <cell r="S1934">
            <v>0</v>
          </cell>
          <cell r="T1934">
            <v>0</v>
          </cell>
          <cell r="U1934">
            <v>0</v>
          </cell>
          <cell r="V1934">
            <v>0</v>
          </cell>
          <cell r="W1934">
            <v>0</v>
          </cell>
          <cell r="X1934">
            <v>0</v>
          </cell>
          <cell r="Y1934">
            <v>0</v>
          </cell>
          <cell r="Z1934">
            <v>224700</v>
          </cell>
          <cell r="AA1934">
            <v>0</v>
          </cell>
          <cell r="AB1934">
            <v>28524</v>
          </cell>
          <cell r="AC1934">
            <v>13000</v>
          </cell>
          <cell r="AD1934">
            <v>27000</v>
          </cell>
          <cell r="AE1934">
            <v>0</v>
          </cell>
          <cell r="AF1934">
            <v>20813</v>
          </cell>
          <cell r="AG1934">
            <v>0</v>
          </cell>
          <cell r="AH1934">
            <v>0</v>
          </cell>
          <cell r="AI1934">
            <v>54252</v>
          </cell>
          <cell r="AJ1934">
            <v>0</v>
          </cell>
          <cell r="AK1934">
            <v>14972</v>
          </cell>
          <cell r="AL1934">
            <v>0</v>
          </cell>
          <cell r="AM1934">
            <v>33873.4</v>
          </cell>
          <cell r="AN1934">
            <v>570</v>
          </cell>
          <cell r="AO1934">
            <v>0</v>
          </cell>
          <cell r="AP1934">
            <v>0</v>
          </cell>
          <cell r="AQ1934">
            <v>368289</v>
          </cell>
          <cell r="AR1934">
            <v>0</v>
          </cell>
          <cell r="AS1934">
            <v>0</v>
          </cell>
          <cell r="AT1934">
            <v>0</v>
          </cell>
          <cell r="AU1934">
            <v>0</v>
          </cell>
          <cell r="AV1934">
            <v>1841</v>
          </cell>
          <cell r="AW1934">
            <v>3130.9014999999999</v>
          </cell>
          <cell r="AX1934">
            <v>751.30949999999996</v>
          </cell>
        </row>
        <row r="1935">
          <cell r="D1935" t="str">
            <v>岡　麻美</v>
          </cell>
          <cell r="E1935">
            <v>1006</v>
          </cell>
          <cell r="F1935" t="str">
            <v>東京研修センター</v>
          </cell>
          <cell r="G1935">
            <v>100601</v>
          </cell>
          <cell r="H1935" t="str">
            <v>ＴＫＣＧ</v>
          </cell>
          <cell r="I1935">
            <v>1</v>
          </cell>
          <cell r="J1935" t="str">
            <v>部門1</v>
          </cell>
          <cell r="K1935">
            <v>1001</v>
          </cell>
          <cell r="L1935" t="str">
            <v>部門1-1</v>
          </cell>
          <cell r="M1935">
            <v>100102</v>
          </cell>
          <cell r="N1935" t="str">
            <v>一般職員</v>
          </cell>
          <cell r="O1935">
            <v>500</v>
          </cell>
          <cell r="P1935">
            <v>199900</v>
          </cell>
          <cell r="Q1935">
            <v>199900</v>
          </cell>
          <cell r="R1935">
            <v>0</v>
          </cell>
          <cell r="S1935">
            <v>0</v>
          </cell>
          <cell r="T1935">
            <v>0</v>
          </cell>
          <cell r="U1935">
            <v>0</v>
          </cell>
          <cell r="V1935">
            <v>0</v>
          </cell>
          <cell r="W1935">
            <v>0</v>
          </cell>
          <cell r="X1935">
            <v>0</v>
          </cell>
          <cell r="Y1935">
            <v>0</v>
          </cell>
          <cell r="Z1935">
            <v>199900</v>
          </cell>
          <cell r="AA1935">
            <v>0</v>
          </cell>
          <cell r="AB1935">
            <v>23988</v>
          </cell>
          <cell r="AC1935">
            <v>0</v>
          </cell>
          <cell r="AD1935">
            <v>27000</v>
          </cell>
          <cell r="AE1935">
            <v>0</v>
          </cell>
          <cell r="AF1935">
            <v>5625</v>
          </cell>
          <cell r="AG1935">
            <v>0</v>
          </cell>
          <cell r="AH1935">
            <v>0</v>
          </cell>
          <cell r="AI1935">
            <v>52109</v>
          </cell>
          <cell r="AJ1935">
            <v>0</v>
          </cell>
          <cell r="AK1935">
            <v>12608</v>
          </cell>
          <cell r="AL1935">
            <v>0</v>
          </cell>
          <cell r="AM1935">
            <v>28525.599999999999</v>
          </cell>
          <cell r="AN1935">
            <v>480</v>
          </cell>
          <cell r="AO1935">
            <v>0</v>
          </cell>
          <cell r="AP1935">
            <v>0</v>
          </cell>
          <cell r="AQ1935">
            <v>308622</v>
          </cell>
          <cell r="AR1935">
            <v>0</v>
          </cell>
          <cell r="AS1935">
            <v>0</v>
          </cell>
          <cell r="AT1935">
            <v>0</v>
          </cell>
          <cell r="AU1935">
            <v>0</v>
          </cell>
          <cell r="AV1935">
            <v>1543</v>
          </cell>
          <cell r="AW1935">
            <v>2623.3969999999999</v>
          </cell>
          <cell r="AX1935">
            <v>629.58879999999999</v>
          </cell>
        </row>
        <row r="1936">
          <cell r="D1936" t="str">
            <v>鎌田　貴大</v>
          </cell>
          <cell r="E1936">
            <v>1007</v>
          </cell>
          <cell r="F1936" t="str">
            <v>関西研修センター</v>
          </cell>
          <cell r="G1936">
            <v>100701</v>
          </cell>
          <cell r="H1936" t="str">
            <v>ＫＫＣＧ</v>
          </cell>
          <cell r="I1936">
            <v>1</v>
          </cell>
          <cell r="J1936" t="str">
            <v>部門1</v>
          </cell>
          <cell r="K1936">
            <v>1001</v>
          </cell>
          <cell r="L1936" t="str">
            <v>部門1-1</v>
          </cell>
          <cell r="M1936">
            <v>100102</v>
          </cell>
          <cell r="N1936" t="str">
            <v>一般職員</v>
          </cell>
          <cell r="O1936">
            <v>500</v>
          </cell>
          <cell r="P1936">
            <v>199900</v>
          </cell>
          <cell r="Q1936">
            <v>199900</v>
          </cell>
          <cell r="R1936">
            <v>0</v>
          </cell>
          <cell r="S1936">
            <v>0</v>
          </cell>
          <cell r="T1936">
            <v>0</v>
          </cell>
          <cell r="U1936">
            <v>0</v>
          </cell>
          <cell r="V1936">
            <v>0</v>
          </cell>
          <cell r="W1936">
            <v>0</v>
          </cell>
          <cell r="X1936">
            <v>0</v>
          </cell>
          <cell r="Y1936">
            <v>0</v>
          </cell>
          <cell r="Z1936">
            <v>199900</v>
          </cell>
          <cell r="AA1936">
            <v>0</v>
          </cell>
          <cell r="AB1936">
            <v>23988</v>
          </cell>
          <cell r="AC1936">
            <v>0</v>
          </cell>
          <cell r="AD1936">
            <v>27000</v>
          </cell>
          <cell r="AE1936">
            <v>0</v>
          </cell>
          <cell r="AF1936">
            <v>0</v>
          </cell>
          <cell r="AG1936">
            <v>0</v>
          </cell>
          <cell r="AH1936">
            <v>0</v>
          </cell>
          <cell r="AI1936">
            <v>53139</v>
          </cell>
          <cell r="AJ1936">
            <v>0</v>
          </cell>
          <cell r="AK1936">
            <v>12608</v>
          </cell>
          <cell r="AL1936">
            <v>0</v>
          </cell>
          <cell r="AM1936">
            <v>28525.599999999999</v>
          </cell>
          <cell r="AN1936">
            <v>480</v>
          </cell>
          <cell r="AO1936">
            <v>0</v>
          </cell>
          <cell r="AP1936">
            <v>0</v>
          </cell>
          <cell r="AQ1936">
            <v>304027</v>
          </cell>
          <cell r="AR1936">
            <v>0</v>
          </cell>
          <cell r="AS1936">
            <v>0</v>
          </cell>
          <cell r="AT1936">
            <v>43</v>
          </cell>
          <cell r="AU1936">
            <v>962</v>
          </cell>
          <cell r="AV1936">
            <v>1520</v>
          </cell>
          <cell r="AW1936">
            <v>2584.3645000000001</v>
          </cell>
          <cell r="AX1936">
            <v>620.21500000000003</v>
          </cell>
        </row>
        <row r="1937">
          <cell r="D1937" t="str">
            <v>本間　友佳</v>
          </cell>
          <cell r="E1937">
            <v>1006</v>
          </cell>
          <cell r="F1937" t="str">
            <v>東京研修センター</v>
          </cell>
          <cell r="G1937">
            <v>100601</v>
          </cell>
          <cell r="H1937" t="str">
            <v>ＴＫＣＧ</v>
          </cell>
          <cell r="I1937">
            <v>1</v>
          </cell>
          <cell r="J1937" t="str">
            <v>部門1</v>
          </cell>
          <cell r="K1937">
            <v>1001</v>
          </cell>
          <cell r="L1937" t="str">
            <v>部門1-1</v>
          </cell>
          <cell r="M1937">
            <v>100102</v>
          </cell>
          <cell r="N1937" t="str">
            <v>一般職員</v>
          </cell>
          <cell r="O1937">
            <v>500</v>
          </cell>
          <cell r="P1937">
            <v>215200</v>
          </cell>
          <cell r="Q1937">
            <v>215200</v>
          </cell>
          <cell r="R1937">
            <v>0</v>
          </cell>
          <cell r="S1937">
            <v>0</v>
          </cell>
          <cell r="T1937">
            <v>0</v>
          </cell>
          <cell r="U1937">
            <v>0</v>
          </cell>
          <cell r="V1937">
            <v>0</v>
          </cell>
          <cell r="W1937">
            <v>0</v>
          </cell>
          <cell r="X1937">
            <v>0</v>
          </cell>
          <cell r="Y1937">
            <v>0</v>
          </cell>
          <cell r="Z1937">
            <v>215200</v>
          </cell>
          <cell r="AA1937">
            <v>0</v>
          </cell>
          <cell r="AB1937">
            <v>25824</v>
          </cell>
          <cell r="AC1937">
            <v>0</v>
          </cell>
          <cell r="AD1937">
            <v>27000</v>
          </cell>
          <cell r="AE1937">
            <v>0</v>
          </cell>
          <cell r="AF1937">
            <v>3876</v>
          </cell>
          <cell r="AG1937">
            <v>0</v>
          </cell>
          <cell r="AH1937">
            <v>0</v>
          </cell>
          <cell r="AI1937">
            <v>84887</v>
          </cell>
          <cell r="AJ1937">
            <v>0</v>
          </cell>
          <cell r="AK1937">
            <v>14184</v>
          </cell>
          <cell r="AL1937">
            <v>0</v>
          </cell>
          <cell r="AM1937">
            <v>32090.799999999999</v>
          </cell>
          <cell r="AN1937">
            <v>540</v>
          </cell>
          <cell r="AO1937">
            <v>0</v>
          </cell>
          <cell r="AP1937">
            <v>0</v>
          </cell>
          <cell r="AQ1937">
            <v>356787</v>
          </cell>
          <cell r="AR1937">
            <v>0</v>
          </cell>
          <cell r="AS1937">
            <v>0</v>
          </cell>
          <cell r="AT1937">
            <v>1260</v>
          </cell>
          <cell r="AU1937">
            <v>0</v>
          </cell>
          <cell r="AV1937">
            <v>1783</v>
          </cell>
          <cell r="AW1937">
            <v>3033.6244999999999</v>
          </cell>
          <cell r="AX1937">
            <v>727.84540000000004</v>
          </cell>
        </row>
        <row r="1938">
          <cell r="D1938" t="str">
            <v>杉田　哲也</v>
          </cell>
          <cell r="E1938">
            <v>1001</v>
          </cell>
          <cell r="F1938" t="str">
            <v>産業推進部</v>
          </cell>
          <cell r="G1938">
            <v>100101</v>
          </cell>
          <cell r="H1938" t="str">
            <v>産業国際化・インフラＧ</v>
          </cell>
          <cell r="I1938">
            <v>1</v>
          </cell>
          <cell r="J1938" t="str">
            <v>部門1</v>
          </cell>
          <cell r="K1938">
            <v>1001</v>
          </cell>
          <cell r="L1938" t="str">
            <v>部門1-1</v>
          </cell>
          <cell r="M1938">
            <v>100102</v>
          </cell>
          <cell r="N1938" t="str">
            <v>一般職員</v>
          </cell>
          <cell r="O1938">
            <v>300</v>
          </cell>
          <cell r="P1938">
            <v>371700</v>
          </cell>
          <cell r="Q1938">
            <v>371700</v>
          </cell>
          <cell r="R1938">
            <v>0</v>
          </cell>
          <cell r="S1938">
            <v>0</v>
          </cell>
          <cell r="T1938">
            <v>0</v>
          </cell>
          <cell r="U1938">
            <v>0</v>
          </cell>
          <cell r="V1938">
            <v>0</v>
          </cell>
          <cell r="W1938">
            <v>0</v>
          </cell>
          <cell r="X1938">
            <v>0</v>
          </cell>
          <cell r="Y1938">
            <v>0</v>
          </cell>
          <cell r="Z1938">
            <v>371700</v>
          </cell>
          <cell r="AA1938">
            <v>75000</v>
          </cell>
          <cell r="AB1938">
            <v>57324</v>
          </cell>
          <cell r="AC1938">
            <v>31000</v>
          </cell>
          <cell r="AD1938">
            <v>27000</v>
          </cell>
          <cell r="AE1938">
            <v>0</v>
          </cell>
          <cell r="AF1938">
            <v>12065</v>
          </cell>
          <cell r="AG1938">
            <v>0</v>
          </cell>
          <cell r="AH1938">
            <v>0</v>
          </cell>
          <cell r="AI1938">
            <v>0</v>
          </cell>
          <cell r="AJ1938">
            <v>0</v>
          </cell>
          <cell r="AK1938">
            <v>26792</v>
          </cell>
          <cell r="AL1938">
            <v>3740</v>
          </cell>
          <cell r="AM1938">
            <v>55267.6</v>
          </cell>
          <cell r="AN1938">
            <v>930</v>
          </cell>
          <cell r="AO1938">
            <v>0</v>
          </cell>
          <cell r="AP1938">
            <v>0</v>
          </cell>
          <cell r="AQ1938">
            <v>574089</v>
          </cell>
          <cell r="AR1938">
            <v>0</v>
          </cell>
          <cell r="AS1938">
            <v>0</v>
          </cell>
          <cell r="AT1938">
            <v>0</v>
          </cell>
          <cell r="AU1938">
            <v>0</v>
          </cell>
          <cell r="AV1938">
            <v>2870</v>
          </cell>
          <cell r="AW1938">
            <v>4880.2015000000001</v>
          </cell>
          <cell r="AX1938">
            <v>1171.1415</v>
          </cell>
        </row>
        <row r="1939">
          <cell r="D1939" t="str">
            <v>古田　淳</v>
          </cell>
          <cell r="E1939">
            <v>1002</v>
          </cell>
          <cell r="F1939" t="str">
            <v>政策推進部</v>
          </cell>
          <cell r="G1939">
            <v>100202</v>
          </cell>
          <cell r="H1939" t="str">
            <v>政策受託Ｇ</v>
          </cell>
          <cell r="I1939">
            <v>1</v>
          </cell>
          <cell r="J1939" t="str">
            <v>部門1</v>
          </cell>
          <cell r="K1939">
            <v>1001</v>
          </cell>
          <cell r="L1939" t="str">
            <v>部門1-1</v>
          </cell>
          <cell r="M1939">
            <v>100102</v>
          </cell>
          <cell r="N1939" t="str">
            <v>一般職員</v>
          </cell>
          <cell r="O1939">
            <v>500</v>
          </cell>
          <cell r="P1939">
            <v>315600</v>
          </cell>
          <cell r="Q1939">
            <v>315600</v>
          </cell>
          <cell r="R1939">
            <v>0</v>
          </cell>
          <cell r="S1939">
            <v>0</v>
          </cell>
          <cell r="T1939">
            <v>0</v>
          </cell>
          <cell r="U1939">
            <v>0</v>
          </cell>
          <cell r="V1939">
            <v>0</v>
          </cell>
          <cell r="W1939">
            <v>0</v>
          </cell>
          <cell r="X1939">
            <v>0</v>
          </cell>
          <cell r="Y1939">
            <v>0</v>
          </cell>
          <cell r="Z1939">
            <v>315600</v>
          </cell>
          <cell r="AA1939">
            <v>0</v>
          </cell>
          <cell r="AB1939">
            <v>37872</v>
          </cell>
          <cell r="AC1939">
            <v>0</v>
          </cell>
          <cell r="AD1939">
            <v>0</v>
          </cell>
          <cell r="AE1939">
            <v>0</v>
          </cell>
          <cell r="AF1939">
            <v>10265</v>
          </cell>
          <cell r="AG1939">
            <v>0</v>
          </cell>
          <cell r="AH1939">
            <v>0</v>
          </cell>
          <cell r="AI1939">
            <v>47683</v>
          </cell>
          <cell r="AJ1939">
            <v>0</v>
          </cell>
          <cell r="AK1939">
            <v>14184</v>
          </cell>
          <cell r="AL1939">
            <v>1980</v>
          </cell>
          <cell r="AM1939">
            <v>32090.799999999999</v>
          </cell>
          <cell r="AN1939">
            <v>540</v>
          </cell>
          <cell r="AO1939">
            <v>0</v>
          </cell>
          <cell r="AP1939">
            <v>0</v>
          </cell>
          <cell r="AQ1939">
            <v>411420</v>
          </cell>
          <cell r="AR1939">
            <v>0</v>
          </cell>
          <cell r="AS1939">
            <v>0</v>
          </cell>
          <cell r="AT1939">
            <v>0</v>
          </cell>
          <cell r="AU1939">
            <v>0</v>
          </cell>
          <cell r="AV1939">
            <v>2057</v>
          </cell>
          <cell r="AW1939">
            <v>3497.17</v>
          </cell>
          <cell r="AX1939">
            <v>839.29679999999996</v>
          </cell>
        </row>
        <row r="1940">
          <cell r="D1940" t="str">
            <v>内野　麻衣子</v>
          </cell>
          <cell r="E1940">
            <v>1008</v>
          </cell>
          <cell r="F1940" t="str">
            <v>HIDA総合研究所</v>
          </cell>
          <cell r="G1940">
            <v>100801</v>
          </cell>
          <cell r="H1940" t="str">
            <v>調査企画Ｇ</v>
          </cell>
          <cell r="I1940">
            <v>1</v>
          </cell>
          <cell r="J1940" t="str">
            <v>部門1</v>
          </cell>
          <cell r="K1940">
            <v>1001</v>
          </cell>
          <cell r="L1940" t="str">
            <v>部門1-1</v>
          </cell>
          <cell r="M1940">
            <v>100102</v>
          </cell>
          <cell r="N1940" t="str">
            <v>一般職員</v>
          </cell>
          <cell r="O1940">
            <v>500</v>
          </cell>
          <cell r="P1940">
            <v>273800</v>
          </cell>
          <cell r="Q1940">
            <v>273800</v>
          </cell>
          <cell r="R1940">
            <v>0</v>
          </cell>
          <cell r="S1940">
            <v>0</v>
          </cell>
          <cell r="T1940">
            <v>0</v>
          </cell>
          <cell r="U1940">
            <v>0</v>
          </cell>
          <cell r="V1940">
            <v>0</v>
          </cell>
          <cell r="W1940">
            <v>0</v>
          </cell>
          <cell r="X1940">
            <v>0</v>
          </cell>
          <cell r="Y1940">
            <v>0</v>
          </cell>
          <cell r="Z1940">
            <v>273800</v>
          </cell>
          <cell r="AA1940">
            <v>0</v>
          </cell>
          <cell r="AB1940">
            <v>32856</v>
          </cell>
          <cell r="AC1940">
            <v>0</v>
          </cell>
          <cell r="AD1940">
            <v>0</v>
          </cell>
          <cell r="AE1940">
            <v>0</v>
          </cell>
          <cell r="AF1940">
            <v>14211</v>
          </cell>
          <cell r="AG1940">
            <v>0</v>
          </cell>
          <cell r="AH1940">
            <v>0</v>
          </cell>
          <cell r="AI1940">
            <v>38888</v>
          </cell>
          <cell r="AJ1940">
            <v>0</v>
          </cell>
          <cell r="AK1940">
            <v>14972</v>
          </cell>
          <cell r="AL1940">
            <v>0</v>
          </cell>
          <cell r="AM1940">
            <v>33873.4</v>
          </cell>
          <cell r="AN1940">
            <v>570</v>
          </cell>
          <cell r="AO1940">
            <v>0</v>
          </cell>
          <cell r="AP1940">
            <v>0</v>
          </cell>
          <cell r="AQ1940">
            <v>359755</v>
          </cell>
          <cell r="AR1940">
            <v>0</v>
          </cell>
          <cell r="AS1940">
            <v>0</v>
          </cell>
          <cell r="AT1940">
            <v>0</v>
          </cell>
          <cell r="AU1940">
            <v>0</v>
          </cell>
          <cell r="AV1940">
            <v>1798</v>
          </cell>
          <cell r="AW1940">
            <v>3058.6925000000001</v>
          </cell>
          <cell r="AX1940">
            <v>733.90020000000004</v>
          </cell>
        </row>
        <row r="1941">
          <cell r="D1941" t="str">
            <v>田中　道代</v>
          </cell>
          <cell r="E1941">
            <v>1002</v>
          </cell>
          <cell r="F1941" t="str">
            <v>政策推進部</v>
          </cell>
          <cell r="G1941">
            <v>100201</v>
          </cell>
          <cell r="H1941" t="str">
            <v>国際人材Ｇ</v>
          </cell>
          <cell r="I1941">
            <v>1</v>
          </cell>
          <cell r="J1941" t="str">
            <v>部門1</v>
          </cell>
          <cell r="K1941">
            <v>1001</v>
          </cell>
          <cell r="L1941" t="str">
            <v>部門1-1</v>
          </cell>
          <cell r="M1941">
            <v>100102</v>
          </cell>
          <cell r="N1941" t="str">
            <v>一般職員</v>
          </cell>
          <cell r="O1941">
            <v>500</v>
          </cell>
          <cell r="P1941">
            <v>315600</v>
          </cell>
          <cell r="Q1941">
            <v>315600</v>
          </cell>
          <cell r="R1941">
            <v>0</v>
          </cell>
          <cell r="S1941">
            <v>0</v>
          </cell>
          <cell r="T1941">
            <v>0</v>
          </cell>
          <cell r="U1941">
            <v>0</v>
          </cell>
          <cell r="V1941">
            <v>0</v>
          </cell>
          <cell r="W1941">
            <v>0</v>
          </cell>
          <cell r="X1941">
            <v>0</v>
          </cell>
          <cell r="Y1941">
            <v>0</v>
          </cell>
          <cell r="Z1941">
            <v>315600</v>
          </cell>
          <cell r="AA1941">
            <v>0</v>
          </cell>
          <cell r="AB1941">
            <v>37872</v>
          </cell>
          <cell r="AC1941">
            <v>0</v>
          </cell>
          <cell r="AD1941">
            <v>0</v>
          </cell>
          <cell r="AE1941">
            <v>0</v>
          </cell>
          <cell r="AF1941">
            <v>9538</v>
          </cell>
          <cell r="AG1941">
            <v>0</v>
          </cell>
          <cell r="AH1941">
            <v>0</v>
          </cell>
          <cell r="AI1941">
            <v>32193</v>
          </cell>
          <cell r="AJ1941">
            <v>0</v>
          </cell>
          <cell r="AK1941">
            <v>17336</v>
          </cell>
          <cell r="AL1941">
            <v>2420</v>
          </cell>
          <cell r="AM1941">
            <v>39222.199999999997</v>
          </cell>
          <cell r="AN1941">
            <v>660</v>
          </cell>
          <cell r="AO1941">
            <v>0</v>
          </cell>
          <cell r="AP1941">
            <v>0</v>
          </cell>
          <cell r="AQ1941">
            <v>395203</v>
          </cell>
          <cell r="AR1941">
            <v>0</v>
          </cell>
          <cell r="AS1941">
            <v>0</v>
          </cell>
          <cell r="AT1941">
            <v>0</v>
          </cell>
          <cell r="AU1941">
            <v>0</v>
          </cell>
          <cell r="AV1941">
            <v>1976</v>
          </cell>
          <cell r="AW1941">
            <v>3359.2404999999999</v>
          </cell>
          <cell r="AX1941">
            <v>806.21410000000003</v>
          </cell>
        </row>
        <row r="1942">
          <cell r="D1942" t="str">
            <v>小坂　由起子</v>
          </cell>
          <cell r="E1942">
            <v>1006</v>
          </cell>
          <cell r="F1942" t="str">
            <v>東京研修センター</v>
          </cell>
          <cell r="G1942">
            <v>100601</v>
          </cell>
          <cell r="H1942" t="str">
            <v>ＴＫＣＧ</v>
          </cell>
          <cell r="I1942">
            <v>1</v>
          </cell>
          <cell r="J1942" t="str">
            <v>部門1</v>
          </cell>
          <cell r="K1942">
            <v>1001</v>
          </cell>
          <cell r="L1942" t="str">
            <v>部門1-1</v>
          </cell>
          <cell r="M1942">
            <v>100102</v>
          </cell>
          <cell r="N1942" t="str">
            <v>一般職員</v>
          </cell>
          <cell r="O1942">
            <v>500</v>
          </cell>
          <cell r="P1942">
            <v>0</v>
          </cell>
          <cell r="Q1942">
            <v>0</v>
          </cell>
          <cell r="R1942">
            <v>0</v>
          </cell>
          <cell r="S1942">
            <v>0</v>
          </cell>
          <cell r="T1942">
            <v>0</v>
          </cell>
          <cell r="U1942">
            <v>0</v>
          </cell>
          <cell r="V1942">
            <v>0</v>
          </cell>
          <cell r="W1942">
            <v>0</v>
          </cell>
          <cell r="X1942">
            <v>0</v>
          </cell>
          <cell r="Y1942">
            <v>0</v>
          </cell>
          <cell r="Z1942">
            <v>0</v>
          </cell>
          <cell r="AA1942">
            <v>0</v>
          </cell>
          <cell r="AB1942">
            <v>0</v>
          </cell>
          <cell r="AC1942">
            <v>0</v>
          </cell>
          <cell r="AD1942">
            <v>0</v>
          </cell>
          <cell r="AE1942">
            <v>0</v>
          </cell>
          <cell r="AF1942">
            <v>0</v>
          </cell>
          <cell r="AG1942">
            <v>0</v>
          </cell>
          <cell r="AH1942">
            <v>0</v>
          </cell>
          <cell r="AI1942">
            <v>43772</v>
          </cell>
          <cell r="AJ1942">
            <v>0</v>
          </cell>
          <cell r="AK1942">
            <v>0</v>
          </cell>
          <cell r="AL1942">
            <v>0</v>
          </cell>
          <cell r="AM1942">
            <v>0</v>
          </cell>
          <cell r="AN1942">
            <v>0</v>
          </cell>
          <cell r="AO1942">
            <v>0</v>
          </cell>
          <cell r="AP1942">
            <v>0</v>
          </cell>
          <cell r="AQ1942">
            <v>43772</v>
          </cell>
          <cell r="AR1942">
            <v>0</v>
          </cell>
          <cell r="AS1942">
            <v>0</v>
          </cell>
          <cell r="AT1942">
            <v>0</v>
          </cell>
          <cell r="AU1942">
            <v>0</v>
          </cell>
          <cell r="AV1942">
            <v>218</v>
          </cell>
          <cell r="AW1942">
            <v>372.92200000000003</v>
          </cell>
          <cell r="AX1942">
            <v>89.294799999999995</v>
          </cell>
        </row>
        <row r="1943">
          <cell r="D1943" t="str">
            <v>榎本　伸一</v>
          </cell>
          <cell r="E1943">
            <v>1007</v>
          </cell>
          <cell r="F1943" t="str">
            <v>関西研修センター</v>
          </cell>
          <cell r="G1943">
            <v>100701</v>
          </cell>
          <cell r="H1943" t="str">
            <v>ＫＫＣＧ</v>
          </cell>
          <cell r="I1943">
            <v>1</v>
          </cell>
          <cell r="J1943" t="str">
            <v>部門1</v>
          </cell>
          <cell r="K1943">
            <v>1001</v>
          </cell>
          <cell r="L1943" t="str">
            <v>部門1-1</v>
          </cell>
          <cell r="M1943">
            <v>100102</v>
          </cell>
          <cell r="N1943" t="str">
            <v>一般職員</v>
          </cell>
          <cell r="O1943">
            <v>500</v>
          </cell>
          <cell r="P1943">
            <v>315600</v>
          </cell>
          <cell r="Q1943">
            <v>315600</v>
          </cell>
          <cell r="R1943">
            <v>0</v>
          </cell>
          <cell r="S1943">
            <v>0</v>
          </cell>
          <cell r="T1943">
            <v>0</v>
          </cell>
          <cell r="U1943">
            <v>0</v>
          </cell>
          <cell r="V1943">
            <v>0</v>
          </cell>
          <cell r="W1943">
            <v>0</v>
          </cell>
          <cell r="X1943">
            <v>0</v>
          </cell>
          <cell r="Y1943">
            <v>0</v>
          </cell>
          <cell r="Z1943">
            <v>315600</v>
          </cell>
          <cell r="AA1943">
            <v>0</v>
          </cell>
          <cell r="AB1943">
            <v>37872</v>
          </cell>
          <cell r="AC1943">
            <v>0</v>
          </cell>
          <cell r="AD1943">
            <v>0</v>
          </cell>
          <cell r="AE1943">
            <v>0</v>
          </cell>
          <cell r="AF1943">
            <v>11882</v>
          </cell>
          <cell r="AG1943">
            <v>0</v>
          </cell>
          <cell r="AH1943">
            <v>0</v>
          </cell>
          <cell r="AI1943">
            <v>82184</v>
          </cell>
          <cell r="AJ1943">
            <v>0</v>
          </cell>
          <cell r="AK1943">
            <v>17336</v>
          </cell>
          <cell r="AL1943">
            <v>2420</v>
          </cell>
          <cell r="AM1943">
            <v>39222.199999999997</v>
          </cell>
          <cell r="AN1943">
            <v>660</v>
          </cell>
          <cell r="AO1943">
            <v>0</v>
          </cell>
          <cell r="AP1943">
            <v>0</v>
          </cell>
          <cell r="AQ1943">
            <v>447538</v>
          </cell>
          <cell r="AR1943">
            <v>0</v>
          </cell>
          <cell r="AS1943">
            <v>0</v>
          </cell>
          <cell r="AT1943">
            <v>0</v>
          </cell>
          <cell r="AU1943">
            <v>0</v>
          </cell>
          <cell r="AV1943">
            <v>2237</v>
          </cell>
          <cell r="AW1943">
            <v>3804.7629999999999</v>
          </cell>
          <cell r="AX1943">
            <v>912.97749999999996</v>
          </cell>
        </row>
        <row r="1944">
          <cell r="D1944" t="str">
            <v>鈴木　美保</v>
          </cell>
          <cell r="E1944">
            <v>1002</v>
          </cell>
          <cell r="F1944" t="str">
            <v>政策推進部</v>
          </cell>
          <cell r="G1944">
            <v>100201</v>
          </cell>
          <cell r="H1944" t="str">
            <v>国際人材Ｇ</v>
          </cell>
          <cell r="I1944">
            <v>1</v>
          </cell>
          <cell r="J1944" t="str">
            <v>部門1</v>
          </cell>
          <cell r="K1944">
            <v>1001</v>
          </cell>
          <cell r="L1944" t="str">
            <v>部門1-1</v>
          </cell>
          <cell r="M1944">
            <v>100102</v>
          </cell>
          <cell r="N1944" t="str">
            <v>一般職員</v>
          </cell>
          <cell r="O1944">
            <v>500</v>
          </cell>
          <cell r="P1944">
            <v>315600</v>
          </cell>
          <cell r="Q1944">
            <v>315600</v>
          </cell>
          <cell r="R1944">
            <v>0</v>
          </cell>
          <cell r="S1944">
            <v>0</v>
          </cell>
          <cell r="T1944">
            <v>0</v>
          </cell>
          <cell r="U1944">
            <v>0</v>
          </cell>
          <cell r="V1944">
            <v>0</v>
          </cell>
          <cell r="W1944">
            <v>0</v>
          </cell>
          <cell r="X1944">
            <v>0</v>
          </cell>
          <cell r="Y1944">
            <v>0</v>
          </cell>
          <cell r="Z1944">
            <v>315600</v>
          </cell>
          <cell r="AA1944">
            <v>0</v>
          </cell>
          <cell r="AB1944">
            <v>37872</v>
          </cell>
          <cell r="AC1944">
            <v>0</v>
          </cell>
          <cell r="AD1944">
            <v>0</v>
          </cell>
          <cell r="AE1944">
            <v>0</v>
          </cell>
          <cell r="AF1944">
            <v>30815</v>
          </cell>
          <cell r="AG1944">
            <v>0</v>
          </cell>
          <cell r="AH1944">
            <v>0</v>
          </cell>
          <cell r="AI1944">
            <v>35049</v>
          </cell>
          <cell r="AJ1944">
            <v>0</v>
          </cell>
          <cell r="AK1944">
            <v>17336</v>
          </cell>
          <cell r="AL1944">
            <v>2420</v>
          </cell>
          <cell r="AM1944">
            <v>39222.199999999997</v>
          </cell>
          <cell r="AN1944">
            <v>660</v>
          </cell>
          <cell r="AO1944">
            <v>0</v>
          </cell>
          <cell r="AP1944">
            <v>0</v>
          </cell>
          <cell r="AQ1944">
            <v>419336</v>
          </cell>
          <cell r="AR1944">
            <v>0</v>
          </cell>
          <cell r="AS1944">
            <v>0</v>
          </cell>
          <cell r="AT1944">
            <v>0</v>
          </cell>
          <cell r="AU1944">
            <v>0</v>
          </cell>
          <cell r="AV1944">
            <v>2096</v>
          </cell>
          <cell r="AW1944">
            <v>3565.0360000000001</v>
          </cell>
          <cell r="AX1944">
            <v>855.44539999999995</v>
          </cell>
        </row>
        <row r="1945">
          <cell r="D1945" t="str">
            <v>杉山　霜</v>
          </cell>
          <cell r="E1945">
            <v>1002</v>
          </cell>
          <cell r="F1945" t="str">
            <v>政策推進部</v>
          </cell>
          <cell r="G1945">
            <v>100201</v>
          </cell>
          <cell r="H1945" t="str">
            <v>国際人材Ｇ</v>
          </cell>
          <cell r="I1945">
            <v>1</v>
          </cell>
          <cell r="J1945" t="str">
            <v>部門1</v>
          </cell>
          <cell r="K1945">
            <v>1001</v>
          </cell>
          <cell r="L1945" t="str">
            <v>部門1-1</v>
          </cell>
          <cell r="M1945">
            <v>100102</v>
          </cell>
          <cell r="N1945" t="str">
            <v>一般職員</v>
          </cell>
          <cell r="O1945">
            <v>500</v>
          </cell>
          <cell r="P1945">
            <v>315600</v>
          </cell>
          <cell r="Q1945">
            <v>315600</v>
          </cell>
          <cell r="R1945">
            <v>0</v>
          </cell>
          <cell r="S1945">
            <v>0</v>
          </cell>
          <cell r="T1945">
            <v>0</v>
          </cell>
          <cell r="U1945">
            <v>0</v>
          </cell>
          <cell r="V1945">
            <v>0</v>
          </cell>
          <cell r="W1945">
            <v>0</v>
          </cell>
          <cell r="X1945">
            <v>0</v>
          </cell>
          <cell r="Y1945">
            <v>0</v>
          </cell>
          <cell r="Z1945">
            <v>315600</v>
          </cell>
          <cell r="AA1945">
            <v>0</v>
          </cell>
          <cell r="AB1945">
            <v>37872</v>
          </cell>
          <cell r="AC1945">
            <v>0</v>
          </cell>
          <cell r="AD1945">
            <v>0</v>
          </cell>
          <cell r="AE1945">
            <v>0</v>
          </cell>
          <cell r="AF1945">
            <v>11160</v>
          </cell>
          <cell r="AG1945">
            <v>0</v>
          </cell>
          <cell r="AH1945">
            <v>0</v>
          </cell>
          <cell r="AI1945">
            <v>43732</v>
          </cell>
          <cell r="AJ1945">
            <v>0</v>
          </cell>
          <cell r="AK1945">
            <v>14972</v>
          </cell>
          <cell r="AL1945">
            <v>2090</v>
          </cell>
          <cell r="AM1945">
            <v>33873.4</v>
          </cell>
          <cell r="AN1945">
            <v>570</v>
          </cell>
          <cell r="AO1945">
            <v>0</v>
          </cell>
          <cell r="AP1945">
            <v>0</v>
          </cell>
          <cell r="AQ1945">
            <v>408364</v>
          </cell>
          <cell r="AR1945">
            <v>0</v>
          </cell>
          <cell r="AS1945">
            <v>0</v>
          </cell>
          <cell r="AT1945">
            <v>0</v>
          </cell>
          <cell r="AU1945">
            <v>0</v>
          </cell>
          <cell r="AV1945">
            <v>2041</v>
          </cell>
          <cell r="AW1945">
            <v>3471.9140000000002</v>
          </cell>
          <cell r="AX1945">
            <v>833.0625</v>
          </cell>
        </row>
        <row r="1946">
          <cell r="D1946" t="str">
            <v>西生　ゆかり</v>
          </cell>
          <cell r="E1946">
            <v>1002</v>
          </cell>
          <cell r="F1946" t="str">
            <v>政策推進部</v>
          </cell>
          <cell r="G1946">
            <v>100202</v>
          </cell>
          <cell r="H1946" t="str">
            <v>政策受託Ｇ</v>
          </cell>
          <cell r="I1946">
            <v>1</v>
          </cell>
          <cell r="J1946" t="str">
            <v>部門1</v>
          </cell>
          <cell r="K1946">
            <v>1001</v>
          </cell>
          <cell r="L1946" t="str">
            <v>部門1-1</v>
          </cell>
          <cell r="M1946">
            <v>100102</v>
          </cell>
          <cell r="N1946" t="str">
            <v>一般職員</v>
          </cell>
          <cell r="O1946">
            <v>500</v>
          </cell>
          <cell r="P1946">
            <v>243800</v>
          </cell>
          <cell r="Q1946">
            <v>243800</v>
          </cell>
          <cell r="R1946">
            <v>0</v>
          </cell>
          <cell r="S1946">
            <v>0</v>
          </cell>
          <cell r="T1946">
            <v>0</v>
          </cell>
          <cell r="U1946">
            <v>0</v>
          </cell>
          <cell r="V1946">
            <v>0</v>
          </cell>
          <cell r="W1946">
            <v>0</v>
          </cell>
          <cell r="X1946">
            <v>0</v>
          </cell>
          <cell r="Y1946">
            <v>0</v>
          </cell>
          <cell r="Z1946">
            <v>243800</v>
          </cell>
          <cell r="AA1946">
            <v>0</v>
          </cell>
          <cell r="AB1946">
            <v>29256</v>
          </cell>
          <cell r="AC1946">
            <v>0</v>
          </cell>
          <cell r="AD1946">
            <v>0</v>
          </cell>
          <cell r="AE1946">
            <v>0</v>
          </cell>
          <cell r="AF1946">
            <v>3876</v>
          </cell>
          <cell r="AG1946">
            <v>0</v>
          </cell>
          <cell r="AH1946">
            <v>0</v>
          </cell>
          <cell r="AI1946">
            <v>38375</v>
          </cell>
          <cell r="AJ1946">
            <v>0</v>
          </cell>
          <cell r="AK1946">
            <v>11032</v>
          </cell>
          <cell r="AL1946">
            <v>0</v>
          </cell>
          <cell r="AM1946">
            <v>24959.4</v>
          </cell>
          <cell r="AN1946">
            <v>420</v>
          </cell>
          <cell r="AO1946">
            <v>0</v>
          </cell>
          <cell r="AP1946">
            <v>0</v>
          </cell>
          <cell r="AQ1946">
            <v>315307</v>
          </cell>
          <cell r="AR1946">
            <v>0</v>
          </cell>
          <cell r="AS1946">
            <v>0</v>
          </cell>
          <cell r="AT1946">
            <v>0</v>
          </cell>
          <cell r="AU1946">
            <v>0</v>
          </cell>
          <cell r="AV1946">
            <v>1576</v>
          </cell>
          <cell r="AW1946">
            <v>2680.6444999999999</v>
          </cell>
          <cell r="AX1946">
            <v>643.22619999999995</v>
          </cell>
        </row>
        <row r="1947">
          <cell r="D1947" t="str">
            <v>井口　理津子</v>
          </cell>
          <cell r="E1947">
            <v>1001</v>
          </cell>
          <cell r="F1947" t="str">
            <v>産業推進部</v>
          </cell>
          <cell r="G1947">
            <v>100102</v>
          </cell>
          <cell r="H1947" t="str">
            <v>ＥＰＡＧ</v>
          </cell>
          <cell r="I1947">
            <v>1</v>
          </cell>
          <cell r="J1947" t="str">
            <v>部門1</v>
          </cell>
          <cell r="K1947">
            <v>1001</v>
          </cell>
          <cell r="L1947" t="str">
            <v>部門1-1</v>
          </cell>
          <cell r="M1947">
            <v>100102</v>
          </cell>
          <cell r="N1947" t="str">
            <v>一般職員</v>
          </cell>
          <cell r="O1947">
            <v>500</v>
          </cell>
          <cell r="P1947">
            <v>0</v>
          </cell>
          <cell r="Q1947">
            <v>0</v>
          </cell>
          <cell r="R1947">
            <v>0</v>
          </cell>
          <cell r="S1947">
            <v>0</v>
          </cell>
          <cell r="T1947">
            <v>0</v>
          </cell>
          <cell r="U1947">
            <v>0</v>
          </cell>
          <cell r="V1947">
            <v>0</v>
          </cell>
          <cell r="W1947">
            <v>0</v>
          </cell>
          <cell r="X1947">
            <v>0</v>
          </cell>
          <cell r="Y1947">
            <v>0</v>
          </cell>
          <cell r="Z1947">
            <v>0</v>
          </cell>
          <cell r="AA1947">
            <v>0</v>
          </cell>
          <cell r="AB1947">
            <v>0</v>
          </cell>
          <cell r="AC1947">
            <v>0</v>
          </cell>
          <cell r="AD1947">
            <v>0</v>
          </cell>
          <cell r="AE1947">
            <v>0</v>
          </cell>
          <cell r="AF1947">
            <v>0</v>
          </cell>
          <cell r="AG1947">
            <v>0</v>
          </cell>
          <cell r="AH1947">
            <v>0</v>
          </cell>
          <cell r="AI1947">
            <v>58597</v>
          </cell>
          <cell r="AJ1947">
            <v>0</v>
          </cell>
          <cell r="AK1947">
            <v>0</v>
          </cell>
          <cell r="AL1947">
            <v>0</v>
          </cell>
          <cell r="AM1947">
            <v>0</v>
          </cell>
          <cell r="AN1947">
            <v>0</v>
          </cell>
          <cell r="AO1947">
            <v>0</v>
          </cell>
          <cell r="AP1947">
            <v>0</v>
          </cell>
          <cell r="AQ1947">
            <v>58597</v>
          </cell>
          <cell r="AR1947">
            <v>0</v>
          </cell>
          <cell r="AS1947">
            <v>0</v>
          </cell>
          <cell r="AT1947">
            <v>0</v>
          </cell>
          <cell r="AU1947">
            <v>0</v>
          </cell>
          <cell r="AV1947">
            <v>292</v>
          </cell>
          <cell r="AW1947">
            <v>499.05950000000001</v>
          </cell>
          <cell r="AX1947">
            <v>119.5378</v>
          </cell>
        </row>
        <row r="1948">
          <cell r="D1948" t="str">
            <v>渡邉　菜穂子</v>
          </cell>
          <cell r="E1948">
            <v>1001</v>
          </cell>
          <cell r="F1948" t="str">
            <v>産業推進部</v>
          </cell>
          <cell r="G1948">
            <v>100102</v>
          </cell>
          <cell r="H1948" t="str">
            <v>ＥＰＡＧ</v>
          </cell>
          <cell r="I1948">
            <v>1</v>
          </cell>
          <cell r="J1948" t="str">
            <v>部門1</v>
          </cell>
          <cell r="K1948">
            <v>1001</v>
          </cell>
          <cell r="L1948" t="str">
            <v>部門1-1</v>
          </cell>
          <cell r="M1948">
            <v>100102</v>
          </cell>
          <cell r="N1948" t="str">
            <v>一般職員</v>
          </cell>
          <cell r="O1948">
            <v>500</v>
          </cell>
          <cell r="P1948">
            <v>0</v>
          </cell>
          <cell r="Q1948">
            <v>0</v>
          </cell>
          <cell r="R1948">
            <v>0</v>
          </cell>
          <cell r="S1948">
            <v>0</v>
          </cell>
          <cell r="T1948">
            <v>0</v>
          </cell>
          <cell r="U1948">
            <v>0</v>
          </cell>
          <cell r="V1948">
            <v>0</v>
          </cell>
          <cell r="W1948">
            <v>0</v>
          </cell>
          <cell r="X1948">
            <v>0</v>
          </cell>
          <cell r="Y1948">
            <v>0</v>
          </cell>
          <cell r="Z1948">
            <v>0</v>
          </cell>
          <cell r="AA1948">
            <v>0</v>
          </cell>
          <cell r="AB1948">
            <v>0</v>
          </cell>
          <cell r="AC1948">
            <v>0</v>
          </cell>
          <cell r="AD1948">
            <v>0</v>
          </cell>
          <cell r="AE1948">
            <v>0</v>
          </cell>
          <cell r="AF1948">
            <v>0</v>
          </cell>
          <cell r="AG1948">
            <v>0</v>
          </cell>
          <cell r="AH1948">
            <v>0</v>
          </cell>
          <cell r="AI1948">
            <v>54959</v>
          </cell>
          <cell r="AJ1948">
            <v>0</v>
          </cell>
          <cell r="AK1948">
            <v>0</v>
          </cell>
          <cell r="AL1948">
            <v>0</v>
          </cell>
          <cell r="AM1948">
            <v>0</v>
          </cell>
          <cell r="AN1948">
            <v>0</v>
          </cell>
          <cell r="AO1948">
            <v>0</v>
          </cell>
          <cell r="AP1948">
            <v>0</v>
          </cell>
          <cell r="AQ1948">
            <v>54959</v>
          </cell>
          <cell r="AR1948">
            <v>0</v>
          </cell>
          <cell r="AS1948">
            <v>0</v>
          </cell>
          <cell r="AT1948">
            <v>0</v>
          </cell>
          <cell r="AU1948">
            <v>0</v>
          </cell>
          <cell r="AV1948">
            <v>274</v>
          </cell>
          <cell r="AW1948">
            <v>467.94650000000001</v>
          </cell>
          <cell r="AX1948">
            <v>112.1163</v>
          </cell>
        </row>
        <row r="1949">
          <cell r="D1949" t="str">
            <v>阿部　千依</v>
          </cell>
          <cell r="E1949">
            <v>1004</v>
          </cell>
          <cell r="F1949" t="str">
            <v>事業統括部</v>
          </cell>
          <cell r="G1949">
            <v>100402</v>
          </cell>
          <cell r="H1949" t="str">
            <v>事業統括Ｇ地方創生支援ユニット</v>
          </cell>
          <cell r="I1949">
            <v>1</v>
          </cell>
          <cell r="J1949" t="str">
            <v>部門1</v>
          </cell>
          <cell r="K1949">
            <v>1001</v>
          </cell>
          <cell r="L1949" t="str">
            <v>部門1-1</v>
          </cell>
          <cell r="M1949">
            <v>100102</v>
          </cell>
          <cell r="N1949" t="str">
            <v>一般職員</v>
          </cell>
          <cell r="O1949">
            <v>500</v>
          </cell>
          <cell r="P1949">
            <v>0</v>
          </cell>
          <cell r="Q1949">
            <v>0</v>
          </cell>
          <cell r="R1949">
            <v>0</v>
          </cell>
          <cell r="S1949">
            <v>0</v>
          </cell>
          <cell r="T1949">
            <v>0</v>
          </cell>
          <cell r="U1949">
            <v>0</v>
          </cell>
          <cell r="V1949">
            <v>0</v>
          </cell>
          <cell r="W1949">
            <v>0</v>
          </cell>
          <cell r="X1949">
            <v>0</v>
          </cell>
          <cell r="Y1949">
            <v>0</v>
          </cell>
          <cell r="Z1949">
            <v>0</v>
          </cell>
          <cell r="AA1949">
            <v>0</v>
          </cell>
          <cell r="AB1949">
            <v>0</v>
          </cell>
          <cell r="AC1949">
            <v>0</v>
          </cell>
          <cell r="AD1949">
            <v>0</v>
          </cell>
          <cell r="AE1949">
            <v>0</v>
          </cell>
          <cell r="AF1949">
            <v>0</v>
          </cell>
          <cell r="AG1949">
            <v>0</v>
          </cell>
          <cell r="AH1949">
            <v>0</v>
          </cell>
          <cell r="AI1949">
            <v>5134</v>
          </cell>
          <cell r="AJ1949">
            <v>0</v>
          </cell>
          <cell r="AK1949">
            <v>0</v>
          </cell>
          <cell r="AL1949">
            <v>0</v>
          </cell>
          <cell r="AM1949">
            <v>0</v>
          </cell>
          <cell r="AN1949">
            <v>0</v>
          </cell>
          <cell r="AO1949">
            <v>0</v>
          </cell>
          <cell r="AP1949">
            <v>0</v>
          </cell>
          <cell r="AQ1949">
            <v>5134</v>
          </cell>
          <cell r="AR1949">
            <v>0</v>
          </cell>
          <cell r="AS1949">
            <v>0</v>
          </cell>
          <cell r="AT1949">
            <v>0</v>
          </cell>
          <cell r="AU1949">
            <v>0</v>
          </cell>
          <cell r="AV1949">
            <v>25</v>
          </cell>
          <cell r="AW1949">
            <v>44.308999999999997</v>
          </cell>
          <cell r="AX1949">
            <v>10.4733</v>
          </cell>
        </row>
        <row r="1950">
          <cell r="D1950" t="str">
            <v>中山　裕史</v>
          </cell>
          <cell r="E1950">
            <v>1007</v>
          </cell>
          <cell r="F1950" t="str">
            <v>関西研修センター</v>
          </cell>
          <cell r="G1950">
            <v>100701</v>
          </cell>
          <cell r="H1950" t="str">
            <v>ＫＫＣＧ</v>
          </cell>
          <cell r="I1950">
            <v>1</v>
          </cell>
          <cell r="J1950" t="str">
            <v>部門1</v>
          </cell>
          <cell r="K1950">
            <v>1001</v>
          </cell>
          <cell r="L1950" t="str">
            <v>部門1-1</v>
          </cell>
          <cell r="M1950">
            <v>100102</v>
          </cell>
          <cell r="N1950" t="str">
            <v>一般職員</v>
          </cell>
          <cell r="O1950">
            <v>500</v>
          </cell>
          <cell r="P1950">
            <v>315600</v>
          </cell>
          <cell r="Q1950">
            <v>315600</v>
          </cell>
          <cell r="R1950">
            <v>0</v>
          </cell>
          <cell r="S1950">
            <v>0</v>
          </cell>
          <cell r="T1950">
            <v>0</v>
          </cell>
          <cell r="U1950">
            <v>0</v>
          </cell>
          <cell r="V1950">
            <v>0</v>
          </cell>
          <cell r="W1950">
            <v>0</v>
          </cell>
          <cell r="X1950">
            <v>0</v>
          </cell>
          <cell r="Y1950">
            <v>0</v>
          </cell>
          <cell r="Z1950">
            <v>315600</v>
          </cell>
          <cell r="AA1950">
            <v>0</v>
          </cell>
          <cell r="AB1950">
            <v>37872</v>
          </cell>
          <cell r="AC1950">
            <v>0</v>
          </cell>
          <cell r="AD1950">
            <v>0</v>
          </cell>
          <cell r="AE1950">
            <v>0</v>
          </cell>
          <cell r="AF1950">
            <v>16336</v>
          </cell>
          <cell r="AG1950">
            <v>0</v>
          </cell>
          <cell r="AH1950">
            <v>0</v>
          </cell>
          <cell r="AI1950">
            <v>21632</v>
          </cell>
          <cell r="AJ1950">
            <v>-35205</v>
          </cell>
          <cell r="AK1950">
            <v>14972</v>
          </cell>
          <cell r="AL1950">
            <v>2090</v>
          </cell>
          <cell r="AM1950">
            <v>33873.4</v>
          </cell>
          <cell r="AN1950">
            <v>570</v>
          </cell>
          <cell r="AO1950">
            <v>0</v>
          </cell>
          <cell r="AP1950">
            <v>0</v>
          </cell>
          <cell r="AQ1950">
            <v>356235</v>
          </cell>
          <cell r="AR1950">
            <v>0</v>
          </cell>
          <cell r="AS1950">
            <v>0</v>
          </cell>
          <cell r="AT1950">
            <v>0</v>
          </cell>
          <cell r="AU1950">
            <v>0</v>
          </cell>
          <cell r="AV1950">
            <v>1781</v>
          </cell>
          <cell r="AW1950">
            <v>3028.1725000000001</v>
          </cell>
          <cell r="AX1950">
            <v>726.71939999999995</v>
          </cell>
        </row>
        <row r="1951">
          <cell r="D1951" t="str">
            <v>大西　里奈</v>
          </cell>
          <cell r="E1951">
            <v>1007</v>
          </cell>
          <cell r="F1951" t="str">
            <v>関西研修センター</v>
          </cell>
          <cell r="G1951">
            <v>100701</v>
          </cell>
          <cell r="H1951" t="str">
            <v>ＫＫＣＧ</v>
          </cell>
          <cell r="I1951">
            <v>1</v>
          </cell>
          <cell r="J1951" t="str">
            <v>部門1</v>
          </cell>
          <cell r="K1951">
            <v>1001</v>
          </cell>
          <cell r="L1951" t="str">
            <v>部門1-1</v>
          </cell>
          <cell r="M1951">
            <v>100102</v>
          </cell>
          <cell r="N1951" t="str">
            <v>一般職員</v>
          </cell>
          <cell r="O1951">
            <v>500</v>
          </cell>
          <cell r="P1951">
            <v>0</v>
          </cell>
          <cell r="Q1951">
            <v>0</v>
          </cell>
          <cell r="R1951">
            <v>0</v>
          </cell>
          <cell r="S1951">
            <v>0</v>
          </cell>
          <cell r="T1951">
            <v>0</v>
          </cell>
          <cell r="U1951">
            <v>0</v>
          </cell>
          <cell r="V1951">
            <v>0</v>
          </cell>
          <cell r="W1951">
            <v>0</v>
          </cell>
          <cell r="X1951">
            <v>0</v>
          </cell>
          <cell r="Y1951">
            <v>0</v>
          </cell>
          <cell r="Z1951">
            <v>0</v>
          </cell>
          <cell r="AA1951">
            <v>0</v>
          </cell>
          <cell r="AB1951">
            <v>0</v>
          </cell>
          <cell r="AC1951">
            <v>0</v>
          </cell>
          <cell r="AD1951">
            <v>0</v>
          </cell>
          <cell r="AE1951">
            <v>0</v>
          </cell>
          <cell r="AF1951">
            <v>0</v>
          </cell>
          <cell r="AG1951">
            <v>0</v>
          </cell>
          <cell r="AH1951">
            <v>0</v>
          </cell>
          <cell r="AI1951">
            <v>55844</v>
          </cell>
          <cell r="AJ1951">
            <v>0</v>
          </cell>
          <cell r="AK1951">
            <v>0</v>
          </cell>
          <cell r="AL1951">
            <v>0</v>
          </cell>
          <cell r="AM1951">
            <v>0</v>
          </cell>
          <cell r="AN1951">
            <v>0</v>
          </cell>
          <cell r="AO1951">
            <v>0</v>
          </cell>
          <cell r="AP1951">
            <v>0</v>
          </cell>
          <cell r="AQ1951">
            <v>55844</v>
          </cell>
          <cell r="AR1951">
            <v>0</v>
          </cell>
          <cell r="AS1951">
            <v>0</v>
          </cell>
          <cell r="AT1951">
            <v>0</v>
          </cell>
          <cell r="AU1951">
            <v>0</v>
          </cell>
          <cell r="AV1951">
            <v>279</v>
          </cell>
          <cell r="AW1951">
            <v>474.89400000000001</v>
          </cell>
          <cell r="AX1951">
            <v>113.9217</v>
          </cell>
        </row>
        <row r="1952">
          <cell r="D1952" t="str">
            <v>吉田　美由紀</v>
          </cell>
          <cell r="E1952">
            <v>1002</v>
          </cell>
          <cell r="F1952" t="str">
            <v>政策推進部</v>
          </cell>
          <cell r="G1952">
            <v>100201</v>
          </cell>
          <cell r="H1952" t="str">
            <v>国際人材Ｇ</v>
          </cell>
          <cell r="I1952">
            <v>1</v>
          </cell>
          <cell r="J1952" t="str">
            <v>部門1</v>
          </cell>
          <cell r="K1952">
            <v>1001</v>
          </cell>
          <cell r="L1952" t="str">
            <v>部門1-1</v>
          </cell>
          <cell r="M1952">
            <v>100102</v>
          </cell>
          <cell r="N1952" t="str">
            <v>一般職員</v>
          </cell>
          <cell r="O1952">
            <v>500</v>
          </cell>
          <cell r="P1952">
            <v>315600</v>
          </cell>
          <cell r="Q1952">
            <v>315600</v>
          </cell>
          <cell r="R1952">
            <v>0</v>
          </cell>
          <cell r="S1952">
            <v>0</v>
          </cell>
          <cell r="T1952">
            <v>0</v>
          </cell>
          <cell r="U1952">
            <v>0</v>
          </cell>
          <cell r="V1952">
            <v>0</v>
          </cell>
          <cell r="W1952">
            <v>0</v>
          </cell>
          <cell r="X1952">
            <v>0</v>
          </cell>
          <cell r="Y1952">
            <v>0</v>
          </cell>
          <cell r="Z1952">
            <v>315600</v>
          </cell>
          <cell r="AA1952">
            <v>0</v>
          </cell>
          <cell r="AB1952">
            <v>37872</v>
          </cell>
          <cell r="AC1952">
            <v>0</v>
          </cell>
          <cell r="AD1952">
            <v>0</v>
          </cell>
          <cell r="AE1952">
            <v>0</v>
          </cell>
          <cell r="AF1952">
            <v>9754</v>
          </cell>
          <cell r="AG1952">
            <v>0</v>
          </cell>
          <cell r="AH1952">
            <v>0</v>
          </cell>
          <cell r="AI1952">
            <v>8175</v>
          </cell>
          <cell r="AJ1952">
            <v>0</v>
          </cell>
          <cell r="AK1952">
            <v>14184</v>
          </cell>
          <cell r="AL1952">
            <v>1980</v>
          </cell>
          <cell r="AM1952">
            <v>32090.799999999999</v>
          </cell>
          <cell r="AN1952">
            <v>540</v>
          </cell>
          <cell r="AO1952">
            <v>0</v>
          </cell>
          <cell r="AP1952">
            <v>0</v>
          </cell>
          <cell r="AQ1952">
            <v>371401</v>
          </cell>
          <cell r="AR1952">
            <v>0</v>
          </cell>
          <cell r="AS1952">
            <v>0</v>
          </cell>
          <cell r="AT1952">
            <v>0</v>
          </cell>
          <cell r="AU1952">
            <v>0</v>
          </cell>
          <cell r="AV1952">
            <v>1857</v>
          </cell>
          <cell r="AW1952">
            <v>3156.9135000000001</v>
          </cell>
          <cell r="AX1952">
            <v>757.65800000000002</v>
          </cell>
        </row>
        <row r="1953">
          <cell r="D1953" t="str">
            <v>山本　あづみ</v>
          </cell>
          <cell r="E1953">
            <v>1002</v>
          </cell>
          <cell r="F1953" t="str">
            <v>政策推進部</v>
          </cell>
          <cell r="G1953">
            <v>100201</v>
          </cell>
          <cell r="H1953" t="str">
            <v>国際人材Ｇ</v>
          </cell>
          <cell r="I1953">
            <v>1</v>
          </cell>
          <cell r="J1953" t="str">
            <v>部門1</v>
          </cell>
          <cell r="K1953">
            <v>1001</v>
          </cell>
          <cell r="L1953" t="str">
            <v>部門1-1</v>
          </cell>
          <cell r="M1953">
            <v>100102</v>
          </cell>
          <cell r="N1953" t="str">
            <v>一般職員</v>
          </cell>
          <cell r="O1953">
            <v>500</v>
          </cell>
          <cell r="P1953">
            <v>273800</v>
          </cell>
          <cell r="Q1953">
            <v>273800</v>
          </cell>
          <cell r="R1953">
            <v>0</v>
          </cell>
          <cell r="S1953">
            <v>0</v>
          </cell>
          <cell r="T1953">
            <v>0</v>
          </cell>
          <cell r="U1953">
            <v>0</v>
          </cell>
          <cell r="V1953">
            <v>0</v>
          </cell>
          <cell r="W1953">
            <v>0</v>
          </cell>
          <cell r="X1953">
            <v>0</v>
          </cell>
          <cell r="Y1953">
            <v>0</v>
          </cell>
          <cell r="Z1953">
            <v>273800</v>
          </cell>
          <cell r="AA1953">
            <v>0</v>
          </cell>
          <cell r="AB1953">
            <v>32856</v>
          </cell>
          <cell r="AC1953">
            <v>0</v>
          </cell>
          <cell r="AD1953">
            <v>0</v>
          </cell>
          <cell r="AE1953">
            <v>0</v>
          </cell>
          <cell r="AF1953">
            <v>8560</v>
          </cell>
          <cell r="AG1953">
            <v>0</v>
          </cell>
          <cell r="AH1953">
            <v>0</v>
          </cell>
          <cell r="AI1953">
            <v>6651</v>
          </cell>
          <cell r="AJ1953">
            <v>0</v>
          </cell>
          <cell r="AK1953">
            <v>12608</v>
          </cell>
          <cell r="AL1953">
            <v>0</v>
          </cell>
          <cell r="AM1953">
            <v>28525.599999999999</v>
          </cell>
          <cell r="AN1953">
            <v>480</v>
          </cell>
          <cell r="AO1953">
            <v>0</v>
          </cell>
          <cell r="AP1953">
            <v>0</v>
          </cell>
          <cell r="AQ1953">
            <v>321867</v>
          </cell>
          <cell r="AR1953">
            <v>0</v>
          </cell>
          <cell r="AS1953">
            <v>0</v>
          </cell>
          <cell r="AT1953">
            <v>0</v>
          </cell>
          <cell r="AU1953">
            <v>0</v>
          </cell>
          <cell r="AV1953">
            <v>1609</v>
          </cell>
          <cell r="AW1953">
            <v>2736.2044999999998</v>
          </cell>
          <cell r="AX1953">
            <v>656.60860000000002</v>
          </cell>
        </row>
        <row r="1954">
          <cell r="D1954" t="str">
            <v>山下　人美</v>
          </cell>
          <cell r="E1954">
            <v>1004</v>
          </cell>
          <cell r="F1954" t="str">
            <v>事業統括部</v>
          </cell>
          <cell r="G1954">
            <v>100401</v>
          </cell>
          <cell r="H1954" t="str">
            <v>事業統括Ｇ</v>
          </cell>
          <cell r="I1954">
            <v>1</v>
          </cell>
          <cell r="J1954" t="str">
            <v>部門1</v>
          </cell>
          <cell r="K1954">
            <v>1001</v>
          </cell>
          <cell r="L1954" t="str">
            <v>部門1-1</v>
          </cell>
          <cell r="M1954">
            <v>100104</v>
          </cell>
          <cell r="N1954" t="str">
            <v>臨時職員（共通）</v>
          </cell>
          <cell r="O1954">
            <v>600</v>
          </cell>
          <cell r="P1954">
            <v>0</v>
          </cell>
          <cell r="Q1954">
            <v>0</v>
          </cell>
          <cell r="R1954">
            <v>0</v>
          </cell>
          <cell r="S1954">
            <v>0</v>
          </cell>
          <cell r="T1954">
            <v>0</v>
          </cell>
          <cell r="U1954">
            <v>0</v>
          </cell>
          <cell r="V1954">
            <v>0</v>
          </cell>
          <cell r="W1954">
            <v>0</v>
          </cell>
          <cell r="X1954">
            <v>0</v>
          </cell>
          <cell r="Y1954">
            <v>0</v>
          </cell>
          <cell r="Z1954">
            <v>142621</v>
          </cell>
          <cell r="AA1954">
            <v>0</v>
          </cell>
          <cell r="AB1954">
            <v>0</v>
          </cell>
          <cell r="AC1954">
            <v>0</v>
          </cell>
          <cell r="AD1954">
            <v>0</v>
          </cell>
          <cell r="AE1954">
            <v>0</v>
          </cell>
          <cell r="AF1954">
            <v>0</v>
          </cell>
          <cell r="AG1954">
            <v>0</v>
          </cell>
          <cell r="AH1954">
            <v>0</v>
          </cell>
          <cell r="AI1954">
            <v>0</v>
          </cell>
          <cell r="AJ1954">
            <v>0</v>
          </cell>
          <cell r="AK1954">
            <v>5910</v>
          </cell>
          <cell r="AL1954">
            <v>825</v>
          </cell>
          <cell r="AM1954">
            <v>13371</v>
          </cell>
          <cell r="AN1954">
            <v>225</v>
          </cell>
          <cell r="AO1954">
            <v>0</v>
          </cell>
          <cell r="AP1954">
            <v>0</v>
          </cell>
          <cell r="AQ1954">
            <v>142621</v>
          </cell>
          <cell r="AR1954">
            <v>0</v>
          </cell>
          <cell r="AS1954">
            <v>0</v>
          </cell>
          <cell r="AT1954">
            <v>0</v>
          </cell>
          <cell r="AU1954">
            <v>0</v>
          </cell>
          <cell r="AV1954">
            <v>713</v>
          </cell>
          <cell r="AW1954">
            <v>1212.3834999999999</v>
          </cell>
          <cell r="AX1954">
            <v>290.9468</v>
          </cell>
        </row>
        <row r="1955">
          <cell r="D1955" t="str">
            <v>川西　時子</v>
          </cell>
          <cell r="E1955">
            <v>1005</v>
          </cell>
          <cell r="F1955" t="str">
            <v>総務企画部</v>
          </cell>
          <cell r="G1955">
            <v>100502</v>
          </cell>
          <cell r="H1955" t="str">
            <v>総務Ｇ</v>
          </cell>
          <cell r="I1955">
            <v>1</v>
          </cell>
          <cell r="J1955" t="str">
            <v>部門1</v>
          </cell>
          <cell r="K1955">
            <v>1001</v>
          </cell>
          <cell r="L1955" t="str">
            <v>部門1-1</v>
          </cell>
          <cell r="M1955">
            <v>100104</v>
          </cell>
          <cell r="N1955" t="str">
            <v>臨時職員（共通）</v>
          </cell>
          <cell r="O1955">
            <v>600</v>
          </cell>
          <cell r="P1955">
            <v>0</v>
          </cell>
          <cell r="Q1955">
            <v>0</v>
          </cell>
          <cell r="R1955">
            <v>0</v>
          </cell>
          <cell r="S1955">
            <v>0</v>
          </cell>
          <cell r="T1955">
            <v>0</v>
          </cell>
          <cell r="U1955">
            <v>0</v>
          </cell>
          <cell r="V1955">
            <v>0</v>
          </cell>
          <cell r="W1955">
            <v>0</v>
          </cell>
          <cell r="X1955">
            <v>0</v>
          </cell>
          <cell r="Y1955">
            <v>0</v>
          </cell>
          <cell r="Z1955">
            <v>116167</v>
          </cell>
          <cell r="AA1955">
            <v>0</v>
          </cell>
          <cell r="AB1955">
            <v>0</v>
          </cell>
          <cell r="AC1955">
            <v>0</v>
          </cell>
          <cell r="AD1955">
            <v>0</v>
          </cell>
          <cell r="AE1955">
            <v>0</v>
          </cell>
          <cell r="AF1955">
            <v>0</v>
          </cell>
          <cell r="AG1955">
            <v>0</v>
          </cell>
          <cell r="AH1955">
            <v>0</v>
          </cell>
          <cell r="AI1955">
            <v>0</v>
          </cell>
          <cell r="AJ1955">
            <v>0</v>
          </cell>
          <cell r="AK1955">
            <v>4964</v>
          </cell>
          <cell r="AL1955">
            <v>693</v>
          </cell>
          <cell r="AM1955">
            <v>11232.28</v>
          </cell>
          <cell r="AN1955">
            <v>189</v>
          </cell>
          <cell r="AO1955">
            <v>0</v>
          </cell>
          <cell r="AP1955">
            <v>0</v>
          </cell>
          <cell r="AQ1955">
            <v>116167</v>
          </cell>
          <cell r="AR1955">
            <v>0</v>
          </cell>
          <cell r="AS1955">
            <v>0</v>
          </cell>
          <cell r="AT1955">
            <v>0</v>
          </cell>
          <cell r="AU1955">
            <v>0</v>
          </cell>
          <cell r="AV1955">
            <v>580</v>
          </cell>
          <cell r="AW1955">
            <v>988.25450000000001</v>
          </cell>
          <cell r="AX1955">
            <v>236.98060000000001</v>
          </cell>
        </row>
        <row r="1956">
          <cell r="D1956" t="str">
            <v>杉浦　珠己</v>
          </cell>
          <cell r="E1956">
            <v>1003</v>
          </cell>
          <cell r="F1956" t="str">
            <v>研修業務部</v>
          </cell>
          <cell r="G1956">
            <v>100301</v>
          </cell>
          <cell r="H1956" t="str">
            <v>受入業務Ｇ</v>
          </cell>
          <cell r="I1956">
            <v>1</v>
          </cell>
          <cell r="J1956" t="str">
            <v>部門1</v>
          </cell>
          <cell r="K1956">
            <v>1001</v>
          </cell>
          <cell r="L1956" t="str">
            <v>部門1-1</v>
          </cell>
          <cell r="M1956">
            <v>100104</v>
          </cell>
          <cell r="N1956" t="str">
            <v>臨時職員（共通）</v>
          </cell>
          <cell r="O1956">
            <v>600</v>
          </cell>
          <cell r="P1956">
            <v>0</v>
          </cell>
          <cell r="Q1956">
            <v>0</v>
          </cell>
          <cell r="R1956">
            <v>0</v>
          </cell>
          <cell r="S1956">
            <v>0</v>
          </cell>
          <cell r="T1956">
            <v>0</v>
          </cell>
          <cell r="U1956">
            <v>0</v>
          </cell>
          <cell r="V1956">
            <v>0</v>
          </cell>
          <cell r="W1956">
            <v>0</v>
          </cell>
          <cell r="X1956">
            <v>0</v>
          </cell>
          <cell r="Y1956">
            <v>0</v>
          </cell>
          <cell r="Z1956">
            <v>68683</v>
          </cell>
          <cell r="AA1956">
            <v>0</v>
          </cell>
          <cell r="AB1956">
            <v>0</v>
          </cell>
          <cell r="AC1956">
            <v>0</v>
          </cell>
          <cell r="AD1956">
            <v>0</v>
          </cell>
          <cell r="AE1956">
            <v>0</v>
          </cell>
          <cell r="AF1956">
            <v>4000</v>
          </cell>
          <cell r="AG1956">
            <v>0</v>
          </cell>
          <cell r="AH1956">
            <v>0</v>
          </cell>
          <cell r="AI1956">
            <v>0</v>
          </cell>
          <cell r="AJ1956">
            <v>0</v>
          </cell>
          <cell r="AK1956">
            <v>0</v>
          </cell>
          <cell r="AL1956">
            <v>0</v>
          </cell>
          <cell r="AM1956">
            <v>0</v>
          </cell>
          <cell r="AN1956">
            <v>0</v>
          </cell>
          <cell r="AO1956">
            <v>0</v>
          </cell>
          <cell r="AP1956">
            <v>0</v>
          </cell>
          <cell r="AQ1956">
            <v>72683</v>
          </cell>
          <cell r="AR1956">
            <v>0</v>
          </cell>
          <cell r="AS1956">
            <v>0</v>
          </cell>
          <cell r="AT1956">
            <v>0</v>
          </cell>
          <cell r="AU1956">
            <v>0</v>
          </cell>
          <cell r="AV1956">
            <v>0</v>
          </cell>
          <cell r="AW1956">
            <v>0</v>
          </cell>
          <cell r="AX1956">
            <v>148.27330000000001</v>
          </cell>
        </row>
        <row r="1957">
          <cell r="D1957" t="str">
            <v>町野　令兒</v>
          </cell>
          <cell r="E1957">
            <v>1002</v>
          </cell>
          <cell r="F1957" t="str">
            <v>派遣業務部</v>
          </cell>
          <cell r="G1957">
            <v>100202</v>
          </cell>
          <cell r="H1957" t="str">
            <v>庶務経理Ｇ</v>
          </cell>
          <cell r="I1957">
            <v>1</v>
          </cell>
          <cell r="J1957" t="str">
            <v>部門1</v>
          </cell>
          <cell r="K1957">
            <v>1001</v>
          </cell>
          <cell r="L1957" t="str">
            <v>部門1-1</v>
          </cell>
          <cell r="M1957">
            <v>100104</v>
          </cell>
          <cell r="N1957" t="str">
            <v>臨時職員（共通）</v>
          </cell>
          <cell r="O1957">
            <v>500</v>
          </cell>
          <cell r="P1957">
            <v>240000</v>
          </cell>
          <cell r="Q1957">
            <v>240000</v>
          </cell>
          <cell r="R1957">
            <v>0</v>
          </cell>
          <cell r="S1957">
            <v>0</v>
          </cell>
          <cell r="T1957">
            <v>0</v>
          </cell>
          <cell r="U1957">
            <v>0</v>
          </cell>
          <cell r="V1957">
            <v>0</v>
          </cell>
          <cell r="W1957">
            <v>0</v>
          </cell>
          <cell r="X1957">
            <v>0</v>
          </cell>
          <cell r="Y1957">
            <v>0</v>
          </cell>
          <cell r="Z1957">
            <v>240000</v>
          </cell>
          <cell r="AA1957">
            <v>0</v>
          </cell>
          <cell r="AB1957">
            <v>0</v>
          </cell>
          <cell r="AC1957">
            <v>0</v>
          </cell>
          <cell r="AD1957">
            <v>0</v>
          </cell>
          <cell r="AE1957">
            <v>0</v>
          </cell>
          <cell r="AF1957">
            <v>16640</v>
          </cell>
          <cell r="AG1957">
            <v>0</v>
          </cell>
          <cell r="AH1957">
            <v>0</v>
          </cell>
          <cell r="AI1957">
            <v>625</v>
          </cell>
          <cell r="AJ1957">
            <v>0</v>
          </cell>
          <cell r="AK1957">
            <v>0</v>
          </cell>
          <cell r="AL1957">
            <v>0</v>
          </cell>
          <cell r="AM1957">
            <v>0</v>
          </cell>
          <cell r="AN1957">
            <v>0</v>
          </cell>
          <cell r="AO1957">
            <v>0</v>
          </cell>
          <cell r="AP1957">
            <v>0</v>
          </cell>
          <cell r="AQ1957">
            <v>257265</v>
          </cell>
          <cell r="AR1957">
            <v>0</v>
          </cell>
          <cell r="AS1957">
            <v>0</v>
          </cell>
          <cell r="AT1957">
            <v>0</v>
          </cell>
          <cell r="AU1957">
            <v>0</v>
          </cell>
          <cell r="AV1957">
            <v>0</v>
          </cell>
          <cell r="AW1957">
            <v>0</v>
          </cell>
          <cell r="AX1957">
            <v>524.82060000000001</v>
          </cell>
        </row>
        <row r="1958">
          <cell r="D1958" t="str">
            <v>秋山　智子</v>
          </cell>
          <cell r="E1958">
            <v>1002</v>
          </cell>
          <cell r="F1958" t="str">
            <v>派遣業務部</v>
          </cell>
          <cell r="G1958">
            <v>100202</v>
          </cell>
          <cell r="H1958" t="str">
            <v>庶務経理Ｇ</v>
          </cell>
          <cell r="I1958">
            <v>1</v>
          </cell>
          <cell r="J1958" t="str">
            <v>部門1</v>
          </cell>
          <cell r="K1958">
            <v>1001</v>
          </cell>
          <cell r="L1958" t="str">
            <v>部門1-1</v>
          </cell>
          <cell r="M1958">
            <v>100104</v>
          </cell>
          <cell r="N1958" t="str">
            <v>臨時職員（共通）</v>
          </cell>
          <cell r="O1958">
            <v>600</v>
          </cell>
          <cell r="P1958">
            <v>0</v>
          </cell>
          <cell r="Q1958">
            <v>0</v>
          </cell>
          <cell r="R1958">
            <v>0</v>
          </cell>
          <cell r="S1958">
            <v>0</v>
          </cell>
          <cell r="T1958">
            <v>0</v>
          </cell>
          <cell r="U1958">
            <v>0</v>
          </cell>
          <cell r="V1958">
            <v>0</v>
          </cell>
          <cell r="W1958">
            <v>0</v>
          </cell>
          <cell r="X1958">
            <v>0</v>
          </cell>
          <cell r="Y1958">
            <v>0</v>
          </cell>
          <cell r="Z1958">
            <v>206821</v>
          </cell>
          <cell r="AA1958">
            <v>0</v>
          </cell>
          <cell r="AB1958">
            <v>0</v>
          </cell>
          <cell r="AC1958">
            <v>0</v>
          </cell>
          <cell r="AD1958">
            <v>0</v>
          </cell>
          <cell r="AE1958">
            <v>0</v>
          </cell>
          <cell r="AF1958">
            <v>11700</v>
          </cell>
          <cell r="AG1958">
            <v>0</v>
          </cell>
          <cell r="AH1958">
            <v>0</v>
          </cell>
          <cell r="AI1958">
            <v>0</v>
          </cell>
          <cell r="AJ1958">
            <v>0</v>
          </cell>
          <cell r="AK1958">
            <v>9456</v>
          </cell>
          <cell r="AL1958">
            <v>0</v>
          </cell>
          <cell r="AM1958">
            <v>21394.2</v>
          </cell>
          <cell r="AN1958">
            <v>360</v>
          </cell>
          <cell r="AO1958">
            <v>0</v>
          </cell>
          <cell r="AP1958">
            <v>0</v>
          </cell>
          <cell r="AQ1958">
            <v>218521</v>
          </cell>
          <cell r="AR1958">
            <v>0</v>
          </cell>
          <cell r="AS1958">
            <v>0</v>
          </cell>
          <cell r="AT1958">
            <v>0</v>
          </cell>
          <cell r="AU1958">
            <v>0</v>
          </cell>
          <cell r="AV1958">
            <v>1092</v>
          </cell>
          <cell r="AW1958">
            <v>1858.0335</v>
          </cell>
          <cell r="AX1958">
            <v>445.78280000000001</v>
          </cell>
        </row>
        <row r="1960">
          <cell r="D1960" t="str">
            <v>坂橋　信俊</v>
          </cell>
          <cell r="Z1960">
            <v>486884</v>
          </cell>
          <cell r="AX1960">
            <v>2569</v>
          </cell>
        </row>
        <row r="1961">
          <cell r="D1961" t="str">
            <v>内山　正吉</v>
          </cell>
          <cell r="Z1961">
            <v>500000</v>
          </cell>
          <cell r="AX1961">
            <v>2258</v>
          </cell>
        </row>
        <row r="1989">
          <cell r="D1989" t="str">
            <v>たこ八郎</v>
          </cell>
          <cell r="AA1989">
            <v>100000</v>
          </cell>
          <cell r="AB1989">
            <v>1000</v>
          </cell>
          <cell r="AC1989">
            <v>100</v>
          </cell>
          <cell r="AF1989">
            <v>150</v>
          </cell>
          <cell r="AH1989">
            <v>1111</v>
          </cell>
          <cell r="AI1989">
            <v>111</v>
          </cell>
          <cell r="AJ1989">
            <v>144443</v>
          </cell>
          <cell r="AK1989">
            <v>143</v>
          </cell>
          <cell r="AL1989">
            <v>111</v>
          </cell>
          <cell r="AM1989">
            <v>143</v>
          </cell>
          <cell r="AU1989">
            <v>913.53599999999994</v>
          </cell>
          <cell r="AV1989">
            <v>207.06816000000001</v>
          </cell>
          <cell r="AW1989">
            <v>-4000</v>
          </cell>
        </row>
        <row r="1999">
          <cell r="D1999" t="str">
            <v>氏名</v>
          </cell>
          <cell r="E1999" t="str">
            <v>所属</v>
          </cell>
          <cell r="F1999" t="str">
            <v>所属名</v>
          </cell>
          <cell r="G1999" t="str">
            <v>課</v>
          </cell>
          <cell r="H1999" t="str">
            <v>課名</v>
          </cell>
          <cell r="I1999" t="str">
            <v>部門コード1</v>
          </cell>
          <cell r="J1999" t="str">
            <v>部門コード1名</v>
          </cell>
          <cell r="K1999" t="str">
            <v>部門コード2</v>
          </cell>
          <cell r="L1999" t="str">
            <v>部門コード2名</v>
          </cell>
          <cell r="M1999" t="str">
            <v>部門コード3</v>
          </cell>
          <cell r="N1999" t="str">
            <v>部門コード3名</v>
          </cell>
          <cell r="O1999" t="str">
            <v>社員区分</v>
          </cell>
          <cell r="P1999" t="str">
            <v>本俸(固定)</v>
          </cell>
          <cell r="Q1999" t="str">
            <v>本俸</v>
          </cell>
          <cell r="R1999" t="str">
            <v>職能給</v>
          </cell>
          <cell r="S1999" t="str">
            <v>役割給</v>
          </cell>
          <cell r="T1999" t="str">
            <v>本俸(欠A)</v>
          </cell>
          <cell r="U1999" t="str">
            <v>本俸(欠日A)</v>
          </cell>
          <cell r="V1999" t="str">
            <v>本俸(欠時A)</v>
          </cell>
          <cell r="W1999" t="str">
            <v>本俸(欠B)</v>
          </cell>
          <cell r="X1999" t="str">
            <v>本俸(欠日B)</v>
          </cell>
          <cell r="Y1999" t="str">
            <v>本俸(欠時B)</v>
          </cell>
          <cell r="Z1999" t="str">
            <v>本俸(控除後)</v>
          </cell>
          <cell r="AA1999" t="str">
            <v>職務手当</v>
          </cell>
          <cell r="AB1999" t="str">
            <v>特別都市手当</v>
          </cell>
          <cell r="AC1999" t="str">
            <v>扶養手当</v>
          </cell>
          <cell r="AD1999" t="str">
            <v>住居手当</v>
          </cell>
          <cell r="AE1999" t="str">
            <v>単身赴任手当</v>
          </cell>
          <cell r="AF1999" t="str">
            <v>通勤月割合計</v>
          </cell>
          <cell r="AG1999" t="str">
            <v>遡及差額</v>
          </cell>
          <cell r="AH1999" t="str">
            <v>調整額１</v>
          </cell>
          <cell r="AI1999" t="str">
            <v>超過勤務手当</v>
          </cell>
          <cell r="AJ1999" t="str">
            <v>代休取得控除</v>
          </cell>
          <cell r="AK1999" t="str">
            <v>健康保険会社</v>
          </cell>
          <cell r="AL1999" t="str">
            <v>介護保険会社</v>
          </cell>
          <cell r="AM1999" t="str">
            <v>厚生年金会社</v>
          </cell>
          <cell r="AN1999" t="str">
            <v>児童負担会社</v>
          </cell>
          <cell r="AO1999" t="str">
            <v>健保補助</v>
          </cell>
          <cell r="AP1999" t="str">
            <v>厚保補助</v>
          </cell>
          <cell r="AQ1999" t="str">
            <v>支給額計</v>
          </cell>
          <cell r="AR1999" t="str">
            <v>法定外勤務手当</v>
          </cell>
          <cell r="AS1999" t="str">
            <v>60超勤務手当</v>
          </cell>
          <cell r="AT1999" t="str">
            <v>深夜勤務手当</v>
          </cell>
          <cell r="AU1999" t="str">
            <v>法休日勤務手当</v>
          </cell>
          <cell r="AV1999" t="str">
            <v>雇用保険</v>
          </cell>
          <cell r="AW1999" t="str">
            <v>雇用保険会社</v>
          </cell>
          <cell r="AX1999" t="str">
            <v>労災保険会社</v>
          </cell>
        </row>
        <row r="2000">
          <cell r="D2000" t="str">
            <v>金子　和夫</v>
          </cell>
          <cell r="E2000">
            <v>1001</v>
          </cell>
          <cell r="F2000" t="str">
            <v>役員他</v>
          </cell>
          <cell r="G2000">
            <v>100101</v>
          </cell>
          <cell r="H2000" t="str">
            <v>役員</v>
          </cell>
          <cell r="I2000">
            <v>1</v>
          </cell>
          <cell r="J2000" t="str">
            <v>部門1</v>
          </cell>
          <cell r="K2000">
            <v>1001</v>
          </cell>
          <cell r="L2000" t="str">
            <v>部門1-1</v>
          </cell>
          <cell r="M2000">
            <v>100101</v>
          </cell>
          <cell r="N2000" t="str">
            <v>役員</v>
          </cell>
          <cell r="O2000">
            <v>100</v>
          </cell>
          <cell r="P2000">
            <v>0</v>
          </cell>
          <cell r="Q2000">
            <v>980000</v>
          </cell>
          <cell r="R2000">
            <v>0</v>
          </cell>
          <cell r="S2000">
            <v>0</v>
          </cell>
          <cell r="T2000">
            <v>0</v>
          </cell>
          <cell r="U2000">
            <v>0</v>
          </cell>
          <cell r="V2000">
            <v>0</v>
          </cell>
          <cell r="W2000">
            <v>0</v>
          </cell>
          <cell r="X2000">
            <v>0</v>
          </cell>
          <cell r="Y2000">
            <v>0</v>
          </cell>
          <cell r="Z2000">
            <v>980000</v>
          </cell>
          <cell r="AA2000">
            <v>0</v>
          </cell>
          <cell r="AB2000">
            <v>0</v>
          </cell>
          <cell r="AC2000">
            <v>0</v>
          </cell>
          <cell r="AD2000">
            <v>0</v>
          </cell>
          <cell r="AE2000">
            <v>0</v>
          </cell>
          <cell r="AF2000">
            <v>11700</v>
          </cell>
          <cell r="AG2000">
            <v>0</v>
          </cell>
          <cell r="AH2000">
            <v>0</v>
          </cell>
          <cell r="AI2000">
            <v>0</v>
          </cell>
          <cell r="AJ2000">
            <v>0</v>
          </cell>
          <cell r="AK2000">
            <v>45310</v>
          </cell>
          <cell r="AL2000">
            <v>0</v>
          </cell>
          <cell r="AM2000">
            <v>55267.6</v>
          </cell>
          <cell r="AN2000">
            <v>930</v>
          </cell>
          <cell r="AO2000">
            <v>0</v>
          </cell>
          <cell r="AP2000">
            <v>0</v>
          </cell>
          <cell r="AQ2000">
            <v>1168100</v>
          </cell>
          <cell r="AR2000">
            <v>0</v>
          </cell>
          <cell r="AS2000">
            <v>0</v>
          </cell>
          <cell r="AT2000">
            <v>0</v>
          </cell>
          <cell r="AU2000">
            <v>0</v>
          </cell>
          <cell r="AV2000">
            <v>0</v>
          </cell>
          <cell r="AW2000">
            <v>0</v>
          </cell>
          <cell r="AX2000">
            <v>0</v>
          </cell>
        </row>
        <row r="2001">
          <cell r="D2001" t="str">
            <v>沖　元子</v>
          </cell>
          <cell r="E2001">
            <v>1007</v>
          </cell>
          <cell r="F2001" t="str">
            <v>関西研修センター</v>
          </cell>
          <cell r="G2001">
            <v>100701</v>
          </cell>
          <cell r="H2001" t="str">
            <v>ＫＫＣＧ</v>
          </cell>
          <cell r="I2001">
            <v>1</v>
          </cell>
          <cell r="J2001" t="str">
            <v>部門1</v>
          </cell>
          <cell r="K2001">
            <v>1001</v>
          </cell>
          <cell r="L2001" t="str">
            <v>部門1-1</v>
          </cell>
          <cell r="M2001">
            <v>100102</v>
          </cell>
          <cell r="N2001" t="str">
            <v>一般職員</v>
          </cell>
          <cell r="O2001">
            <v>700</v>
          </cell>
          <cell r="P2001">
            <v>0</v>
          </cell>
          <cell r="Q2001">
            <v>160000</v>
          </cell>
          <cell r="R2001">
            <v>0</v>
          </cell>
          <cell r="S2001">
            <v>0</v>
          </cell>
          <cell r="T2001">
            <v>0</v>
          </cell>
          <cell r="U2001">
            <v>0</v>
          </cell>
          <cell r="V2001">
            <v>0</v>
          </cell>
          <cell r="W2001">
            <v>0</v>
          </cell>
          <cell r="X2001">
            <v>0</v>
          </cell>
          <cell r="Y2001">
            <v>0</v>
          </cell>
          <cell r="Z2001">
            <v>160000</v>
          </cell>
          <cell r="AA2001">
            <v>0</v>
          </cell>
          <cell r="AB2001">
            <v>0</v>
          </cell>
          <cell r="AC2001">
            <v>0</v>
          </cell>
          <cell r="AD2001">
            <v>0</v>
          </cell>
          <cell r="AE2001">
            <v>0</v>
          </cell>
          <cell r="AF2001">
            <v>17163</v>
          </cell>
          <cell r="AG2001">
            <v>0</v>
          </cell>
          <cell r="AH2001">
            <v>2666</v>
          </cell>
          <cell r="AI2001">
            <v>41223</v>
          </cell>
          <cell r="AJ2001">
            <v>0</v>
          </cell>
          <cell r="AK2001">
            <v>7486</v>
          </cell>
          <cell r="AL2001">
            <v>1045</v>
          </cell>
          <cell r="AM2001">
            <v>16937.2</v>
          </cell>
          <cell r="AN2001">
            <v>285</v>
          </cell>
          <cell r="AO2001">
            <v>0</v>
          </cell>
          <cell r="AP2001">
            <v>0</v>
          </cell>
          <cell r="AQ2001">
            <v>221052</v>
          </cell>
          <cell r="AR2001">
            <v>0</v>
          </cell>
          <cell r="AS2001">
            <v>0</v>
          </cell>
          <cell r="AT2001">
            <v>0</v>
          </cell>
          <cell r="AU2001">
            <v>0</v>
          </cell>
          <cell r="AV2001">
            <v>1105</v>
          </cell>
          <cell r="AW2001">
            <v>1879.202</v>
          </cell>
          <cell r="AX2001">
            <v>450.94600000000003</v>
          </cell>
        </row>
        <row r="2002">
          <cell r="D2002" t="str">
            <v>井上　和一</v>
          </cell>
          <cell r="E2002">
            <v>1006</v>
          </cell>
          <cell r="F2002" t="str">
            <v>東京研修センター</v>
          </cell>
          <cell r="G2002">
            <v>100601</v>
          </cell>
          <cell r="H2002" t="str">
            <v>ＴＫＣＧ</v>
          </cell>
          <cell r="I2002">
            <v>1</v>
          </cell>
          <cell r="J2002" t="str">
            <v>部門1</v>
          </cell>
          <cell r="K2002">
            <v>1001</v>
          </cell>
          <cell r="L2002" t="str">
            <v>部門1-1</v>
          </cell>
          <cell r="M2002">
            <v>100102</v>
          </cell>
          <cell r="N2002" t="str">
            <v>一般職員</v>
          </cell>
          <cell r="O2002">
            <v>700</v>
          </cell>
          <cell r="P2002">
            <v>0</v>
          </cell>
          <cell r="Q2002">
            <v>160000</v>
          </cell>
          <cell r="R2002">
            <v>0</v>
          </cell>
          <cell r="S2002">
            <v>0</v>
          </cell>
          <cell r="T2002">
            <v>0</v>
          </cell>
          <cell r="U2002">
            <v>0</v>
          </cell>
          <cell r="V2002">
            <v>0</v>
          </cell>
          <cell r="W2002">
            <v>0</v>
          </cell>
          <cell r="X2002">
            <v>0</v>
          </cell>
          <cell r="Y2002">
            <v>0</v>
          </cell>
          <cell r="Z2002">
            <v>160000</v>
          </cell>
          <cell r="AA2002">
            <v>0</v>
          </cell>
          <cell r="AB2002">
            <v>0</v>
          </cell>
          <cell r="AC2002">
            <v>0</v>
          </cell>
          <cell r="AD2002">
            <v>0</v>
          </cell>
          <cell r="AE2002">
            <v>0</v>
          </cell>
          <cell r="AF2002">
            <v>19088</v>
          </cell>
          <cell r="AG2002">
            <v>0</v>
          </cell>
          <cell r="AH2002">
            <v>2666</v>
          </cell>
          <cell r="AI2002">
            <v>11098</v>
          </cell>
          <cell r="AJ2002">
            <v>0</v>
          </cell>
          <cell r="AK2002">
            <v>8668</v>
          </cell>
          <cell r="AL2002">
            <v>0</v>
          </cell>
          <cell r="AM2002">
            <v>19611.599999999999</v>
          </cell>
          <cell r="AN2002">
            <v>330</v>
          </cell>
          <cell r="AO2002">
            <v>0</v>
          </cell>
          <cell r="AP2002">
            <v>0</v>
          </cell>
          <cell r="AQ2002">
            <v>192852</v>
          </cell>
          <cell r="AR2002">
            <v>0</v>
          </cell>
          <cell r="AS2002">
            <v>0</v>
          </cell>
          <cell r="AT2002">
            <v>0</v>
          </cell>
          <cell r="AU2002">
            <v>0</v>
          </cell>
          <cell r="AV2002">
            <v>0</v>
          </cell>
          <cell r="AW2002">
            <v>0</v>
          </cell>
          <cell r="AX2002">
            <v>393.41800000000001</v>
          </cell>
        </row>
        <row r="2003">
          <cell r="D2003" t="str">
            <v>片岡　吉道</v>
          </cell>
          <cell r="E2003">
            <v>1001</v>
          </cell>
          <cell r="F2003" t="str">
            <v>役員他</v>
          </cell>
          <cell r="G2003">
            <v>100101</v>
          </cell>
          <cell r="H2003" t="str">
            <v>役員</v>
          </cell>
          <cell r="I2003">
            <v>1</v>
          </cell>
          <cell r="J2003" t="str">
            <v>部門1</v>
          </cell>
          <cell r="K2003">
            <v>1001</v>
          </cell>
          <cell r="L2003" t="str">
            <v>部門1-1</v>
          </cell>
          <cell r="M2003">
            <v>100101</v>
          </cell>
          <cell r="N2003" t="str">
            <v>役員</v>
          </cell>
          <cell r="O2003">
            <v>100</v>
          </cell>
          <cell r="P2003">
            <v>0</v>
          </cell>
          <cell r="Q2003">
            <v>820000</v>
          </cell>
          <cell r="R2003">
            <v>0</v>
          </cell>
          <cell r="S2003">
            <v>0</v>
          </cell>
          <cell r="T2003">
            <v>0</v>
          </cell>
          <cell r="U2003">
            <v>0</v>
          </cell>
          <cell r="V2003">
            <v>0</v>
          </cell>
          <cell r="W2003">
            <v>0</v>
          </cell>
          <cell r="X2003">
            <v>0</v>
          </cell>
          <cell r="Y2003">
            <v>0</v>
          </cell>
          <cell r="Z2003">
            <v>820000</v>
          </cell>
          <cell r="AA2003">
            <v>0</v>
          </cell>
          <cell r="AB2003">
            <v>0</v>
          </cell>
          <cell r="AC2003">
            <v>0</v>
          </cell>
          <cell r="AD2003">
            <v>0</v>
          </cell>
          <cell r="AE2003">
            <v>0</v>
          </cell>
          <cell r="AF2003">
            <v>31898</v>
          </cell>
          <cell r="AG2003">
            <v>0</v>
          </cell>
          <cell r="AH2003">
            <v>0</v>
          </cell>
          <cell r="AI2003">
            <v>0</v>
          </cell>
          <cell r="AJ2003">
            <v>0</v>
          </cell>
          <cell r="AK2003">
            <v>38612</v>
          </cell>
          <cell r="AL2003">
            <v>5390</v>
          </cell>
          <cell r="AM2003">
            <v>55267.6</v>
          </cell>
          <cell r="AN2003">
            <v>930</v>
          </cell>
          <cell r="AO2003">
            <v>0</v>
          </cell>
          <cell r="AP2003">
            <v>0</v>
          </cell>
          <cell r="AQ2003">
            <v>999498</v>
          </cell>
          <cell r="AR2003">
            <v>0</v>
          </cell>
          <cell r="AS2003">
            <v>0</v>
          </cell>
          <cell r="AT2003">
            <v>0</v>
          </cell>
          <cell r="AU2003">
            <v>0</v>
          </cell>
          <cell r="AV2003">
            <v>0</v>
          </cell>
          <cell r="AW2003">
            <v>0</v>
          </cell>
          <cell r="AX2003">
            <v>0</v>
          </cell>
        </row>
        <row r="2004">
          <cell r="D2004" t="str">
            <v>岩崎　直子</v>
          </cell>
          <cell r="E2004">
            <v>1007</v>
          </cell>
          <cell r="F2004" t="str">
            <v>関西研修センター</v>
          </cell>
          <cell r="G2004">
            <v>100701</v>
          </cell>
          <cell r="H2004" t="str">
            <v>ＫＫＣＧ</v>
          </cell>
          <cell r="I2004">
            <v>1</v>
          </cell>
          <cell r="J2004" t="str">
            <v>部門1</v>
          </cell>
          <cell r="K2004">
            <v>1001</v>
          </cell>
          <cell r="L2004" t="str">
            <v>部門1-1</v>
          </cell>
          <cell r="M2004">
            <v>100102</v>
          </cell>
          <cell r="N2004" t="str">
            <v>一般職員</v>
          </cell>
          <cell r="O2004">
            <v>700</v>
          </cell>
          <cell r="P2004">
            <v>0</v>
          </cell>
          <cell r="Q2004">
            <v>160000</v>
          </cell>
          <cell r="R2004">
            <v>0</v>
          </cell>
          <cell r="S2004">
            <v>0</v>
          </cell>
          <cell r="T2004">
            <v>0</v>
          </cell>
          <cell r="U2004">
            <v>0</v>
          </cell>
          <cell r="V2004">
            <v>0</v>
          </cell>
          <cell r="W2004">
            <v>0</v>
          </cell>
          <cell r="X2004">
            <v>0</v>
          </cell>
          <cell r="Y2004">
            <v>0</v>
          </cell>
          <cell r="Z2004">
            <v>160000</v>
          </cell>
          <cell r="AA2004">
            <v>0</v>
          </cell>
          <cell r="AB2004">
            <v>0</v>
          </cell>
          <cell r="AC2004">
            <v>0</v>
          </cell>
          <cell r="AD2004">
            <v>0</v>
          </cell>
          <cell r="AE2004">
            <v>0</v>
          </cell>
          <cell r="AF2004">
            <v>17011</v>
          </cell>
          <cell r="AG2004">
            <v>0</v>
          </cell>
          <cell r="AH2004">
            <v>0</v>
          </cell>
          <cell r="AI2004">
            <v>17647</v>
          </cell>
          <cell r="AJ2004">
            <v>0</v>
          </cell>
          <cell r="AK2004">
            <v>7092</v>
          </cell>
          <cell r="AL2004">
            <v>990</v>
          </cell>
          <cell r="AM2004">
            <v>16045.4</v>
          </cell>
          <cell r="AN2004">
            <v>270</v>
          </cell>
          <cell r="AO2004">
            <v>0</v>
          </cell>
          <cell r="AP2004">
            <v>0</v>
          </cell>
          <cell r="AQ2004">
            <v>194658</v>
          </cell>
          <cell r="AR2004">
            <v>0</v>
          </cell>
          <cell r="AS2004">
            <v>0</v>
          </cell>
          <cell r="AT2004">
            <v>0</v>
          </cell>
          <cell r="AU2004">
            <v>0</v>
          </cell>
          <cell r="AV2004">
            <v>973</v>
          </cell>
          <cell r="AW2004">
            <v>1654.883</v>
          </cell>
          <cell r="AX2004">
            <v>397.10230000000001</v>
          </cell>
        </row>
        <row r="2005">
          <cell r="D2005" t="str">
            <v>山本　栄子</v>
          </cell>
          <cell r="E2005">
            <v>1003</v>
          </cell>
          <cell r="F2005" t="str">
            <v>研修業務部</v>
          </cell>
          <cell r="G2005">
            <v>100303</v>
          </cell>
          <cell r="H2005" t="str">
            <v>招聘業務Ｇ</v>
          </cell>
          <cell r="I2005">
            <v>1</v>
          </cell>
          <cell r="J2005" t="str">
            <v>部門1</v>
          </cell>
          <cell r="K2005">
            <v>1001</v>
          </cell>
          <cell r="L2005" t="str">
            <v>部門1-1</v>
          </cell>
          <cell r="M2005">
            <v>100102</v>
          </cell>
          <cell r="N2005" t="str">
            <v>一般職員</v>
          </cell>
          <cell r="O2005">
            <v>300</v>
          </cell>
          <cell r="P2005">
            <v>410400</v>
          </cell>
          <cell r="Q2005">
            <v>410400</v>
          </cell>
          <cell r="R2005">
            <v>0</v>
          </cell>
          <cell r="S2005">
            <v>0</v>
          </cell>
          <cell r="T2005">
            <v>0</v>
          </cell>
          <cell r="U2005">
            <v>0</v>
          </cell>
          <cell r="V2005">
            <v>0</v>
          </cell>
          <cell r="W2005">
            <v>0</v>
          </cell>
          <cell r="X2005">
            <v>0</v>
          </cell>
          <cell r="Y2005">
            <v>0</v>
          </cell>
          <cell r="Z2005">
            <v>410400</v>
          </cell>
          <cell r="AA2005">
            <v>45000</v>
          </cell>
          <cell r="AB2005">
            <v>54648</v>
          </cell>
          <cell r="AC2005">
            <v>0</v>
          </cell>
          <cell r="AD2005">
            <v>0</v>
          </cell>
          <cell r="AE2005">
            <v>0</v>
          </cell>
          <cell r="AF2005">
            <v>35830</v>
          </cell>
          <cell r="AG2005">
            <v>0</v>
          </cell>
          <cell r="AH2005">
            <v>0</v>
          </cell>
          <cell r="AI2005">
            <v>0</v>
          </cell>
          <cell r="AJ2005">
            <v>0</v>
          </cell>
          <cell r="AK2005">
            <v>19700</v>
          </cell>
          <cell r="AL2005">
            <v>2750</v>
          </cell>
          <cell r="AM2005">
            <v>44570</v>
          </cell>
          <cell r="AN2005">
            <v>750</v>
          </cell>
          <cell r="AO2005">
            <v>0</v>
          </cell>
          <cell r="AP2005">
            <v>0</v>
          </cell>
          <cell r="AQ2005">
            <v>545878</v>
          </cell>
          <cell r="AR2005">
            <v>0</v>
          </cell>
          <cell r="AS2005">
            <v>0</v>
          </cell>
          <cell r="AT2005">
            <v>0</v>
          </cell>
          <cell r="AU2005">
            <v>0</v>
          </cell>
          <cell r="AV2005">
            <v>2729</v>
          </cell>
          <cell r="AW2005">
            <v>4640.3530000000001</v>
          </cell>
          <cell r="AX2005">
            <v>1113.5911000000001</v>
          </cell>
        </row>
        <row r="2006">
          <cell r="D2006" t="str">
            <v>児島　秀和</v>
          </cell>
          <cell r="E2006">
            <v>1001</v>
          </cell>
          <cell r="F2006" t="str">
            <v>産業推進部</v>
          </cell>
          <cell r="G2006">
            <v>100101</v>
          </cell>
          <cell r="H2006" t="str">
            <v>産業国際化・インフラＧ</v>
          </cell>
          <cell r="I2006">
            <v>1</v>
          </cell>
          <cell r="J2006" t="str">
            <v>部門1</v>
          </cell>
          <cell r="K2006">
            <v>1001</v>
          </cell>
          <cell r="L2006" t="str">
            <v>部門1-1</v>
          </cell>
          <cell r="M2006">
            <v>100102</v>
          </cell>
          <cell r="N2006" t="str">
            <v>一般職員</v>
          </cell>
          <cell r="O2006">
            <v>700</v>
          </cell>
          <cell r="P2006">
            <v>0</v>
          </cell>
          <cell r="Q2006">
            <v>160000</v>
          </cell>
          <cell r="R2006">
            <v>0</v>
          </cell>
          <cell r="S2006">
            <v>0</v>
          </cell>
          <cell r="T2006">
            <v>0</v>
          </cell>
          <cell r="U2006">
            <v>0</v>
          </cell>
          <cell r="V2006">
            <v>0</v>
          </cell>
          <cell r="W2006">
            <v>0</v>
          </cell>
          <cell r="X2006">
            <v>0</v>
          </cell>
          <cell r="Y2006">
            <v>0</v>
          </cell>
          <cell r="Z2006">
            <v>160000</v>
          </cell>
          <cell r="AA2006">
            <v>0</v>
          </cell>
          <cell r="AB2006">
            <v>0</v>
          </cell>
          <cell r="AC2006">
            <v>0</v>
          </cell>
          <cell r="AD2006">
            <v>0</v>
          </cell>
          <cell r="AE2006">
            <v>0</v>
          </cell>
          <cell r="AF2006">
            <v>9306</v>
          </cell>
          <cell r="AG2006">
            <v>0</v>
          </cell>
          <cell r="AH2006">
            <v>0</v>
          </cell>
          <cell r="AI2006">
            <v>0</v>
          </cell>
          <cell r="AJ2006">
            <v>0</v>
          </cell>
          <cell r="AK2006">
            <v>6698</v>
          </cell>
          <cell r="AL2006">
            <v>935</v>
          </cell>
          <cell r="AM2006">
            <v>15154.6</v>
          </cell>
          <cell r="AN2006">
            <v>255</v>
          </cell>
          <cell r="AO2006">
            <v>0</v>
          </cell>
          <cell r="AP2006">
            <v>0</v>
          </cell>
          <cell r="AQ2006">
            <v>169306</v>
          </cell>
          <cell r="AR2006">
            <v>0</v>
          </cell>
          <cell r="AS2006">
            <v>0</v>
          </cell>
          <cell r="AT2006">
            <v>0</v>
          </cell>
          <cell r="AU2006">
            <v>0</v>
          </cell>
          <cell r="AV2006">
            <v>846</v>
          </cell>
          <cell r="AW2006">
            <v>1439.6310000000001</v>
          </cell>
          <cell r="AX2006">
            <v>345.38420000000002</v>
          </cell>
        </row>
        <row r="2007">
          <cell r="D2007" t="str">
            <v>関本　隆</v>
          </cell>
          <cell r="E2007">
            <v>1007</v>
          </cell>
          <cell r="F2007" t="str">
            <v>関西研修センター</v>
          </cell>
          <cell r="G2007">
            <v>100701</v>
          </cell>
          <cell r="H2007" t="str">
            <v>ＫＫＣＧ</v>
          </cell>
          <cell r="I2007">
            <v>1</v>
          </cell>
          <cell r="J2007" t="str">
            <v>部門1</v>
          </cell>
          <cell r="K2007">
            <v>1001</v>
          </cell>
          <cell r="L2007" t="str">
            <v>部門1-1</v>
          </cell>
          <cell r="M2007">
            <v>100102</v>
          </cell>
          <cell r="N2007" t="str">
            <v>一般職員</v>
          </cell>
          <cell r="O2007">
            <v>500</v>
          </cell>
          <cell r="P2007">
            <v>380300</v>
          </cell>
          <cell r="Q2007">
            <v>380300</v>
          </cell>
          <cell r="R2007">
            <v>0</v>
          </cell>
          <cell r="S2007">
            <v>0</v>
          </cell>
          <cell r="T2007">
            <v>0</v>
          </cell>
          <cell r="U2007">
            <v>0</v>
          </cell>
          <cell r="V2007">
            <v>0</v>
          </cell>
          <cell r="W2007">
            <v>0</v>
          </cell>
          <cell r="X2007">
            <v>0</v>
          </cell>
          <cell r="Y2007">
            <v>0</v>
          </cell>
          <cell r="Z2007">
            <v>380300</v>
          </cell>
          <cell r="AA2007">
            <v>0</v>
          </cell>
          <cell r="AB2007">
            <v>45636</v>
          </cell>
          <cell r="AC2007">
            <v>0</v>
          </cell>
          <cell r="AD2007">
            <v>0</v>
          </cell>
          <cell r="AE2007">
            <v>0</v>
          </cell>
          <cell r="AF2007">
            <v>45760</v>
          </cell>
          <cell r="AG2007">
            <v>0</v>
          </cell>
          <cell r="AH2007">
            <v>17000</v>
          </cell>
          <cell r="AI2007">
            <v>40770</v>
          </cell>
          <cell r="AJ2007">
            <v>0</v>
          </cell>
          <cell r="AK2007">
            <v>19700</v>
          </cell>
          <cell r="AL2007">
            <v>2750</v>
          </cell>
          <cell r="AM2007">
            <v>44570</v>
          </cell>
          <cell r="AN2007">
            <v>750</v>
          </cell>
          <cell r="AO2007">
            <v>0</v>
          </cell>
          <cell r="AP2007">
            <v>0</v>
          </cell>
          <cell r="AQ2007">
            <v>479466</v>
          </cell>
          <cell r="AR2007">
            <v>0</v>
          </cell>
          <cell r="AS2007">
            <v>0</v>
          </cell>
          <cell r="AT2007">
            <v>0</v>
          </cell>
          <cell r="AU2007">
            <v>0</v>
          </cell>
          <cell r="AV2007">
            <v>2397</v>
          </cell>
          <cell r="AW2007">
            <v>4075.7910000000002</v>
          </cell>
          <cell r="AX2007">
            <v>978.11059999999998</v>
          </cell>
        </row>
        <row r="2008">
          <cell r="D2008" t="str">
            <v>米田　裕之</v>
          </cell>
          <cell r="E2008">
            <v>1005</v>
          </cell>
          <cell r="F2008" t="str">
            <v>総務企画部</v>
          </cell>
          <cell r="G2008">
            <v>100502</v>
          </cell>
          <cell r="H2008" t="str">
            <v>総務Ｇ</v>
          </cell>
          <cell r="I2008">
            <v>1</v>
          </cell>
          <cell r="J2008" t="str">
            <v>部門1</v>
          </cell>
          <cell r="K2008">
            <v>1001</v>
          </cell>
          <cell r="L2008" t="str">
            <v>部門1-1</v>
          </cell>
          <cell r="M2008">
            <v>100102</v>
          </cell>
          <cell r="N2008" t="str">
            <v>一般職員</v>
          </cell>
          <cell r="O2008">
            <v>200</v>
          </cell>
          <cell r="P2008">
            <v>0</v>
          </cell>
          <cell r="Q2008">
            <v>600000</v>
          </cell>
          <cell r="R2008">
            <v>0</v>
          </cell>
          <cell r="S2008">
            <v>0</v>
          </cell>
          <cell r="T2008">
            <v>0</v>
          </cell>
          <cell r="U2008">
            <v>0</v>
          </cell>
          <cell r="V2008">
            <v>0</v>
          </cell>
          <cell r="W2008">
            <v>0</v>
          </cell>
          <cell r="X2008">
            <v>0</v>
          </cell>
          <cell r="Y2008">
            <v>0</v>
          </cell>
          <cell r="Z2008">
            <v>600000</v>
          </cell>
          <cell r="AA2008">
            <v>0</v>
          </cell>
          <cell r="AB2008">
            <v>0</v>
          </cell>
          <cell r="AC2008">
            <v>0</v>
          </cell>
          <cell r="AD2008">
            <v>0</v>
          </cell>
          <cell r="AE2008">
            <v>0</v>
          </cell>
          <cell r="AF2008">
            <v>0</v>
          </cell>
          <cell r="AG2008">
            <v>0</v>
          </cell>
          <cell r="AH2008">
            <v>0</v>
          </cell>
          <cell r="AI2008">
            <v>0</v>
          </cell>
          <cell r="AJ2008">
            <v>0</v>
          </cell>
          <cell r="AK2008">
            <v>22064</v>
          </cell>
          <cell r="AL2008">
            <v>3080</v>
          </cell>
          <cell r="AM2008">
            <v>49918.8</v>
          </cell>
          <cell r="AN2008">
            <v>840</v>
          </cell>
          <cell r="AO2008">
            <v>0</v>
          </cell>
          <cell r="AP2008">
            <v>0</v>
          </cell>
          <cell r="AQ2008">
            <v>600000</v>
          </cell>
          <cell r="AR2008">
            <v>0</v>
          </cell>
          <cell r="AS2008">
            <v>0</v>
          </cell>
          <cell r="AT2008">
            <v>0</v>
          </cell>
          <cell r="AU2008">
            <v>0</v>
          </cell>
          <cell r="AV2008">
            <v>0</v>
          </cell>
          <cell r="AW2008">
            <v>0</v>
          </cell>
          <cell r="AX2008">
            <v>0</v>
          </cell>
        </row>
        <row r="2009">
          <cell r="D2009" t="str">
            <v>山崎　正弘</v>
          </cell>
          <cell r="E2009">
            <v>1003</v>
          </cell>
          <cell r="F2009" t="str">
            <v>研修業務部</v>
          </cell>
          <cell r="G2009">
            <v>100303</v>
          </cell>
          <cell r="H2009" t="str">
            <v>招聘業務Ｇ</v>
          </cell>
          <cell r="I2009">
            <v>1</v>
          </cell>
          <cell r="J2009" t="str">
            <v>部門1</v>
          </cell>
          <cell r="K2009">
            <v>1001</v>
          </cell>
          <cell r="L2009" t="str">
            <v>部門1-1</v>
          </cell>
          <cell r="M2009">
            <v>100102</v>
          </cell>
          <cell r="N2009" t="str">
            <v>一般職員</v>
          </cell>
          <cell r="O2009">
            <v>500</v>
          </cell>
          <cell r="P2009">
            <v>392600</v>
          </cell>
          <cell r="Q2009">
            <v>392600</v>
          </cell>
          <cell r="R2009">
            <v>0</v>
          </cell>
          <cell r="S2009">
            <v>0</v>
          </cell>
          <cell r="T2009">
            <v>0</v>
          </cell>
          <cell r="U2009">
            <v>0</v>
          </cell>
          <cell r="V2009">
            <v>0</v>
          </cell>
          <cell r="W2009">
            <v>0</v>
          </cell>
          <cell r="X2009">
            <v>0</v>
          </cell>
          <cell r="Y2009">
            <v>0</v>
          </cell>
          <cell r="Z2009">
            <v>392600</v>
          </cell>
          <cell r="AA2009">
            <v>0</v>
          </cell>
          <cell r="AB2009">
            <v>47112</v>
          </cell>
          <cell r="AC2009">
            <v>0</v>
          </cell>
          <cell r="AD2009">
            <v>21800</v>
          </cell>
          <cell r="AE2009">
            <v>0</v>
          </cell>
          <cell r="AF2009">
            <v>17978</v>
          </cell>
          <cell r="AG2009">
            <v>0</v>
          </cell>
          <cell r="AH2009">
            <v>9828</v>
          </cell>
          <cell r="AI2009">
            <v>116567</v>
          </cell>
          <cell r="AJ2009">
            <v>0</v>
          </cell>
          <cell r="AK2009">
            <v>22064</v>
          </cell>
          <cell r="AL2009">
            <v>3080</v>
          </cell>
          <cell r="AM2009">
            <v>49918.8</v>
          </cell>
          <cell r="AN2009">
            <v>840</v>
          </cell>
          <cell r="AO2009">
            <v>0</v>
          </cell>
          <cell r="AP2009">
            <v>0</v>
          </cell>
          <cell r="AQ2009">
            <v>605885</v>
          </cell>
          <cell r="AR2009">
            <v>3115</v>
          </cell>
          <cell r="AS2009">
            <v>0</v>
          </cell>
          <cell r="AT2009">
            <v>0</v>
          </cell>
          <cell r="AU2009">
            <v>0</v>
          </cell>
          <cell r="AV2009">
            <v>3029</v>
          </cell>
          <cell r="AW2009">
            <v>5150.4475000000002</v>
          </cell>
          <cell r="AX2009">
            <v>1236.0054</v>
          </cell>
        </row>
        <row r="2010">
          <cell r="D2010" t="str">
            <v>大塚　光義</v>
          </cell>
          <cell r="E2010">
            <v>1006</v>
          </cell>
          <cell r="F2010" t="str">
            <v>東京研修センター</v>
          </cell>
          <cell r="G2010">
            <v>100601</v>
          </cell>
          <cell r="H2010" t="str">
            <v>ＴＫＣＧ</v>
          </cell>
          <cell r="I2010">
            <v>1</v>
          </cell>
          <cell r="J2010" t="str">
            <v>部門1</v>
          </cell>
          <cell r="K2010">
            <v>1001</v>
          </cell>
          <cell r="L2010" t="str">
            <v>部門1-1</v>
          </cell>
          <cell r="M2010">
            <v>100102</v>
          </cell>
          <cell r="N2010" t="str">
            <v>一般職員</v>
          </cell>
          <cell r="O2010">
            <v>500</v>
          </cell>
          <cell r="P2010">
            <v>401800</v>
          </cell>
          <cell r="Q2010">
            <v>401800</v>
          </cell>
          <cell r="R2010">
            <v>0</v>
          </cell>
          <cell r="S2010">
            <v>0</v>
          </cell>
          <cell r="T2010">
            <v>0</v>
          </cell>
          <cell r="U2010">
            <v>0</v>
          </cell>
          <cell r="V2010">
            <v>0</v>
          </cell>
          <cell r="W2010">
            <v>0</v>
          </cell>
          <cell r="X2010">
            <v>0</v>
          </cell>
          <cell r="Y2010">
            <v>0</v>
          </cell>
          <cell r="Z2010">
            <v>401800</v>
          </cell>
          <cell r="AA2010">
            <v>0</v>
          </cell>
          <cell r="AB2010">
            <v>49776</v>
          </cell>
          <cell r="AC2010">
            <v>13000</v>
          </cell>
          <cell r="AD2010">
            <v>19286</v>
          </cell>
          <cell r="AE2010">
            <v>25000</v>
          </cell>
          <cell r="AF2010">
            <v>9720</v>
          </cell>
          <cell r="AG2010">
            <v>0</v>
          </cell>
          <cell r="AH2010">
            <v>15200</v>
          </cell>
          <cell r="AI2010">
            <v>17729</v>
          </cell>
          <cell r="AJ2010">
            <v>0</v>
          </cell>
          <cell r="AK2010">
            <v>25610</v>
          </cell>
          <cell r="AL2010">
            <v>3575</v>
          </cell>
          <cell r="AM2010">
            <v>55267.6</v>
          </cell>
          <cell r="AN2010">
            <v>930</v>
          </cell>
          <cell r="AO2010">
            <v>0</v>
          </cell>
          <cell r="AP2010">
            <v>0</v>
          </cell>
          <cell r="AQ2010">
            <v>551511</v>
          </cell>
          <cell r="AR2010">
            <v>0</v>
          </cell>
          <cell r="AS2010">
            <v>0</v>
          </cell>
          <cell r="AT2010">
            <v>0</v>
          </cell>
          <cell r="AU2010">
            <v>0</v>
          </cell>
          <cell r="AV2010">
            <v>2757</v>
          </cell>
          <cell r="AW2010">
            <v>4688.3985000000002</v>
          </cell>
          <cell r="AX2010">
            <v>1125.0824</v>
          </cell>
        </row>
        <row r="2011">
          <cell r="D2011" t="str">
            <v>三輪　直</v>
          </cell>
          <cell r="E2011">
            <v>1006</v>
          </cell>
          <cell r="F2011" t="str">
            <v>東京研修センター</v>
          </cell>
          <cell r="G2011">
            <v>100601</v>
          </cell>
          <cell r="H2011" t="str">
            <v>ＴＫＣＧ</v>
          </cell>
          <cell r="I2011">
            <v>1</v>
          </cell>
          <cell r="J2011" t="str">
            <v>部門1</v>
          </cell>
          <cell r="K2011">
            <v>1001</v>
          </cell>
          <cell r="L2011" t="str">
            <v>部門1-1</v>
          </cell>
          <cell r="M2011">
            <v>100102</v>
          </cell>
          <cell r="N2011" t="str">
            <v>一般職員</v>
          </cell>
          <cell r="O2011">
            <v>300</v>
          </cell>
          <cell r="P2011">
            <v>464100</v>
          </cell>
          <cell r="Q2011">
            <v>464100</v>
          </cell>
          <cell r="R2011">
            <v>0</v>
          </cell>
          <cell r="S2011">
            <v>0</v>
          </cell>
          <cell r="T2011">
            <v>0</v>
          </cell>
          <cell r="U2011">
            <v>0</v>
          </cell>
          <cell r="V2011">
            <v>0</v>
          </cell>
          <cell r="W2011">
            <v>0</v>
          </cell>
          <cell r="X2011">
            <v>0</v>
          </cell>
          <cell r="Y2011">
            <v>0</v>
          </cell>
          <cell r="Z2011">
            <v>464100</v>
          </cell>
          <cell r="AA2011">
            <v>95000</v>
          </cell>
          <cell r="AB2011">
            <v>70032</v>
          </cell>
          <cell r="AC2011">
            <v>24500</v>
          </cell>
          <cell r="AD2011">
            <v>0</v>
          </cell>
          <cell r="AE2011">
            <v>0</v>
          </cell>
          <cell r="AF2011">
            <v>3860</v>
          </cell>
          <cell r="AG2011">
            <v>0</v>
          </cell>
          <cell r="AH2011">
            <v>6700</v>
          </cell>
          <cell r="AI2011">
            <v>0</v>
          </cell>
          <cell r="AJ2011">
            <v>0</v>
          </cell>
          <cell r="AK2011">
            <v>29550</v>
          </cell>
          <cell r="AL2011">
            <v>4125</v>
          </cell>
          <cell r="AM2011">
            <v>55267.6</v>
          </cell>
          <cell r="AN2011">
            <v>930</v>
          </cell>
          <cell r="AO2011">
            <v>0</v>
          </cell>
          <cell r="AP2011">
            <v>0</v>
          </cell>
          <cell r="AQ2011">
            <v>664192</v>
          </cell>
          <cell r="AR2011">
            <v>0</v>
          </cell>
          <cell r="AS2011">
            <v>0</v>
          </cell>
          <cell r="AT2011">
            <v>0</v>
          </cell>
          <cell r="AU2011">
            <v>0</v>
          </cell>
          <cell r="AV2011">
            <v>3320</v>
          </cell>
          <cell r="AW2011">
            <v>5646.5919999999996</v>
          </cell>
          <cell r="AX2011">
            <v>1354.9516000000001</v>
          </cell>
        </row>
        <row r="2012">
          <cell r="D2012" t="str">
            <v>井上　優</v>
          </cell>
          <cell r="E2012">
            <v>1001</v>
          </cell>
          <cell r="F2012" t="str">
            <v>産業推進部</v>
          </cell>
          <cell r="G2012">
            <v>100101</v>
          </cell>
          <cell r="H2012" t="str">
            <v>産業国際化・インフラＧ</v>
          </cell>
          <cell r="I2012">
            <v>1</v>
          </cell>
          <cell r="J2012" t="str">
            <v>部門1</v>
          </cell>
          <cell r="K2012">
            <v>1001</v>
          </cell>
          <cell r="L2012" t="str">
            <v>部門1-1</v>
          </cell>
          <cell r="M2012">
            <v>100102</v>
          </cell>
          <cell r="N2012" t="str">
            <v>一般職員</v>
          </cell>
          <cell r="O2012">
            <v>500</v>
          </cell>
          <cell r="P2012">
            <v>392600</v>
          </cell>
          <cell r="Q2012">
            <v>392600</v>
          </cell>
          <cell r="R2012">
            <v>0</v>
          </cell>
          <cell r="S2012">
            <v>0</v>
          </cell>
          <cell r="T2012">
            <v>0</v>
          </cell>
          <cell r="U2012">
            <v>0</v>
          </cell>
          <cell r="V2012">
            <v>0</v>
          </cell>
          <cell r="W2012">
            <v>0</v>
          </cell>
          <cell r="X2012">
            <v>0</v>
          </cell>
          <cell r="Y2012">
            <v>0</v>
          </cell>
          <cell r="Z2012">
            <v>392600</v>
          </cell>
          <cell r="AA2012">
            <v>0</v>
          </cell>
          <cell r="AB2012">
            <v>50052</v>
          </cell>
          <cell r="AC2012">
            <v>24500</v>
          </cell>
          <cell r="AD2012">
            <v>0</v>
          </cell>
          <cell r="AE2012">
            <v>0</v>
          </cell>
          <cell r="AF2012">
            <v>23321</v>
          </cell>
          <cell r="AG2012">
            <v>0</v>
          </cell>
          <cell r="AH2012">
            <v>18778</v>
          </cell>
          <cell r="AI2012">
            <v>16784</v>
          </cell>
          <cell r="AJ2012">
            <v>0</v>
          </cell>
          <cell r="AK2012">
            <v>20882</v>
          </cell>
          <cell r="AL2012">
            <v>2915</v>
          </cell>
          <cell r="AM2012">
            <v>47244.4</v>
          </cell>
          <cell r="AN2012">
            <v>795</v>
          </cell>
          <cell r="AO2012">
            <v>0</v>
          </cell>
          <cell r="AP2012">
            <v>0</v>
          </cell>
          <cell r="AQ2012">
            <v>526035</v>
          </cell>
          <cell r="AR2012">
            <v>0</v>
          </cell>
          <cell r="AS2012">
            <v>0</v>
          </cell>
          <cell r="AT2012">
            <v>0</v>
          </cell>
          <cell r="AU2012">
            <v>0</v>
          </cell>
          <cell r="AV2012">
            <v>2630</v>
          </cell>
          <cell r="AW2012">
            <v>4471.4724999999999</v>
          </cell>
          <cell r="AX2012">
            <v>1073.1114</v>
          </cell>
        </row>
        <row r="2013">
          <cell r="D2013" t="str">
            <v>田中　宏幸</v>
          </cell>
          <cell r="E2013">
            <v>1003</v>
          </cell>
          <cell r="F2013" t="str">
            <v>研修業務部</v>
          </cell>
          <cell r="G2013">
            <v>100301</v>
          </cell>
          <cell r="H2013" t="str">
            <v>受入業務Ｇ</v>
          </cell>
          <cell r="I2013">
            <v>1</v>
          </cell>
          <cell r="J2013" t="str">
            <v>部門1</v>
          </cell>
          <cell r="K2013">
            <v>1001</v>
          </cell>
          <cell r="L2013" t="str">
            <v>部門1-1</v>
          </cell>
          <cell r="M2013">
            <v>100102</v>
          </cell>
          <cell r="N2013" t="str">
            <v>一般職員</v>
          </cell>
          <cell r="O2013">
            <v>300</v>
          </cell>
          <cell r="P2013">
            <v>463300</v>
          </cell>
          <cell r="Q2013">
            <v>463300</v>
          </cell>
          <cell r="R2013">
            <v>0</v>
          </cell>
          <cell r="S2013">
            <v>0</v>
          </cell>
          <cell r="T2013">
            <v>0</v>
          </cell>
          <cell r="U2013">
            <v>0</v>
          </cell>
          <cell r="V2013">
            <v>0</v>
          </cell>
          <cell r="W2013">
            <v>0</v>
          </cell>
          <cell r="X2013">
            <v>0</v>
          </cell>
          <cell r="Y2013">
            <v>0</v>
          </cell>
          <cell r="Z2013">
            <v>463300</v>
          </cell>
          <cell r="AA2013">
            <v>105000</v>
          </cell>
          <cell r="AB2013">
            <v>72096</v>
          </cell>
          <cell r="AC2013">
            <v>32500</v>
          </cell>
          <cell r="AD2013">
            <v>0</v>
          </cell>
          <cell r="AE2013">
            <v>0</v>
          </cell>
          <cell r="AF2013">
            <v>18853</v>
          </cell>
          <cell r="AG2013">
            <v>0</v>
          </cell>
          <cell r="AH2013">
            <v>16400</v>
          </cell>
          <cell r="AI2013">
            <v>0</v>
          </cell>
          <cell r="AJ2013">
            <v>0</v>
          </cell>
          <cell r="AK2013">
            <v>27974</v>
          </cell>
          <cell r="AL2013">
            <v>3905</v>
          </cell>
          <cell r="AM2013">
            <v>55267.6</v>
          </cell>
          <cell r="AN2013">
            <v>930</v>
          </cell>
          <cell r="AO2013">
            <v>0</v>
          </cell>
          <cell r="AP2013">
            <v>0</v>
          </cell>
          <cell r="AQ2013">
            <v>708149</v>
          </cell>
          <cell r="AR2013">
            <v>0</v>
          </cell>
          <cell r="AS2013">
            <v>0</v>
          </cell>
          <cell r="AT2013">
            <v>0</v>
          </cell>
          <cell r="AU2013">
            <v>0</v>
          </cell>
          <cell r="AV2013">
            <v>3540</v>
          </cell>
          <cell r="AW2013">
            <v>6020.0114999999996</v>
          </cell>
          <cell r="AX2013">
            <v>1444.6239</v>
          </cell>
        </row>
        <row r="2014">
          <cell r="D2014" t="str">
            <v>川上　哲司</v>
          </cell>
          <cell r="E2014">
            <v>1001</v>
          </cell>
          <cell r="F2014" t="str">
            <v>役員他</v>
          </cell>
          <cell r="G2014">
            <v>100101</v>
          </cell>
          <cell r="H2014" t="str">
            <v>役員</v>
          </cell>
          <cell r="I2014">
            <v>1</v>
          </cell>
          <cell r="J2014" t="str">
            <v>部門1</v>
          </cell>
          <cell r="K2014">
            <v>1001</v>
          </cell>
          <cell r="L2014" t="str">
            <v>部門1-1</v>
          </cell>
          <cell r="M2014">
            <v>100101</v>
          </cell>
          <cell r="N2014" t="str">
            <v>役員</v>
          </cell>
          <cell r="O2014">
            <v>100</v>
          </cell>
          <cell r="P2014">
            <v>0</v>
          </cell>
          <cell r="Q2014">
            <v>680000</v>
          </cell>
          <cell r="R2014">
            <v>0</v>
          </cell>
          <cell r="S2014">
            <v>0</v>
          </cell>
          <cell r="T2014">
            <v>0</v>
          </cell>
          <cell r="U2014">
            <v>0</v>
          </cell>
          <cell r="V2014">
            <v>0</v>
          </cell>
          <cell r="W2014">
            <v>0</v>
          </cell>
          <cell r="X2014">
            <v>0</v>
          </cell>
          <cell r="Y2014">
            <v>0</v>
          </cell>
          <cell r="Z2014">
            <v>680000</v>
          </cell>
          <cell r="AA2014">
            <v>0</v>
          </cell>
          <cell r="AB2014">
            <v>0</v>
          </cell>
          <cell r="AC2014">
            <v>0</v>
          </cell>
          <cell r="AD2014">
            <v>0</v>
          </cell>
          <cell r="AE2014">
            <v>0</v>
          </cell>
          <cell r="AF2014">
            <v>15373</v>
          </cell>
          <cell r="AG2014">
            <v>0</v>
          </cell>
          <cell r="AH2014">
            <v>0</v>
          </cell>
          <cell r="AI2014">
            <v>0</v>
          </cell>
          <cell r="AJ2014">
            <v>0</v>
          </cell>
          <cell r="AK2014">
            <v>31126</v>
          </cell>
          <cell r="AL2014">
            <v>4345</v>
          </cell>
          <cell r="AM2014">
            <v>55267.6</v>
          </cell>
          <cell r="AN2014">
            <v>930</v>
          </cell>
          <cell r="AO2014">
            <v>0</v>
          </cell>
          <cell r="AP2014">
            <v>0</v>
          </cell>
          <cell r="AQ2014">
            <v>817773</v>
          </cell>
          <cell r="AR2014">
            <v>0</v>
          </cell>
          <cell r="AS2014">
            <v>0</v>
          </cell>
          <cell r="AT2014">
            <v>0</v>
          </cell>
          <cell r="AU2014">
            <v>0</v>
          </cell>
          <cell r="AV2014">
            <v>0</v>
          </cell>
          <cell r="AW2014">
            <v>0</v>
          </cell>
          <cell r="AX2014">
            <v>0</v>
          </cell>
        </row>
        <row r="2015">
          <cell r="D2015" t="str">
            <v>丸山　紀子</v>
          </cell>
          <cell r="E2015">
            <v>1006</v>
          </cell>
          <cell r="F2015" t="str">
            <v>東京研修センター</v>
          </cell>
          <cell r="G2015">
            <v>100601</v>
          </cell>
          <cell r="H2015" t="str">
            <v>ＴＫＣＧ</v>
          </cell>
          <cell r="I2015">
            <v>1</v>
          </cell>
          <cell r="J2015" t="str">
            <v>部門1</v>
          </cell>
          <cell r="K2015">
            <v>1001</v>
          </cell>
          <cell r="L2015" t="str">
            <v>部門1-1</v>
          </cell>
          <cell r="M2015">
            <v>100102</v>
          </cell>
          <cell r="N2015" t="str">
            <v>一般職員</v>
          </cell>
          <cell r="O2015">
            <v>300</v>
          </cell>
          <cell r="P2015">
            <v>457400</v>
          </cell>
          <cell r="Q2015">
            <v>457400</v>
          </cell>
          <cell r="R2015">
            <v>0</v>
          </cell>
          <cell r="S2015">
            <v>0</v>
          </cell>
          <cell r="T2015">
            <v>0</v>
          </cell>
          <cell r="U2015">
            <v>0</v>
          </cell>
          <cell r="V2015">
            <v>0</v>
          </cell>
          <cell r="W2015">
            <v>0</v>
          </cell>
          <cell r="X2015">
            <v>0</v>
          </cell>
          <cell r="Y2015">
            <v>0</v>
          </cell>
          <cell r="Z2015">
            <v>457400</v>
          </cell>
          <cell r="AA2015">
            <v>105000</v>
          </cell>
          <cell r="AB2015">
            <v>67488</v>
          </cell>
          <cell r="AC2015">
            <v>0</v>
          </cell>
          <cell r="AD2015">
            <v>0</v>
          </cell>
          <cell r="AE2015">
            <v>0</v>
          </cell>
          <cell r="AF2015">
            <v>7911</v>
          </cell>
          <cell r="AG2015">
            <v>0</v>
          </cell>
          <cell r="AH2015">
            <v>9900</v>
          </cell>
          <cell r="AI2015">
            <v>0</v>
          </cell>
          <cell r="AJ2015">
            <v>0</v>
          </cell>
          <cell r="AK2015">
            <v>25610</v>
          </cell>
          <cell r="AL2015">
            <v>3575</v>
          </cell>
          <cell r="AM2015">
            <v>55267.6</v>
          </cell>
          <cell r="AN2015">
            <v>930</v>
          </cell>
          <cell r="AO2015">
            <v>0</v>
          </cell>
          <cell r="AP2015">
            <v>0</v>
          </cell>
          <cell r="AQ2015">
            <v>647699</v>
          </cell>
          <cell r="AR2015">
            <v>0</v>
          </cell>
          <cell r="AS2015">
            <v>0</v>
          </cell>
          <cell r="AT2015">
            <v>0</v>
          </cell>
          <cell r="AU2015">
            <v>0</v>
          </cell>
          <cell r="AV2015">
            <v>3238</v>
          </cell>
          <cell r="AW2015">
            <v>5505.9364999999998</v>
          </cell>
          <cell r="AX2015">
            <v>1321.3059000000001</v>
          </cell>
        </row>
        <row r="2016">
          <cell r="D2016" t="str">
            <v>下大澤　祐二</v>
          </cell>
          <cell r="E2016">
            <v>1001</v>
          </cell>
          <cell r="F2016" t="str">
            <v>役員他</v>
          </cell>
          <cell r="G2016">
            <v>100101</v>
          </cell>
          <cell r="H2016" t="str">
            <v>役員</v>
          </cell>
          <cell r="I2016">
            <v>1</v>
          </cell>
          <cell r="J2016" t="str">
            <v>部門1</v>
          </cell>
          <cell r="K2016">
            <v>1001</v>
          </cell>
          <cell r="L2016" t="str">
            <v>部門1-1</v>
          </cell>
          <cell r="M2016">
            <v>100101</v>
          </cell>
          <cell r="N2016" t="str">
            <v>役員</v>
          </cell>
          <cell r="O2016">
            <v>100</v>
          </cell>
          <cell r="P2016">
            <v>0</v>
          </cell>
          <cell r="Q2016">
            <v>680000</v>
          </cell>
          <cell r="R2016">
            <v>0</v>
          </cell>
          <cell r="S2016">
            <v>0</v>
          </cell>
          <cell r="T2016">
            <v>0</v>
          </cell>
          <cell r="U2016">
            <v>0</v>
          </cell>
          <cell r="V2016">
            <v>0</v>
          </cell>
          <cell r="W2016">
            <v>0</v>
          </cell>
          <cell r="X2016">
            <v>0</v>
          </cell>
          <cell r="Y2016">
            <v>0</v>
          </cell>
          <cell r="Z2016">
            <v>680000</v>
          </cell>
          <cell r="AA2016">
            <v>0</v>
          </cell>
          <cell r="AB2016">
            <v>0</v>
          </cell>
          <cell r="AC2016">
            <v>0</v>
          </cell>
          <cell r="AD2016">
            <v>0</v>
          </cell>
          <cell r="AE2016">
            <v>0</v>
          </cell>
          <cell r="AF2016">
            <v>11116</v>
          </cell>
          <cell r="AG2016">
            <v>0</v>
          </cell>
          <cell r="AH2016">
            <v>0</v>
          </cell>
          <cell r="AI2016">
            <v>0</v>
          </cell>
          <cell r="AJ2016">
            <v>0</v>
          </cell>
          <cell r="AK2016">
            <v>32702</v>
          </cell>
          <cell r="AL2016">
            <v>4565</v>
          </cell>
          <cell r="AM2016">
            <v>55267.6</v>
          </cell>
          <cell r="AN2016">
            <v>930</v>
          </cell>
          <cell r="AO2016">
            <v>0</v>
          </cell>
          <cell r="AP2016">
            <v>0</v>
          </cell>
          <cell r="AQ2016">
            <v>813516</v>
          </cell>
          <cell r="AR2016">
            <v>0</v>
          </cell>
          <cell r="AS2016">
            <v>0</v>
          </cell>
          <cell r="AT2016">
            <v>0</v>
          </cell>
          <cell r="AU2016">
            <v>0</v>
          </cell>
          <cell r="AV2016">
            <v>0</v>
          </cell>
          <cell r="AW2016">
            <v>0</v>
          </cell>
          <cell r="AX2016">
            <v>0</v>
          </cell>
        </row>
        <row r="2017">
          <cell r="D2017" t="str">
            <v>田中　秀穂</v>
          </cell>
          <cell r="E2017">
            <v>1001</v>
          </cell>
          <cell r="F2017" t="str">
            <v>産業推進部</v>
          </cell>
          <cell r="G2017">
            <v>100101</v>
          </cell>
          <cell r="H2017" t="str">
            <v>産業国際化・インフラＧ</v>
          </cell>
          <cell r="I2017">
            <v>1</v>
          </cell>
          <cell r="J2017" t="str">
            <v>部門1</v>
          </cell>
          <cell r="K2017">
            <v>1001</v>
          </cell>
          <cell r="L2017" t="str">
            <v>部門1-1</v>
          </cell>
          <cell r="M2017">
            <v>100102</v>
          </cell>
          <cell r="N2017" t="str">
            <v>一般職員</v>
          </cell>
          <cell r="O2017">
            <v>300</v>
          </cell>
          <cell r="P2017">
            <v>461300</v>
          </cell>
          <cell r="Q2017">
            <v>461300</v>
          </cell>
          <cell r="R2017">
            <v>0</v>
          </cell>
          <cell r="S2017">
            <v>0</v>
          </cell>
          <cell r="T2017">
            <v>0</v>
          </cell>
          <cell r="U2017">
            <v>0</v>
          </cell>
          <cell r="V2017">
            <v>0</v>
          </cell>
          <cell r="W2017">
            <v>0</v>
          </cell>
          <cell r="X2017">
            <v>0</v>
          </cell>
          <cell r="Y2017">
            <v>0</v>
          </cell>
          <cell r="Z2017">
            <v>461300</v>
          </cell>
          <cell r="AA2017">
            <v>105000</v>
          </cell>
          <cell r="AB2017">
            <v>70296</v>
          </cell>
          <cell r="AC2017">
            <v>19500</v>
          </cell>
          <cell r="AD2017">
            <v>27000</v>
          </cell>
          <cell r="AE2017">
            <v>0</v>
          </cell>
          <cell r="AF2017">
            <v>10265</v>
          </cell>
          <cell r="AG2017">
            <v>0</v>
          </cell>
          <cell r="AH2017">
            <v>5000</v>
          </cell>
          <cell r="AI2017">
            <v>0</v>
          </cell>
          <cell r="AJ2017">
            <v>0</v>
          </cell>
          <cell r="AK2017">
            <v>27974</v>
          </cell>
          <cell r="AL2017">
            <v>3905</v>
          </cell>
          <cell r="AM2017">
            <v>55267.6</v>
          </cell>
          <cell r="AN2017">
            <v>930</v>
          </cell>
          <cell r="AO2017">
            <v>0</v>
          </cell>
          <cell r="AP2017">
            <v>0</v>
          </cell>
          <cell r="AQ2017">
            <v>698361</v>
          </cell>
          <cell r="AR2017">
            <v>0</v>
          </cell>
          <cell r="AS2017">
            <v>0</v>
          </cell>
          <cell r="AT2017">
            <v>0</v>
          </cell>
          <cell r="AU2017">
            <v>0</v>
          </cell>
          <cell r="AV2017">
            <v>3491</v>
          </cell>
          <cell r="AW2017">
            <v>5936.8734999999997</v>
          </cell>
          <cell r="AX2017">
            <v>1424.6564000000001</v>
          </cell>
        </row>
        <row r="2018">
          <cell r="D2018" t="str">
            <v>高橋　千賀子</v>
          </cell>
          <cell r="E2018">
            <v>1003</v>
          </cell>
          <cell r="F2018" t="str">
            <v>研修業務部</v>
          </cell>
          <cell r="G2018">
            <v>100304</v>
          </cell>
          <cell r="H2018" t="str">
            <v>受入経理Ｇ</v>
          </cell>
          <cell r="I2018">
            <v>1</v>
          </cell>
          <cell r="J2018" t="str">
            <v>部門1</v>
          </cell>
          <cell r="K2018">
            <v>1001</v>
          </cell>
          <cell r="L2018" t="str">
            <v>部門1-1</v>
          </cell>
          <cell r="M2018">
            <v>100102</v>
          </cell>
          <cell r="N2018" t="str">
            <v>一般職員</v>
          </cell>
          <cell r="O2018">
            <v>300</v>
          </cell>
          <cell r="P2018">
            <v>397100</v>
          </cell>
          <cell r="Q2018">
            <v>397100</v>
          </cell>
          <cell r="R2018">
            <v>0</v>
          </cell>
          <cell r="S2018">
            <v>0</v>
          </cell>
          <cell r="T2018">
            <v>0</v>
          </cell>
          <cell r="U2018">
            <v>0</v>
          </cell>
          <cell r="V2018">
            <v>0</v>
          </cell>
          <cell r="W2018">
            <v>0</v>
          </cell>
          <cell r="X2018">
            <v>0</v>
          </cell>
          <cell r="Y2018">
            <v>0</v>
          </cell>
          <cell r="Z2018">
            <v>397100</v>
          </cell>
          <cell r="AA2018">
            <v>45000</v>
          </cell>
          <cell r="AB2018">
            <v>55812</v>
          </cell>
          <cell r="AC2018">
            <v>23000</v>
          </cell>
          <cell r="AD2018">
            <v>0</v>
          </cell>
          <cell r="AE2018">
            <v>0</v>
          </cell>
          <cell r="AF2018">
            <v>17574</v>
          </cell>
          <cell r="AG2018">
            <v>0</v>
          </cell>
          <cell r="AH2018">
            <v>0</v>
          </cell>
          <cell r="AI2018">
            <v>0</v>
          </cell>
          <cell r="AJ2018">
            <v>0</v>
          </cell>
          <cell r="AK2018">
            <v>22064</v>
          </cell>
          <cell r="AL2018">
            <v>3080</v>
          </cell>
          <cell r="AM2018">
            <v>49918.8</v>
          </cell>
          <cell r="AN2018">
            <v>840</v>
          </cell>
          <cell r="AO2018">
            <v>0</v>
          </cell>
          <cell r="AP2018">
            <v>0</v>
          </cell>
          <cell r="AQ2018">
            <v>538486</v>
          </cell>
          <cell r="AR2018">
            <v>0</v>
          </cell>
          <cell r="AS2018">
            <v>0</v>
          </cell>
          <cell r="AT2018">
            <v>0</v>
          </cell>
          <cell r="AU2018">
            <v>0</v>
          </cell>
          <cell r="AV2018">
            <v>2692</v>
          </cell>
          <cell r="AW2018">
            <v>4577.5609999999997</v>
          </cell>
          <cell r="AX2018">
            <v>1098.5114000000001</v>
          </cell>
        </row>
        <row r="2019">
          <cell r="D2019" t="str">
            <v>ウィヤカーン　真理</v>
          </cell>
          <cell r="E2019">
            <v>1006</v>
          </cell>
          <cell r="F2019" t="str">
            <v>東京研修センター</v>
          </cell>
          <cell r="G2019">
            <v>100601</v>
          </cell>
          <cell r="H2019" t="str">
            <v>ＴＫＣＧ</v>
          </cell>
          <cell r="I2019">
            <v>1</v>
          </cell>
          <cell r="J2019" t="str">
            <v>部門1</v>
          </cell>
          <cell r="K2019">
            <v>1001</v>
          </cell>
          <cell r="L2019" t="str">
            <v>部門1-1</v>
          </cell>
          <cell r="M2019">
            <v>100102</v>
          </cell>
          <cell r="N2019" t="str">
            <v>一般職員</v>
          </cell>
          <cell r="O2019">
            <v>500</v>
          </cell>
          <cell r="P2019">
            <v>399500</v>
          </cell>
          <cell r="Q2019">
            <v>399500</v>
          </cell>
          <cell r="R2019">
            <v>0</v>
          </cell>
          <cell r="S2019">
            <v>0</v>
          </cell>
          <cell r="T2019">
            <v>0</v>
          </cell>
          <cell r="U2019">
            <v>0</v>
          </cell>
          <cell r="V2019">
            <v>0</v>
          </cell>
          <cell r="W2019">
            <v>0</v>
          </cell>
          <cell r="X2019">
            <v>0</v>
          </cell>
          <cell r="Y2019">
            <v>0</v>
          </cell>
          <cell r="Z2019">
            <v>399500</v>
          </cell>
          <cell r="AA2019">
            <v>0</v>
          </cell>
          <cell r="AB2019">
            <v>49320</v>
          </cell>
          <cell r="AC2019">
            <v>11500</v>
          </cell>
          <cell r="AD2019">
            <v>0</v>
          </cell>
          <cell r="AE2019">
            <v>0</v>
          </cell>
          <cell r="AF2019">
            <v>22700</v>
          </cell>
          <cell r="AG2019">
            <v>0</v>
          </cell>
          <cell r="AH2019">
            <v>15952</v>
          </cell>
          <cell r="AI2019">
            <v>35652</v>
          </cell>
          <cell r="AJ2019">
            <v>0</v>
          </cell>
          <cell r="AK2019">
            <v>22064</v>
          </cell>
          <cell r="AL2019">
            <v>3080</v>
          </cell>
          <cell r="AM2019">
            <v>49918.8</v>
          </cell>
          <cell r="AN2019">
            <v>840</v>
          </cell>
          <cell r="AO2019">
            <v>0</v>
          </cell>
          <cell r="AP2019">
            <v>0</v>
          </cell>
          <cell r="AQ2019">
            <v>534624</v>
          </cell>
          <cell r="AR2019">
            <v>0</v>
          </cell>
          <cell r="AS2019">
            <v>0</v>
          </cell>
          <cell r="AT2019">
            <v>0</v>
          </cell>
          <cell r="AU2019">
            <v>0</v>
          </cell>
          <cell r="AV2019">
            <v>2673</v>
          </cell>
          <cell r="AW2019">
            <v>4544.424</v>
          </cell>
          <cell r="AX2019">
            <v>1090.6329000000001</v>
          </cell>
        </row>
        <row r="2020">
          <cell r="D2020" t="str">
            <v>山口　千恵子</v>
          </cell>
          <cell r="E2020">
            <v>1008</v>
          </cell>
          <cell r="F2020" t="str">
            <v>HIDA総合研究所</v>
          </cell>
          <cell r="G2020">
            <v>100801</v>
          </cell>
          <cell r="H2020" t="str">
            <v>調査企画Ｇ</v>
          </cell>
          <cell r="I2020">
            <v>1</v>
          </cell>
          <cell r="J2020" t="str">
            <v>部門1</v>
          </cell>
          <cell r="K2020">
            <v>1001</v>
          </cell>
          <cell r="L2020" t="str">
            <v>部門1-1</v>
          </cell>
          <cell r="M2020">
            <v>100102</v>
          </cell>
          <cell r="N2020" t="str">
            <v>一般職員</v>
          </cell>
          <cell r="O2020">
            <v>300</v>
          </cell>
          <cell r="P2020">
            <v>461300</v>
          </cell>
          <cell r="Q2020">
            <v>461300</v>
          </cell>
          <cell r="R2020">
            <v>0</v>
          </cell>
          <cell r="S2020">
            <v>0</v>
          </cell>
          <cell r="T2020">
            <v>0</v>
          </cell>
          <cell r="U2020">
            <v>0</v>
          </cell>
          <cell r="V2020">
            <v>0</v>
          </cell>
          <cell r="W2020">
            <v>0</v>
          </cell>
          <cell r="X2020">
            <v>0</v>
          </cell>
          <cell r="Y2020">
            <v>0</v>
          </cell>
          <cell r="Z2020">
            <v>461300</v>
          </cell>
          <cell r="AA2020">
            <v>105000</v>
          </cell>
          <cell r="AB2020">
            <v>67956</v>
          </cell>
          <cell r="AC2020">
            <v>0</v>
          </cell>
          <cell r="AD2020">
            <v>27000</v>
          </cell>
          <cell r="AE2020">
            <v>0</v>
          </cell>
          <cell r="AF2020">
            <v>13208</v>
          </cell>
          <cell r="AG2020">
            <v>0</v>
          </cell>
          <cell r="AH2020">
            <v>0</v>
          </cell>
          <cell r="AI2020">
            <v>0</v>
          </cell>
          <cell r="AJ2020">
            <v>0</v>
          </cell>
          <cell r="AK2020">
            <v>26792</v>
          </cell>
          <cell r="AL2020">
            <v>3740</v>
          </cell>
          <cell r="AM2020">
            <v>55267.6</v>
          </cell>
          <cell r="AN2020">
            <v>930</v>
          </cell>
          <cell r="AO2020">
            <v>0</v>
          </cell>
          <cell r="AP2020">
            <v>0</v>
          </cell>
          <cell r="AQ2020">
            <v>674464</v>
          </cell>
          <cell r="AR2020">
            <v>0</v>
          </cell>
          <cell r="AS2020">
            <v>0</v>
          </cell>
          <cell r="AT2020">
            <v>0</v>
          </cell>
          <cell r="AU2020">
            <v>0</v>
          </cell>
          <cell r="AV2020">
            <v>3372</v>
          </cell>
          <cell r="AW2020">
            <v>5733.2640000000001</v>
          </cell>
          <cell r="AX2020">
            <v>1375.9065000000001</v>
          </cell>
        </row>
        <row r="2021">
          <cell r="D2021" t="str">
            <v>名波　澄人</v>
          </cell>
          <cell r="E2021">
            <v>1007</v>
          </cell>
          <cell r="F2021" t="str">
            <v>関西研修センター</v>
          </cell>
          <cell r="G2021">
            <v>100701</v>
          </cell>
          <cell r="H2021" t="str">
            <v>ＫＫＣＧ</v>
          </cell>
          <cell r="I2021">
            <v>1</v>
          </cell>
          <cell r="J2021" t="str">
            <v>部門1</v>
          </cell>
          <cell r="K2021">
            <v>1001</v>
          </cell>
          <cell r="L2021" t="str">
            <v>部門1-1</v>
          </cell>
          <cell r="M2021">
            <v>100102</v>
          </cell>
          <cell r="N2021" t="str">
            <v>一般職員</v>
          </cell>
          <cell r="O2021">
            <v>500</v>
          </cell>
          <cell r="P2021">
            <v>392600</v>
          </cell>
          <cell r="Q2021">
            <v>392600</v>
          </cell>
          <cell r="R2021">
            <v>0</v>
          </cell>
          <cell r="S2021">
            <v>0</v>
          </cell>
          <cell r="T2021">
            <v>0</v>
          </cell>
          <cell r="U2021">
            <v>0</v>
          </cell>
          <cell r="V2021">
            <v>0</v>
          </cell>
          <cell r="W2021">
            <v>0</v>
          </cell>
          <cell r="X2021">
            <v>0</v>
          </cell>
          <cell r="Y2021">
            <v>0</v>
          </cell>
          <cell r="Z2021">
            <v>392600</v>
          </cell>
          <cell r="AA2021">
            <v>0</v>
          </cell>
          <cell r="AB2021">
            <v>48672</v>
          </cell>
          <cell r="AC2021">
            <v>13000</v>
          </cell>
          <cell r="AD2021">
            <v>27000</v>
          </cell>
          <cell r="AE2021">
            <v>0</v>
          </cell>
          <cell r="AF2021">
            <v>8388</v>
          </cell>
          <cell r="AG2021">
            <v>0</v>
          </cell>
          <cell r="AH2021">
            <v>10507</v>
          </cell>
          <cell r="AI2021">
            <v>6081</v>
          </cell>
          <cell r="AJ2021">
            <v>0</v>
          </cell>
          <cell r="AK2021">
            <v>24428</v>
          </cell>
          <cell r="AL2021">
            <v>3410</v>
          </cell>
          <cell r="AM2021">
            <v>55267.6</v>
          </cell>
          <cell r="AN2021">
            <v>930</v>
          </cell>
          <cell r="AO2021">
            <v>0</v>
          </cell>
          <cell r="AP2021">
            <v>0</v>
          </cell>
          <cell r="AQ2021">
            <v>506248</v>
          </cell>
          <cell r="AR2021">
            <v>0</v>
          </cell>
          <cell r="AS2021">
            <v>0</v>
          </cell>
          <cell r="AT2021">
            <v>0</v>
          </cell>
          <cell r="AU2021">
            <v>0</v>
          </cell>
          <cell r="AV2021">
            <v>2531</v>
          </cell>
          <cell r="AW2021">
            <v>4303.348</v>
          </cell>
          <cell r="AX2021">
            <v>1032.7458999999999</v>
          </cell>
        </row>
        <row r="2022">
          <cell r="D2022" t="str">
            <v>宮本　真一</v>
          </cell>
          <cell r="E2022">
            <v>1007</v>
          </cell>
          <cell r="F2022" t="str">
            <v>関西研修センター</v>
          </cell>
          <cell r="G2022">
            <v>100701</v>
          </cell>
          <cell r="H2022" t="str">
            <v>ＫＫＣＧ</v>
          </cell>
          <cell r="I2022">
            <v>1</v>
          </cell>
          <cell r="J2022" t="str">
            <v>部門1</v>
          </cell>
          <cell r="K2022">
            <v>1001</v>
          </cell>
          <cell r="L2022" t="str">
            <v>部門1-1</v>
          </cell>
          <cell r="M2022">
            <v>100102</v>
          </cell>
          <cell r="N2022" t="str">
            <v>一般職員</v>
          </cell>
          <cell r="O2022">
            <v>300</v>
          </cell>
          <cell r="P2022">
            <v>457400</v>
          </cell>
          <cell r="Q2022">
            <v>457400</v>
          </cell>
          <cell r="R2022">
            <v>0</v>
          </cell>
          <cell r="S2022">
            <v>0</v>
          </cell>
          <cell r="T2022">
            <v>0</v>
          </cell>
          <cell r="U2022">
            <v>0</v>
          </cell>
          <cell r="V2022">
            <v>0</v>
          </cell>
          <cell r="W2022">
            <v>0</v>
          </cell>
          <cell r="X2022">
            <v>0</v>
          </cell>
          <cell r="Y2022">
            <v>0</v>
          </cell>
          <cell r="Z2022">
            <v>457400</v>
          </cell>
          <cell r="AA2022">
            <v>105000</v>
          </cell>
          <cell r="AB2022">
            <v>71388</v>
          </cell>
          <cell r="AC2022">
            <v>32500</v>
          </cell>
          <cell r="AD2022">
            <v>27000</v>
          </cell>
          <cell r="AE2022">
            <v>41000</v>
          </cell>
          <cell r="AF2022">
            <v>8388</v>
          </cell>
          <cell r="AG2022">
            <v>0</v>
          </cell>
          <cell r="AH2022">
            <v>17900</v>
          </cell>
          <cell r="AI2022">
            <v>0</v>
          </cell>
          <cell r="AJ2022">
            <v>0</v>
          </cell>
          <cell r="AK2022">
            <v>29550</v>
          </cell>
          <cell r="AL2022">
            <v>4125</v>
          </cell>
          <cell r="AM2022">
            <v>55267.6</v>
          </cell>
          <cell r="AN2022">
            <v>930</v>
          </cell>
          <cell r="AO2022">
            <v>0</v>
          </cell>
          <cell r="AP2022">
            <v>0</v>
          </cell>
          <cell r="AQ2022">
            <v>760576</v>
          </cell>
          <cell r="AR2022">
            <v>0</v>
          </cell>
          <cell r="AS2022">
            <v>0</v>
          </cell>
          <cell r="AT2022">
            <v>0</v>
          </cell>
          <cell r="AU2022">
            <v>0</v>
          </cell>
          <cell r="AV2022">
            <v>3802</v>
          </cell>
          <cell r="AW2022">
            <v>6465.7759999999998</v>
          </cell>
          <cell r="AX2022">
            <v>1551.575</v>
          </cell>
        </row>
        <row r="2023">
          <cell r="D2023" t="str">
            <v>木戸　孝之</v>
          </cell>
          <cell r="E2023">
            <v>1002</v>
          </cell>
          <cell r="F2023" t="str">
            <v>派遣業務部</v>
          </cell>
          <cell r="G2023">
            <v>100202</v>
          </cell>
          <cell r="H2023" t="str">
            <v>庶務経理Ｇ</v>
          </cell>
          <cell r="I2023">
            <v>1</v>
          </cell>
          <cell r="J2023" t="str">
            <v>部門1</v>
          </cell>
          <cell r="K2023">
            <v>1001</v>
          </cell>
          <cell r="L2023" t="str">
            <v>部門1-1</v>
          </cell>
          <cell r="M2023">
            <v>100102</v>
          </cell>
          <cell r="N2023" t="str">
            <v>一般職員</v>
          </cell>
          <cell r="O2023">
            <v>300</v>
          </cell>
          <cell r="P2023">
            <v>427800</v>
          </cell>
          <cell r="Q2023">
            <v>427800</v>
          </cell>
          <cell r="R2023">
            <v>0</v>
          </cell>
          <cell r="S2023">
            <v>0</v>
          </cell>
          <cell r="T2023">
            <v>0</v>
          </cell>
          <cell r="U2023">
            <v>0</v>
          </cell>
          <cell r="V2023">
            <v>0</v>
          </cell>
          <cell r="W2023">
            <v>0</v>
          </cell>
          <cell r="X2023">
            <v>0</v>
          </cell>
          <cell r="Y2023">
            <v>0</v>
          </cell>
          <cell r="Z2023">
            <v>427800</v>
          </cell>
          <cell r="AA2023">
            <v>75000</v>
          </cell>
          <cell r="AB2023">
            <v>60336</v>
          </cell>
          <cell r="AC2023">
            <v>0</v>
          </cell>
          <cell r="AD2023">
            <v>0</v>
          </cell>
          <cell r="AE2023">
            <v>0</v>
          </cell>
          <cell r="AF2023">
            <v>15373</v>
          </cell>
          <cell r="AG2023">
            <v>0</v>
          </cell>
          <cell r="AH2023">
            <v>9900</v>
          </cell>
          <cell r="AI2023">
            <v>0</v>
          </cell>
          <cell r="AJ2023">
            <v>0</v>
          </cell>
          <cell r="AK2023">
            <v>23246</v>
          </cell>
          <cell r="AL2023">
            <v>3245</v>
          </cell>
          <cell r="AM2023">
            <v>52593.2</v>
          </cell>
          <cell r="AN2023">
            <v>885</v>
          </cell>
          <cell r="AO2023">
            <v>0</v>
          </cell>
          <cell r="AP2023">
            <v>0</v>
          </cell>
          <cell r="AQ2023">
            <v>588409</v>
          </cell>
          <cell r="AR2023">
            <v>0</v>
          </cell>
          <cell r="AS2023">
            <v>0</v>
          </cell>
          <cell r="AT2023">
            <v>0</v>
          </cell>
          <cell r="AU2023">
            <v>0</v>
          </cell>
          <cell r="AV2023">
            <v>2942</v>
          </cell>
          <cell r="AW2023">
            <v>5001.5214999999998</v>
          </cell>
          <cell r="AX2023">
            <v>1200.3543</v>
          </cell>
        </row>
        <row r="2024">
          <cell r="D2024" t="str">
            <v>鈴木　裕典</v>
          </cell>
          <cell r="E2024">
            <v>1004</v>
          </cell>
          <cell r="F2024" t="str">
            <v>事業統括部</v>
          </cell>
          <cell r="G2024">
            <v>100401</v>
          </cell>
          <cell r="H2024" t="str">
            <v>事業統括Ｇ</v>
          </cell>
          <cell r="I2024">
            <v>1</v>
          </cell>
          <cell r="J2024" t="str">
            <v>部門1</v>
          </cell>
          <cell r="K2024">
            <v>1001</v>
          </cell>
          <cell r="L2024" t="str">
            <v>部門1-1</v>
          </cell>
          <cell r="M2024">
            <v>100102</v>
          </cell>
          <cell r="N2024" t="str">
            <v>一般職員</v>
          </cell>
          <cell r="O2024">
            <v>500</v>
          </cell>
          <cell r="P2024">
            <v>377800</v>
          </cell>
          <cell r="Q2024">
            <v>377800</v>
          </cell>
          <cell r="R2024">
            <v>0</v>
          </cell>
          <cell r="S2024">
            <v>0</v>
          </cell>
          <cell r="T2024">
            <v>0</v>
          </cell>
          <cell r="U2024">
            <v>0</v>
          </cell>
          <cell r="V2024">
            <v>0</v>
          </cell>
          <cell r="W2024">
            <v>0</v>
          </cell>
          <cell r="X2024">
            <v>0</v>
          </cell>
          <cell r="Y2024">
            <v>0</v>
          </cell>
          <cell r="Z2024">
            <v>377800</v>
          </cell>
          <cell r="AA2024">
            <v>0</v>
          </cell>
          <cell r="AB2024">
            <v>48456</v>
          </cell>
          <cell r="AC2024">
            <v>26000</v>
          </cell>
          <cell r="AD2024">
            <v>0</v>
          </cell>
          <cell r="AE2024">
            <v>0</v>
          </cell>
          <cell r="AF2024">
            <v>22516</v>
          </cell>
          <cell r="AG2024">
            <v>0</v>
          </cell>
          <cell r="AH2024">
            <v>9814</v>
          </cell>
          <cell r="AI2024">
            <v>60908</v>
          </cell>
          <cell r="AJ2024">
            <v>0</v>
          </cell>
          <cell r="AK2024">
            <v>18518</v>
          </cell>
          <cell r="AL2024">
            <v>2585</v>
          </cell>
          <cell r="AM2024">
            <v>41896.6</v>
          </cell>
          <cell r="AN2024">
            <v>705</v>
          </cell>
          <cell r="AO2024">
            <v>0</v>
          </cell>
          <cell r="AP2024">
            <v>0</v>
          </cell>
          <cell r="AQ2024">
            <v>525381</v>
          </cell>
          <cell r="AR2024">
            <v>0</v>
          </cell>
          <cell r="AS2024">
            <v>0</v>
          </cell>
          <cell r="AT2024">
            <v>0</v>
          </cell>
          <cell r="AU2024">
            <v>0</v>
          </cell>
          <cell r="AV2024">
            <v>2626</v>
          </cell>
          <cell r="AW2024">
            <v>4466.6435000000001</v>
          </cell>
          <cell r="AX2024">
            <v>1071.7772</v>
          </cell>
        </row>
        <row r="2025">
          <cell r="D2025" t="str">
            <v>市川　健史</v>
          </cell>
          <cell r="E2025">
            <v>1005</v>
          </cell>
          <cell r="F2025" t="str">
            <v>総務企画部</v>
          </cell>
          <cell r="G2025">
            <v>100502</v>
          </cell>
          <cell r="H2025" t="str">
            <v>総務Ｇ</v>
          </cell>
          <cell r="I2025">
            <v>1</v>
          </cell>
          <cell r="J2025" t="str">
            <v>部門1</v>
          </cell>
          <cell r="K2025">
            <v>1001</v>
          </cell>
          <cell r="L2025" t="str">
            <v>部門1-1</v>
          </cell>
          <cell r="M2025">
            <v>100102</v>
          </cell>
          <cell r="N2025" t="str">
            <v>一般職員</v>
          </cell>
          <cell r="O2025">
            <v>300</v>
          </cell>
          <cell r="P2025">
            <v>457400</v>
          </cell>
          <cell r="Q2025">
            <v>457400</v>
          </cell>
          <cell r="R2025">
            <v>0</v>
          </cell>
          <cell r="S2025">
            <v>0</v>
          </cell>
          <cell r="T2025">
            <v>0</v>
          </cell>
          <cell r="U2025">
            <v>0</v>
          </cell>
          <cell r="V2025">
            <v>0</v>
          </cell>
          <cell r="W2025">
            <v>0</v>
          </cell>
          <cell r="X2025">
            <v>0</v>
          </cell>
          <cell r="Y2025">
            <v>0</v>
          </cell>
          <cell r="Z2025">
            <v>457400</v>
          </cell>
          <cell r="AA2025">
            <v>105000</v>
          </cell>
          <cell r="AB2025">
            <v>72588</v>
          </cell>
          <cell r="AC2025">
            <v>42500</v>
          </cell>
          <cell r="AD2025">
            <v>0</v>
          </cell>
          <cell r="AE2025">
            <v>0</v>
          </cell>
          <cell r="AF2025">
            <v>8560</v>
          </cell>
          <cell r="AG2025">
            <v>0</v>
          </cell>
          <cell r="AH2025">
            <v>7200</v>
          </cell>
          <cell r="AI2025">
            <v>0</v>
          </cell>
          <cell r="AJ2025">
            <v>0</v>
          </cell>
          <cell r="AK2025">
            <v>27974</v>
          </cell>
          <cell r="AL2025">
            <v>3905</v>
          </cell>
          <cell r="AM2025">
            <v>55267.6</v>
          </cell>
          <cell r="AN2025">
            <v>930</v>
          </cell>
          <cell r="AO2025">
            <v>0</v>
          </cell>
          <cell r="AP2025">
            <v>0</v>
          </cell>
          <cell r="AQ2025">
            <v>693248</v>
          </cell>
          <cell r="AR2025">
            <v>0</v>
          </cell>
          <cell r="AS2025">
            <v>0</v>
          </cell>
          <cell r="AT2025">
            <v>0</v>
          </cell>
          <cell r="AU2025">
            <v>0</v>
          </cell>
          <cell r="AV2025">
            <v>3466</v>
          </cell>
          <cell r="AW2025">
            <v>5892.848</v>
          </cell>
          <cell r="AX2025">
            <v>1414.2258999999999</v>
          </cell>
        </row>
        <row r="2026">
          <cell r="D2026" t="str">
            <v>平野　貴昭</v>
          </cell>
          <cell r="E2026">
            <v>1005</v>
          </cell>
          <cell r="F2026" t="str">
            <v>総務企画部</v>
          </cell>
          <cell r="G2026">
            <v>100502</v>
          </cell>
          <cell r="H2026" t="str">
            <v>総務Ｇ</v>
          </cell>
          <cell r="I2026">
            <v>1</v>
          </cell>
          <cell r="J2026" t="str">
            <v>部門1</v>
          </cell>
          <cell r="K2026">
            <v>1001</v>
          </cell>
          <cell r="L2026" t="str">
            <v>部門1-1</v>
          </cell>
          <cell r="M2026">
            <v>100102</v>
          </cell>
          <cell r="N2026" t="str">
            <v>一般職員</v>
          </cell>
          <cell r="O2026">
            <v>300</v>
          </cell>
          <cell r="P2026">
            <v>344760</v>
          </cell>
          <cell r="Q2026">
            <v>344760</v>
          </cell>
          <cell r="R2026">
            <v>0</v>
          </cell>
          <cell r="S2026">
            <v>0</v>
          </cell>
          <cell r="T2026">
            <v>0</v>
          </cell>
          <cell r="U2026">
            <v>0</v>
          </cell>
          <cell r="V2026">
            <v>0</v>
          </cell>
          <cell r="W2026">
            <v>0</v>
          </cell>
          <cell r="X2026">
            <v>0</v>
          </cell>
          <cell r="Y2026">
            <v>0</v>
          </cell>
          <cell r="Z2026">
            <v>344760</v>
          </cell>
          <cell r="AA2026">
            <v>78000</v>
          </cell>
          <cell r="AB2026">
            <v>51890</v>
          </cell>
          <cell r="AC2026">
            <v>9657</v>
          </cell>
          <cell r="AD2026">
            <v>3857</v>
          </cell>
          <cell r="AE2026">
            <v>0</v>
          </cell>
          <cell r="AF2026">
            <v>0</v>
          </cell>
          <cell r="AG2026">
            <v>0</v>
          </cell>
          <cell r="AH2026">
            <v>2600</v>
          </cell>
          <cell r="AI2026">
            <v>0</v>
          </cell>
          <cell r="AJ2026">
            <v>0</v>
          </cell>
          <cell r="AK2026">
            <v>27974</v>
          </cell>
          <cell r="AL2026">
            <v>3905</v>
          </cell>
          <cell r="AM2026">
            <v>55267.6</v>
          </cell>
          <cell r="AN2026">
            <v>930</v>
          </cell>
          <cell r="AO2026">
            <v>0</v>
          </cell>
          <cell r="AP2026">
            <v>0</v>
          </cell>
          <cell r="AQ2026">
            <v>490764</v>
          </cell>
          <cell r="AR2026">
            <v>0</v>
          </cell>
          <cell r="AS2026">
            <v>0</v>
          </cell>
          <cell r="AT2026">
            <v>0</v>
          </cell>
          <cell r="AU2026">
            <v>0</v>
          </cell>
          <cell r="AV2026">
            <v>2453</v>
          </cell>
          <cell r="AW2026">
            <v>4172.3140000000003</v>
          </cell>
          <cell r="AX2026">
            <v>1001.1585</v>
          </cell>
        </row>
        <row r="2027">
          <cell r="D2027" t="str">
            <v>近藤　斉</v>
          </cell>
          <cell r="E2027">
            <v>1004</v>
          </cell>
          <cell r="F2027" t="str">
            <v>事業統括部</v>
          </cell>
          <cell r="G2027">
            <v>100403</v>
          </cell>
          <cell r="H2027" t="str">
            <v>管理システムＧ</v>
          </cell>
          <cell r="I2027">
            <v>1</v>
          </cell>
          <cell r="J2027" t="str">
            <v>部門1</v>
          </cell>
          <cell r="K2027">
            <v>1001</v>
          </cell>
          <cell r="L2027" t="str">
            <v>部門1-1</v>
          </cell>
          <cell r="M2027">
            <v>100102</v>
          </cell>
          <cell r="N2027" t="str">
            <v>一般職員</v>
          </cell>
          <cell r="O2027">
            <v>300</v>
          </cell>
          <cell r="P2027">
            <v>400500</v>
          </cell>
          <cell r="Q2027">
            <v>400500</v>
          </cell>
          <cell r="R2027">
            <v>0</v>
          </cell>
          <cell r="S2027">
            <v>0</v>
          </cell>
          <cell r="T2027">
            <v>0</v>
          </cell>
          <cell r="U2027">
            <v>0</v>
          </cell>
          <cell r="V2027">
            <v>0</v>
          </cell>
          <cell r="W2027">
            <v>0</v>
          </cell>
          <cell r="X2027">
            <v>0</v>
          </cell>
          <cell r="Y2027">
            <v>0</v>
          </cell>
          <cell r="Z2027">
            <v>400500</v>
          </cell>
          <cell r="AA2027">
            <v>75000</v>
          </cell>
          <cell r="AB2027">
            <v>62940</v>
          </cell>
          <cell r="AC2027">
            <v>49000</v>
          </cell>
          <cell r="AD2027">
            <v>0</v>
          </cell>
          <cell r="AE2027">
            <v>0</v>
          </cell>
          <cell r="AF2027">
            <v>23820</v>
          </cell>
          <cell r="AG2027">
            <v>0</v>
          </cell>
          <cell r="AH2027">
            <v>4500</v>
          </cell>
          <cell r="AI2027">
            <v>0</v>
          </cell>
          <cell r="AJ2027">
            <v>0</v>
          </cell>
          <cell r="AK2027">
            <v>24428</v>
          </cell>
          <cell r="AL2027">
            <v>3410</v>
          </cell>
          <cell r="AM2027">
            <v>55267.6</v>
          </cell>
          <cell r="AN2027">
            <v>930</v>
          </cell>
          <cell r="AO2027">
            <v>0</v>
          </cell>
          <cell r="AP2027">
            <v>0</v>
          </cell>
          <cell r="AQ2027">
            <v>615760</v>
          </cell>
          <cell r="AR2027">
            <v>0</v>
          </cell>
          <cell r="AS2027">
            <v>0</v>
          </cell>
          <cell r="AT2027">
            <v>0</v>
          </cell>
          <cell r="AU2027">
            <v>0</v>
          </cell>
          <cell r="AV2027">
            <v>3078</v>
          </cell>
          <cell r="AW2027">
            <v>5234.76</v>
          </cell>
          <cell r="AX2027">
            <v>1256.1504</v>
          </cell>
        </row>
        <row r="2028">
          <cell r="D2028" t="str">
            <v>森下　秀重</v>
          </cell>
          <cell r="E2028">
            <v>1002</v>
          </cell>
          <cell r="F2028" t="str">
            <v>派遣業務部</v>
          </cell>
          <cell r="G2028">
            <v>100201</v>
          </cell>
          <cell r="H2028" t="str">
            <v>派遣業務Ｇ</v>
          </cell>
          <cell r="I2028">
            <v>1</v>
          </cell>
          <cell r="J2028" t="str">
            <v>部門1</v>
          </cell>
          <cell r="K2028">
            <v>1001</v>
          </cell>
          <cell r="L2028" t="str">
            <v>部門1-1</v>
          </cell>
          <cell r="M2028">
            <v>100102</v>
          </cell>
          <cell r="N2028" t="str">
            <v>一般職員</v>
          </cell>
          <cell r="O2028">
            <v>500</v>
          </cell>
          <cell r="P2028">
            <v>390200</v>
          </cell>
          <cell r="Q2028">
            <v>390200</v>
          </cell>
          <cell r="R2028">
            <v>0</v>
          </cell>
          <cell r="S2028">
            <v>0</v>
          </cell>
          <cell r="T2028">
            <v>0</v>
          </cell>
          <cell r="U2028">
            <v>0</v>
          </cell>
          <cell r="V2028">
            <v>0</v>
          </cell>
          <cell r="W2028">
            <v>0</v>
          </cell>
          <cell r="X2028">
            <v>0</v>
          </cell>
          <cell r="Y2028">
            <v>0</v>
          </cell>
          <cell r="Z2028">
            <v>390200</v>
          </cell>
          <cell r="AA2028">
            <v>0</v>
          </cell>
          <cell r="AB2028">
            <v>49944</v>
          </cell>
          <cell r="AC2028">
            <v>26000</v>
          </cell>
          <cell r="AD2028">
            <v>0</v>
          </cell>
          <cell r="AE2028">
            <v>0</v>
          </cell>
          <cell r="AF2028">
            <v>12816</v>
          </cell>
          <cell r="AG2028">
            <v>0</v>
          </cell>
          <cell r="AH2028">
            <v>13785</v>
          </cell>
          <cell r="AI2028">
            <v>1547</v>
          </cell>
          <cell r="AJ2028">
            <v>0</v>
          </cell>
          <cell r="AK2028">
            <v>22064</v>
          </cell>
          <cell r="AL2028">
            <v>3080</v>
          </cell>
          <cell r="AM2028">
            <v>49918.8</v>
          </cell>
          <cell r="AN2028">
            <v>840</v>
          </cell>
          <cell r="AO2028">
            <v>0</v>
          </cell>
          <cell r="AP2028">
            <v>0</v>
          </cell>
          <cell r="AQ2028">
            <v>494292</v>
          </cell>
          <cell r="AR2028">
            <v>0</v>
          </cell>
          <cell r="AS2028">
            <v>0</v>
          </cell>
          <cell r="AT2028">
            <v>0</v>
          </cell>
          <cell r="AU2028">
            <v>0</v>
          </cell>
          <cell r="AV2028">
            <v>2471</v>
          </cell>
          <cell r="AW2028">
            <v>4201.942</v>
          </cell>
          <cell r="AX2028">
            <v>1008.3556</v>
          </cell>
        </row>
        <row r="2029">
          <cell r="D2029" t="str">
            <v>阿達　清</v>
          </cell>
          <cell r="E2029">
            <v>1002</v>
          </cell>
          <cell r="F2029" t="str">
            <v>派遣業務部</v>
          </cell>
          <cell r="G2029">
            <v>100201</v>
          </cell>
          <cell r="H2029" t="str">
            <v>派遣業務Ｇ</v>
          </cell>
          <cell r="I2029">
            <v>1</v>
          </cell>
          <cell r="J2029" t="str">
            <v>部門1</v>
          </cell>
          <cell r="K2029">
            <v>1001</v>
          </cell>
          <cell r="L2029" t="str">
            <v>部門1-1</v>
          </cell>
          <cell r="M2029">
            <v>100102</v>
          </cell>
          <cell r="N2029" t="str">
            <v>一般職員</v>
          </cell>
          <cell r="O2029">
            <v>500</v>
          </cell>
          <cell r="P2029">
            <v>401800</v>
          </cell>
          <cell r="Q2029">
            <v>401800</v>
          </cell>
          <cell r="R2029">
            <v>0</v>
          </cell>
          <cell r="S2029">
            <v>0</v>
          </cell>
          <cell r="T2029">
            <v>0</v>
          </cell>
          <cell r="U2029">
            <v>0</v>
          </cell>
          <cell r="V2029">
            <v>0</v>
          </cell>
          <cell r="W2029">
            <v>0</v>
          </cell>
          <cell r="X2029">
            <v>0</v>
          </cell>
          <cell r="Y2029">
            <v>0</v>
          </cell>
          <cell r="Z2029">
            <v>401800</v>
          </cell>
          <cell r="AA2029">
            <v>0</v>
          </cell>
          <cell r="AB2029">
            <v>48216</v>
          </cell>
          <cell r="AC2029">
            <v>0</v>
          </cell>
          <cell r="AD2029">
            <v>27000</v>
          </cell>
          <cell r="AE2029">
            <v>0</v>
          </cell>
          <cell r="AF2029">
            <v>12763</v>
          </cell>
          <cell r="AG2029">
            <v>0</v>
          </cell>
          <cell r="AH2029">
            <v>8600</v>
          </cell>
          <cell r="AI2029">
            <v>43824</v>
          </cell>
          <cell r="AJ2029">
            <v>0</v>
          </cell>
          <cell r="AK2029">
            <v>19700</v>
          </cell>
          <cell r="AL2029">
            <v>2750</v>
          </cell>
          <cell r="AM2029">
            <v>44570</v>
          </cell>
          <cell r="AN2029">
            <v>750</v>
          </cell>
          <cell r="AO2029">
            <v>0</v>
          </cell>
          <cell r="AP2029">
            <v>0</v>
          </cell>
          <cell r="AQ2029">
            <v>542203</v>
          </cell>
          <cell r="AR2029">
            <v>0</v>
          </cell>
          <cell r="AS2029">
            <v>0</v>
          </cell>
          <cell r="AT2029">
            <v>0</v>
          </cell>
          <cell r="AU2029">
            <v>0</v>
          </cell>
          <cell r="AV2029">
            <v>2711</v>
          </cell>
          <cell r="AW2029">
            <v>4608.7404999999999</v>
          </cell>
          <cell r="AX2029">
            <v>1106.0941</v>
          </cell>
        </row>
        <row r="2030">
          <cell r="D2030" t="str">
            <v>金沢　功</v>
          </cell>
          <cell r="E2030">
            <v>1006</v>
          </cell>
          <cell r="F2030" t="str">
            <v>東京研修センター</v>
          </cell>
          <cell r="G2030">
            <v>100601</v>
          </cell>
          <cell r="H2030" t="str">
            <v>ＴＫＣＧ</v>
          </cell>
          <cell r="I2030">
            <v>1</v>
          </cell>
          <cell r="J2030" t="str">
            <v>部門1</v>
          </cell>
          <cell r="K2030">
            <v>1001</v>
          </cell>
          <cell r="L2030" t="str">
            <v>部門1-1</v>
          </cell>
          <cell r="M2030">
            <v>100102</v>
          </cell>
          <cell r="N2030" t="str">
            <v>一般職員</v>
          </cell>
          <cell r="O2030">
            <v>300</v>
          </cell>
          <cell r="P2030">
            <v>385300</v>
          </cell>
          <cell r="Q2030">
            <v>385300</v>
          </cell>
          <cell r="R2030">
            <v>0</v>
          </cell>
          <cell r="S2030">
            <v>0</v>
          </cell>
          <cell r="T2030">
            <v>0</v>
          </cell>
          <cell r="U2030">
            <v>0</v>
          </cell>
          <cell r="V2030">
            <v>0</v>
          </cell>
          <cell r="W2030">
            <v>0</v>
          </cell>
          <cell r="X2030">
            <v>0</v>
          </cell>
          <cell r="Y2030">
            <v>0</v>
          </cell>
          <cell r="Z2030">
            <v>385300</v>
          </cell>
          <cell r="AA2030">
            <v>45000</v>
          </cell>
          <cell r="AB2030">
            <v>51636</v>
          </cell>
          <cell r="AC2030">
            <v>0</v>
          </cell>
          <cell r="AD2030">
            <v>27000</v>
          </cell>
          <cell r="AE2030">
            <v>0</v>
          </cell>
          <cell r="AF2030">
            <v>7830</v>
          </cell>
          <cell r="AG2030">
            <v>0</v>
          </cell>
          <cell r="AH2030">
            <v>1500</v>
          </cell>
          <cell r="AI2030">
            <v>0</v>
          </cell>
          <cell r="AJ2030">
            <v>0</v>
          </cell>
          <cell r="AK2030">
            <v>20882</v>
          </cell>
          <cell r="AL2030">
            <v>2915</v>
          </cell>
          <cell r="AM2030">
            <v>47244.4</v>
          </cell>
          <cell r="AN2030">
            <v>795</v>
          </cell>
          <cell r="AO2030">
            <v>0</v>
          </cell>
          <cell r="AP2030">
            <v>0</v>
          </cell>
          <cell r="AQ2030">
            <v>518266</v>
          </cell>
          <cell r="AR2030">
            <v>0</v>
          </cell>
          <cell r="AS2030">
            <v>0</v>
          </cell>
          <cell r="AT2030">
            <v>0</v>
          </cell>
          <cell r="AU2030">
            <v>0</v>
          </cell>
          <cell r="AV2030">
            <v>2591</v>
          </cell>
          <cell r="AW2030">
            <v>4405.5910000000003</v>
          </cell>
          <cell r="AX2030">
            <v>1057.2626</v>
          </cell>
        </row>
        <row r="2031">
          <cell r="D2031" t="str">
            <v>矢島　康江</v>
          </cell>
          <cell r="E2031">
            <v>1007</v>
          </cell>
          <cell r="F2031" t="str">
            <v>関西研修センター</v>
          </cell>
          <cell r="G2031">
            <v>100701</v>
          </cell>
          <cell r="H2031" t="str">
            <v>ＫＫＣＧ</v>
          </cell>
          <cell r="I2031">
            <v>1</v>
          </cell>
          <cell r="J2031" t="str">
            <v>部門1</v>
          </cell>
          <cell r="K2031">
            <v>1001</v>
          </cell>
          <cell r="L2031" t="str">
            <v>部門1-1</v>
          </cell>
          <cell r="M2031">
            <v>100102</v>
          </cell>
          <cell r="N2031" t="str">
            <v>一般職員</v>
          </cell>
          <cell r="O2031">
            <v>300</v>
          </cell>
          <cell r="P2031">
            <v>269710</v>
          </cell>
          <cell r="Q2031">
            <v>269710</v>
          </cell>
          <cell r="R2031">
            <v>0</v>
          </cell>
          <cell r="S2031">
            <v>0</v>
          </cell>
          <cell r="T2031">
            <v>0</v>
          </cell>
          <cell r="U2031">
            <v>0</v>
          </cell>
          <cell r="V2031">
            <v>0</v>
          </cell>
          <cell r="W2031">
            <v>0</v>
          </cell>
          <cell r="X2031">
            <v>0</v>
          </cell>
          <cell r="Y2031">
            <v>0</v>
          </cell>
          <cell r="Z2031">
            <v>269710</v>
          </cell>
          <cell r="AA2031">
            <v>31500</v>
          </cell>
          <cell r="AB2031">
            <v>36145</v>
          </cell>
          <cell r="AC2031">
            <v>0</v>
          </cell>
          <cell r="AD2031">
            <v>0</v>
          </cell>
          <cell r="AE2031">
            <v>0</v>
          </cell>
          <cell r="AF2031">
            <v>0</v>
          </cell>
          <cell r="AG2031">
            <v>0</v>
          </cell>
          <cell r="AH2031">
            <v>0</v>
          </cell>
          <cell r="AI2031">
            <v>0</v>
          </cell>
          <cell r="AJ2031">
            <v>0</v>
          </cell>
          <cell r="AK2031">
            <v>20882</v>
          </cell>
          <cell r="AL2031">
            <v>2915</v>
          </cell>
          <cell r="AM2031">
            <v>47244.4</v>
          </cell>
          <cell r="AN2031">
            <v>795</v>
          </cell>
          <cell r="AO2031">
            <v>0</v>
          </cell>
          <cell r="AP2031">
            <v>0</v>
          </cell>
          <cell r="AQ2031">
            <v>337355</v>
          </cell>
          <cell r="AR2031">
            <v>0</v>
          </cell>
          <cell r="AS2031">
            <v>0</v>
          </cell>
          <cell r="AT2031">
            <v>0</v>
          </cell>
          <cell r="AU2031">
            <v>0</v>
          </cell>
          <cell r="AV2031">
            <v>1686</v>
          </cell>
          <cell r="AW2031">
            <v>2868.2925</v>
          </cell>
          <cell r="AX2031">
            <v>688.20420000000001</v>
          </cell>
        </row>
        <row r="2032">
          <cell r="D2032" t="str">
            <v>多賀　寿江</v>
          </cell>
          <cell r="E2032">
            <v>1004</v>
          </cell>
          <cell r="F2032" t="str">
            <v>事業統括部</v>
          </cell>
          <cell r="G2032">
            <v>100401</v>
          </cell>
          <cell r="H2032" t="str">
            <v>事業統括Ｇ</v>
          </cell>
          <cell r="I2032">
            <v>1</v>
          </cell>
          <cell r="J2032" t="str">
            <v>部門1</v>
          </cell>
          <cell r="K2032">
            <v>1001</v>
          </cell>
          <cell r="L2032" t="str">
            <v>部門1-1</v>
          </cell>
          <cell r="M2032">
            <v>100102</v>
          </cell>
          <cell r="N2032" t="str">
            <v>一般職員</v>
          </cell>
          <cell r="O2032">
            <v>300</v>
          </cell>
          <cell r="P2032">
            <v>457400</v>
          </cell>
          <cell r="Q2032">
            <v>457400</v>
          </cell>
          <cell r="R2032">
            <v>0</v>
          </cell>
          <cell r="S2032">
            <v>0</v>
          </cell>
          <cell r="T2032">
            <v>0</v>
          </cell>
          <cell r="U2032">
            <v>0</v>
          </cell>
          <cell r="V2032">
            <v>0</v>
          </cell>
          <cell r="W2032">
            <v>0</v>
          </cell>
          <cell r="X2032">
            <v>0</v>
          </cell>
          <cell r="Y2032">
            <v>0</v>
          </cell>
          <cell r="Z2032">
            <v>457400</v>
          </cell>
          <cell r="AA2032">
            <v>105000</v>
          </cell>
          <cell r="AB2032">
            <v>67488</v>
          </cell>
          <cell r="AC2032">
            <v>0</v>
          </cell>
          <cell r="AD2032">
            <v>27000</v>
          </cell>
          <cell r="AE2032">
            <v>0</v>
          </cell>
          <cell r="AF2032">
            <v>4135</v>
          </cell>
          <cell r="AG2032">
            <v>0</v>
          </cell>
          <cell r="AH2032">
            <v>0</v>
          </cell>
          <cell r="AI2032">
            <v>0</v>
          </cell>
          <cell r="AJ2032">
            <v>0</v>
          </cell>
          <cell r="AK2032">
            <v>24428</v>
          </cell>
          <cell r="AL2032">
            <v>3410</v>
          </cell>
          <cell r="AM2032">
            <v>55267.6</v>
          </cell>
          <cell r="AN2032">
            <v>930</v>
          </cell>
          <cell r="AO2032">
            <v>0</v>
          </cell>
          <cell r="AP2032">
            <v>0</v>
          </cell>
          <cell r="AQ2032">
            <v>661023</v>
          </cell>
          <cell r="AR2032">
            <v>0</v>
          </cell>
          <cell r="AS2032">
            <v>0</v>
          </cell>
          <cell r="AT2032">
            <v>0</v>
          </cell>
          <cell r="AU2032">
            <v>0</v>
          </cell>
          <cell r="AV2032">
            <v>3305</v>
          </cell>
          <cell r="AW2032">
            <v>5618.8104999999996</v>
          </cell>
          <cell r="AX2032">
            <v>1348.4869000000001</v>
          </cell>
        </row>
        <row r="2033">
          <cell r="D2033" t="str">
            <v>武村　ゆみ</v>
          </cell>
          <cell r="E2033">
            <v>1007</v>
          </cell>
          <cell r="F2033" t="str">
            <v>関西研修センター</v>
          </cell>
          <cell r="G2033">
            <v>100701</v>
          </cell>
          <cell r="H2033" t="str">
            <v>ＫＫＣＧ</v>
          </cell>
          <cell r="I2033">
            <v>1</v>
          </cell>
          <cell r="J2033" t="str">
            <v>部門1</v>
          </cell>
          <cell r="K2033">
            <v>1001</v>
          </cell>
          <cell r="L2033" t="str">
            <v>部門1-1</v>
          </cell>
          <cell r="M2033">
            <v>100102</v>
          </cell>
          <cell r="N2033" t="str">
            <v>一般職員</v>
          </cell>
          <cell r="O2033">
            <v>500</v>
          </cell>
          <cell r="P2033">
            <v>359800</v>
          </cell>
          <cell r="Q2033">
            <v>359800</v>
          </cell>
          <cell r="R2033">
            <v>0</v>
          </cell>
          <cell r="S2033">
            <v>0</v>
          </cell>
          <cell r="T2033">
            <v>0</v>
          </cell>
          <cell r="U2033">
            <v>0</v>
          </cell>
          <cell r="V2033">
            <v>0</v>
          </cell>
          <cell r="W2033">
            <v>0</v>
          </cell>
          <cell r="X2033">
            <v>0</v>
          </cell>
          <cell r="Y2033">
            <v>0</v>
          </cell>
          <cell r="Z2033">
            <v>359800</v>
          </cell>
          <cell r="AA2033">
            <v>0</v>
          </cell>
          <cell r="AB2033">
            <v>43176</v>
          </cell>
          <cell r="AC2033">
            <v>0</v>
          </cell>
          <cell r="AD2033">
            <v>27000</v>
          </cell>
          <cell r="AE2033">
            <v>0</v>
          </cell>
          <cell r="AF2033">
            <v>14670</v>
          </cell>
          <cell r="AG2033">
            <v>0</v>
          </cell>
          <cell r="AH2033">
            <v>6359</v>
          </cell>
          <cell r="AI2033">
            <v>29514</v>
          </cell>
          <cell r="AJ2033">
            <v>0</v>
          </cell>
          <cell r="AK2033">
            <v>25610</v>
          </cell>
          <cell r="AL2033">
            <v>3575</v>
          </cell>
          <cell r="AM2033">
            <v>55267.6</v>
          </cell>
          <cell r="AN2033">
            <v>930</v>
          </cell>
          <cell r="AO2033">
            <v>0</v>
          </cell>
          <cell r="AP2033">
            <v>0</v>
          </cell>
          <cell r="AQ2033">
            <v>622519</v>
          </cell>
          <cell r="AR2033">
            <v>0</v>
          </cell>
          <cell r="AS2033">
            <v>0</v>
          </cell>
          <cell r="AT2033">
            <v>0</v>
          </cell>
          <cell r="AU2033">
            <v>0</v>
          </cell>
          <cell r="AV2033">
            <v>2402</v>
          </cell>
          <cell r="AW2033">
            <v>4085.0065</v>
          </cell>
          <cell r="AX2033">
            <v>980.25869999999998</v>
          </cell>
        </row>
        <row r="2034">
          <cell r="D2034" t="str">
            <v>鈴木　保巳</v>
          </cell>
          <cell r="E2034">
            <v>1002</v>
          </cell>
          <cell r="F2034" t="str">
            <v>派遣業務部</v>
          </cell>
          <cell r="G2034">
            <v>100201</v>
          </cell>
          <cell r="H2034" t="str">
            <v>派遣業務Ｇ</v>
          </cell>
          <cell r="I2034">
            <v>1</v>
          </cell>
          <cell r="J2034" t="str">
            <v>部門1</v>
          </cell>
          <cell r="K2034">
            <v>1001</v>
          </cell>
          <cell r="L2034" t="str">
            <v>部門1-1</v>
          </cell>
          <cell r="M2034">
            <v>100102</v>
          </cell>
          <cell r="N2034" t="str">
            <v>一般職員</v>
          </cell>
          <cell r="O2034">
            <v>300</v>
          </cell>
          <cell r="P2034">
            <v>457400</v>
          </cell>
          <cell r="Q2034">
            <v>457400</v>
          </cell>
          <cell r="R2034">
            <v>0</v>
          </cell>
          <cell r="S2034">
            <v>0</v>
          </cell>
          <cell r="T2034">
            <v>0</v>
          </cell>
          <cell r="U2034">
            <v>0</v>
          </cell>
          <cell r="V2034">
            <v>0</v>
          </cell>
          <cell r="W2034">
            <v>0</v>
          </cell>
          <cell r="X2034">
            <v>0</v>
          </cell>
          <cell r="Y2034">
            <v>0</v>
          </cell>
          <cell r="Z2034">
            <v>457400</v>
          </cell>
          <cell r="AA2034">
            <v>105000</v>
          </cell>
          <cell r="AB2034">
            <v>71988</v>
          </cell>
          <cell r="AC2034">
            <v>37500</v>
          </cell>
          <cell r="AD2034">
            <v>0</v>
          </cell>
          <cell r="AE2034">
            <v>0</v>
          </cell>
          <cell r="AF2034">
            <v>17938</v>
          </cell>
          <cell r="AG2034">
            <v>0</v>
          </cell>
          <cell r="AH2034">
            <v>4950</v>
          </cell>
          <cell r="AI2034">
            <v>0</v>
          </cell>
          <cell r="AJ2034">
            <v>0</v>
          </cell>
          <cell r="AK2034">
            <v>26792</v>
          </cell>
          <cell r="AL2034">
            <v>3740</v>
          </cell>
          <cell r="AM2034">
            <v>55267.6</v>
          </cell>
          <cell r="AN2034">
            <v>930</v>
          </cell>
          <cell r="AO2034">
            <v>0</v>
          </cell>
          <cell r="AP2034">
            <v>0</v>
          </cell>
          <cell r="AQ2034">
            <v>694776</v>
          </cell>
          <cell r="AR2034">
            <v>0</v>
          </cell>
          <cell r="AS2034">
            <v>0</v>
          </cell>
          <cell r="AT2034">
            <v>0</v>
          </cell>
          <cell r="AU2034">
            <v>0</v>
          </cell>
          <cell r="AV2034">
            <v>3473</v>
          </cell>
          <cell r="AW2034">
            <v>5906.4759999999997</v>
          </cell>
          <cell r="AX2034">
            <v>1417.3430000000001</v>
          </cell>
        </row>
        <row r="2035">
          <cell r="D2035" t="str">
            <v>大野　達也</v>
          </cell>
          <cell r="E2035">
            <v>1007</v>
          </cell>
          <cell r="F2035" t="str">
            <v>関西研修センター</v>
          </cell>
          <cell r="G2035">
            <v>100701</v>
          </cell>
          <cell r="H2035" t="str">
            <v>ＫＫＣＧ</v>
          </cell>
          <cell r="I2035">
            <v>1</v>
          </cell>
          <cell r="J2035" t="str">
            <v>部門1</v>
          </cell>
          <cell r="K2035">
            <v>1001</v>
          </cell>
          <cell r="L2035" t="str">
            <v>部門1-1</v>
          </cell>
          <cell r="M2035">
            <v>100102</v>
          </cell>
          <cell r="N2035" t="str">
            <v>一般職員</v>
          </cell>
          <cell r="O2035">
            <v>500</v>
          </cell>
          <cell r="P2035">
            <v>380300</v>
          </cell>
          <cell r="Q2035">
            <v>380300</v>
          </cell>
          <cell r="R2035">
            <v>0</v>
          </cell>
          <cell r="S2035">
            <v>0</v>
          </cell>
          <cell r="T2035">
            <v>0</v>
          </cell>
          <cell r="U2035">
            <v>0</v>
          </cell>
          <cell r="V2035">
            <v>0</v>
          </cell>
          <cell r="W2035">
            <v>0</v>
          </cell>
          <cell r="X2035">
            <v>0</v>
          </cell>
          <cell r="Y2035">
            <v>0</v>
          </cell>
          <cell r="Z2035">
            <v>380300</v>
          </cell>
          <cell r="AA2035">
            <v>0</v>
          </cell>
          <cell r="AB2035">
            <v>45636</v>
          </cell>
          <cell r="AC2035">
            <v>0</v>
          </cell>
          <cell r="AD2035">
            <v>0</v>
          </cell>
          <cell r="AE2035">
            <v>0</v>
          </cell>
          <cell r="AF2035">
            <v>21520</v>
          </cell>
          <cell r="AG2035">
            <v>0</v>
          </cell>
          <cell r="AH2035">
            <v>6865</v>
          </cell>
          <cell r="AI2035">
            <v>21304</v>
          </cell>
          <cell r="AJ2035">
            <v>0</v>
          </cell>
          <cell r="AK2035">
            <v>20882</v>
          </cell>
          <cell r="AL2035">
            <v>2915</v>
          </cell>
          <cell r="AM2035">
            <v>47244.4</v>
          </cell>
          <cell r="AN2035">
            <v>795</v>
          </cell>
          <cell r="AO2035">
            <v>0</v>
          </cell>
          <cell r="AP2035">
            <v>0</v>
          </cell>
          <cell r="AQ2035">
            <v>475625</v>
          </cell>
          <cell r="AR2035">
            <v>0</v>
          </cell>
          <cell r="AS2035">
            <v>0</v>
          </cell>
          <cell r="AT2035">
            <v>0</v>
          </cell>
          <cell r="AU2035">
            <v>0</v>
          </cell>
          <cell r="AV2035">
            <v>2378</v>
          </cell>
          <cell r="AW2035">
            <v>4042.9375</v>
          </cell>
          <cell r="AX2035">
            <v>970.27499999999998</v>
          </cell>
        </row>
        <row r="2036">
          <cell r="D2036" t="str">
            <v>黒澤　陽一</v>
          </cell>
          <cell r="E2036">
            <v>1009</v>
          </cell>
          <cell r="F2036" t="str">
            <v>監査室</v>
          </cell>
          <cell r="G2036">
            <v>100101</v>
          </cell>
          <cell r="H2036" t="str">
            <v>　　</v>
          </cell>
          <cell r="I2036">
            <v>1</v>
          </cell>
          <cell r="J2036" t="str">
            <v>部門1</v>
          </cell>
          <cell r="K2036">
            <v>1001</v>
          </cell>
          <cell r="L2036" t="str">
            <v>部門1-1</v>
          </cell>
          <cell r="M2036">
            <v>100102</v>
          </cell>
          <cell r="N2036" t="str">
            <v>一般職員</v>
          </cell>
          <cell r="O2036">
            <v>500</v>
          </cell>
          <cell r="P2036">
            <v>380300</v>
          </cell>
          <cell r="Q2036">
            <v>380300</v>
          </cell>
          <cell r="R2036">
            <v>0</v>
          </cell>
          <cell r="S2036">
            <v>0</v>
          </cell>
          <cell r="T2036">
            <v>0</v>
          </cell>
          <cell r="U2036">
            <v>0</v>
          </cell>
          <cell r="V2036">
            <v>0</v>
          </cell>
          <cell r="W2036">
            <v>0</v>
          </cell>
          <cell r="X2036">
            <v>0</v>
          </cell>
          <cell r="Y2036">
            <v>0</v>
          </cell>
          <cell r="Z2036">
            <v>380300</v>
          </cell>
          <cell r="AA2036">
            <v>0</v>
          </cell>
          <cell r="AB2036">
            <v>49956</v>
          </cell>
          <cell r="AC2036">
            <v>36000</v>
          </cell>
          <cell r="AD2036">
            <v>0</v>
          </cell>
          <cell r="AE2036">
            <v>0</v>
          </cell>
          <cell r="AF2036">
            <v>17742</v>
          </cell>
          <cell r="AG2036">
            <v>0</v>
          </cell>
          <cell r="AH2036">
            <v>7100</v>
          </cell>
          <cell r="AI2036">
            <v>23095</v>
          </cell>
          <cell r="AJ2036">
            <v>0</v>
          </cell>
          <cell r="AK2036">
            <v>22064</v>
          </cell>
          <cell r="AL2036">
            <v>3080</v>
          </cell>
          <cell r="AM2036">
            <v>49918.8</v>
          </cell>
          <cell r="AN2036">
            <v>840</v>
          </cell>
          <cell r="AO2036">
            <v>0</v>
          </cell>
          <cell r="AP2036">
            <v>0</v>
          </cell>
          <cell r="AQ2036">
            <v>514193</v>
          </cell>
          <cell r="AR2036">
            <v>0</v>
          </cell>
          <cell r="AS2036">
            <v>0</v>
          </cell>
          <cell r="AT2036">
            <v>0</v>
          </cell>
          <cell r="AU2036">
            <v>0</v>
          </cell>
          <cell r="AV2036">
            <v>2570</v>
          </cell>
          <cell r="AW2036">
            <v>4371.6054999999997</v>
          </cell>
          <cell r="AX2036">
            <v>1048.9537</v>
          </cell>
        </row>
        <row r="2037">
          <cell r="D2037" t="str">
            <v>名嘉　孝男</v>
          </cell>
          <cell r="E2037">
            <v>1007</v>
          </cell>
          <cell r="F2037" t="str">
            <v>関西研修センター</v>
          </cell>
          <cell r="G2037">
            <v>100701</v>
          </cell>
          <cell r="H2037" t="str">
            <v>ＫＫＣＧ</v>
          </cell>
          <cell r="I2037">
            <v>1</v>
          </cell>
          <cell r="J2037" t="str">
            <v>部門1</v>
          </cell>
          <cell r="K2037">
            <v>1001</v>
          </cell>
          <cell r="L2037" t="str">
            <v>部門1-1</v>
          </cell>
          <cell r="M2037">
            <v>100102</v>
          </cell>
          <cell r="N2037" t="str">
            <v>一般職員</v>
          </cell>
          <cell r="O2037">
            <v>500</v>
          </cell>
          <cell r="P2037">
            <v>390200</v>
          </cell>
          <cell r="Q2037">
            <v>390200</v>
          </cell>
          <cell r="R2037">
            <v>0</v>
          </cell>
          <cell r="S2037">
            <v>0</v>
          </cell>
          <cell r="T2037">
            <v>0</v>
          </cell>
          <cell r="U2037">
            <v>0</v>
          </cell>
          <cell r="V2037">
            <v>0</v>
          </cell>
          <cell r="W2037">
            <v>0</v>
          </cell>
          <cell r="X2037">
            <v>0</v>
          </cell>
          <cell r="Y2037">
            <v>0</v>
          </cell>
          <cell r="Z2037">
            <v>390200</v>
          </cell>
          <cell r="AA2037">
            <v>0</v>
          </cell>
          <cell r="AB2037">
            <v>49764</v>
          </cell>
          <cell r="AC2037">
            <v>24500</v>
          </cell>
          <cell r="AD2037">
            <v>0</v>
          </cell>
          <cell r="AE2037">
            <v>0</v>
          </cell>
          <cell r="AF2037">
            <v>15410</v>
          </cell>
          <cell r="AG2037">
            <v>0</v>
          </cell>
          <cell r="AH2037">
            <v>13752</v>
          </cell>
          <cell r="AI2037">
            <v>15230</v>
          </cell>
          <cell r="AJ2037">
            <v>-21758</v>
          </cell>
          <cell r="AK2037">
            <v>20882</v>
          </cell>
          <cell r="AL2037">
            <v>2915</v>
          </cell>
          <cell r="AM2037">
            <v>47244.4</v>
          </cell>
          <cell r="AN2037">
            <v>795</v>
          </cell>
          <cell r="AO2037">
            <v>0</v>
          </cell>
          <cell r="AP2037">
            <v>0</v>
          </cell>
          <cell r="AQ2037">
            <v>487098</v>
          </cell>
          <cell r="AR2037">
            <v>0</v>
          </cell>
          <cell r="AS2037">
            <v>0</v>
          </cell>
          <cell r="AT2037">
            <v>0</v>
          </cell>
          <cell r="AU2037">
            <v>0</v>
          </cell>
          <cell r="AV2037">
            <v>2435</v>
          </cell>
          <cell r="AW2037">
            <v>4140.8230000000003</v>
          </cell>
          <cell r="AX2037">
            <v>993.67989999999998</v>
          </cell>
        </row>
        <row r="2038">
          <cell r="D2038" t="str">
            <v>前田　陽子</v>
          </cell>
          <cell r="E2038">
            <v>1005</v>
          </cell>
          <cell r="F2038" t="str">
            <v>総務企画部</v>
          </cell>
          <cell r="G2038">
            <v>100502</v>
          </cell>
          <cell r="H2038" t="str">
            <v>総務Ｇ</v>
          </cell>
          <cell r="I2038">
            <v>1</v>
          </cell>
          <cell r="J2038" t="str">
            <v>部門1</v>
          </cell>
          <cell r="K2038">
            <v>1001</v>
          </cell>
          <cell r="L2038" t="str">
            <v>部門1-1</v>
          </cell>
          <cell r="M2038">
            <v>100102</v>
          </cell>
          <cell r="N2038" t="str">
            <v>一般職員</v>
          </cell>
          <cell r="O2038">
            <v>300</v>
          </cell>
          <cell r="P2038">
            <v>372800</v>
          </cell>
          <cell r="Q2038">
            <v>372800</v>
          </cell>
          <cell r="R2038">
            <v>0</v>
          </cell>
          <cell r="S2038">
            <v>0</v>
          </cell>
          <cell r="T2038">
            <v>0</v>
          </cell>
          <cell r="U2038">
            <v>0</v>
          </cell>
          <cell r="V2038">
            <v>0</v>
          </cell>
          <cell r="W2038">
            <v>0</v>
          </cell>
          <cell r="X2038">
            <v>0</v>
          </cell>
          <cell r="Y2038">
            <v>0</v>
          </cell>
          <cell r="Z2038">
            <v>372800</v>
          </cell>
          <cell r="AA2038">
            <v>45000</v>
          </cell>
          <cell r="AB2038">
            <v>50136</v>
          </cell>
          <cell r="AC2038">
            <v>0</v>
          </cell>
          <cell r="AD2038">
            <v>27000</v>
          </cell>
          <cell r="AE2038">
            <v>0</v>
          </cell>
          <cell r="AF2038">
            <v>6840</v>
          </cell>
          <cell r="AG2038">
            <v>0</v>
          </cell>
          <cell r="AH2038">
            <v>7500</v>
          </cell>
          <cell r="AI2038">
            <v>0</v>
          </cell>
          <cell r="AJ2038">
            <v>0</v>
          </cell>
          <cell r="AK2038">
            <v>20882</v>
          </cell>
          <cell r="AL2038">
            <v>2915</v>
          </cell>
          <cell r="AM2038">
            <v>47244.4</v>
          </cell>
          <cell r="AN2038">
            <v>795</v>
          </cell>
          <cell r="AO2038">
            <v>0</v>
          </cell>
          <cell r="AP2038">
            <v>0</v>
          </cell>
          <cell r="AQ2038">
            <v>509276</v>
          </cell>
          <cell r="AR2038">
            <v>0</v>
          </cell>
          <cell r="AS2038">
            <v>0</v>
          </cell>
          <cell r="AT2038">
            <v>0</v>
          </cell>
          <cell r="AU2038">
            <v>0</v>
          </cell>
          <cell r="AV2038">
            <v>2546</v>
          </cell>
          <cell r="AW2038">
            <v>4329.2259999999997</v>
          </cell>
          <cell r="AX2038">
            <v>1038.923</v>
          </cell>
        </row>
        <row r="2039">
          <cell r="D2039" t="str">
            <v>多田　正視</v>
          </cell>
          <cell r="E2039">
            <v>1008</v>
          </cell>
          <cell r="F2039" t="str">
            <v>HIDA総合研究所</v>
          </cell>
          <cell r="G2039">
            <v>100802</v>
          </cell>
          <cell r="H2039" t="str">
            <v>海外戦略Ｇ</v>
          </cell>
          <cell r="I2039">
            <v>1</v>
          </cell>
          <cell r="J2039" t="str">
            <v>部門1</v>
          </cell>
          <cell r="K2039">
            <v>1001</v>
          </cell>
          <cell r="L2039" t="str">
            <v>部門1-1</v>
          </cell>
          <cell r="M2039">
            <v>100102</v>
          </cell>
          <cell r="N2039" t="str">
            <v>一般職員</v>
          </cell>
          <cell r="O2039">
            <v>500</v>
          </cell>
          <cell r="P2039">
            <v>372800</v>
          </cell>
          <cell r="Q2039">
            <v>372800</v>
          </cell>
          <cell r="R2039">
            <v>0</v>
          </cell>
          <cell r="S2039">
            <v>0</v>
          </cell>
          <cell r="T2039">
            <v>0</v>
          </cell>
          <cell r="U2039">
            <v>0</v>
          </cell>
          <cell r="V2039">
            <v>0</v>
          </cell>
          <cell r="W2039">
            <v>0</v>
          </cell>
          <cell r="X2039">
            <v>0</v>
          </cell>
          <cell r="Y2039">
            <v>0</v>
          </cell>
          <cell r="Z2039">
            <v>372800</v>
          </cell>
          <cell r="AA2039">
            <v>0</v>
          </cell>
          <cell r="AB2039">
            <v>44736</v>
          </cell>
          <cell r="AC2039">
            <v>0</v>
          </cell>
          <cell r="AD2039">
            <v>27000</v>
          </cell>
          <cell r="AE2039">
            <v>0</v>
          </cell>
          <cell r="AF2039">
            <v>6500</v>
          </cell>
          <cell r="AG2039">
            <v>0</v>
          </cell>
          <cell r="AH2039">
            <v>6516</v>
          </cell>
          <cell r="AI2039">
            <v>61862</v>
          </cell>
          <cell r="AJ2039">
            <v>0</v>
          </cell>
          <cell r="AK2039">
            <v>20882</v>
          </cell>
          <cell r="AL2039">
            <v>2915</v>
          </cell>
          <cell r="AM2039">
            <v>47244.4</v>
          </cell>
          <cell r="AN2039">
            <v>795</v>
          </cell>
          <cell r="AO2039">
            <v>0</v>
          </cell>
          <cell r="AP2039">
            <v>0</v>
          </cell>
          <cell r="AQ2039">
            <v>519414</v>
          </cell>
          <cell r="AR2039">
            <v>0</v>
          </cell>
          <cell r="AS2039">
            <v>0</v>
          </cell>
          <cell r="AT2039">
            <v>0</v>
          </cell>
          <cell r="AU2039">
            <v>0</v>
          </cell>
          <cell r="AV2039">
            <v>2597</v>
          </cell>
          <cell r="AW2039">
            <v>4415.0889999999999</v>
          </cell>
          <cell r="AX2039">
            <v>1059.6044999999999</v>
          </cell>
        </row>
        <row r="2040">
          <cell r="D2040" t="str">
            <v>川辺　宏美</v>
          </cell>
          <cell r="E2040">
            <v>1004</v>
          </cell>
          <cell r="F2040" t="str">
            <v>事業統括部</v>
          </cell>
          <cell r="G2040">
            <v>100403</v>
          </cell>
          <cell r="H2040" t="str">
            <v>管理システムＧ</v>
          </cell>
          <cell r="I2040">
            <v>1</v>
          </cell>
          <cell r="J2040" t="str">
            <v>部門1</v>
          </cell>
          <cell r="K2040">
            <v>1001</v>
          </cell>
          <cell r="L2040" t="str">
            <v>部門1-1</v>
          </cell>
          <cell r="M2040">
            <v>100102</v>
          </cell>
          <cell r="N2040" t="str">
            <v>一般職員</v>
          </cell>
          <cell r="O2040">
            <v>500</v>
          </cell>
          <cell r="P2040">
            <v>370300</v>
          </cell>
          <cell r="Q2040">
            <v>370300</v>
          </cell>
          <cell r="R2040">
            <v>0</v>
          </cell>
          <cell r="S2040">
            <v>0</v>
          </cell>
          <cell r="T2040">
            <v>0</v>
          </cell>
          <cell r="U2040">
            <v>0</v>
          </cell>
          <cell r="V2040">
            <v>0</v>
          </cell>
          <cell r="W2040">
            <v>0</v>
          </cell>
          <cell r="X2040">
            <v>0</v>
          </cell>
          <cell r="Y2040">
            <v>0</v>
          </cell>
          <cell r="Z2040">
            <v>370300</v>
          </cell>
          <cell r="AA2040">
            <v>0</v>
          </cell>
          <cell r="AB2040">
            <v>45216</v>
          </cell>
          <cell r="AC2040">
            <v>6500</v>
          </cell>
          <cell r="AD2040">
            <v>0</v>
          </cell>
          <cell r="AE2040">
            <v>0</v>
          </cell>
          <cell r="AF2040">
            <v>6003</v>
          </cell>
          <cell r="AG2040">
            <v>0</v>
          </cell>
          <cell r="AH2040">
            <v>17865</v>
          </cell>
          <cell r="AI2040">
            <v>24181</v>
          </cell>
          <cell r="AJ2040">
            <v>0</v>
          </cell>
          <cell r="AK2040">
            <v>20882</v>
          </cell>
          <cell r="AL2040">
            <v>2915</v>
          </cell>
          <cell r="AM2040">
            <v>47244.4</v>
          </cell>
          <cell r="AN2040">
            <v>795</v>
          </cell>
          <cell r="AO2040">
            <v>0</v>
          </cell>
          <cell r="AP2040">
            <v>0</v>
          </cell>
          <cell r="AQ2040">
            <v>470065</v>
          </cell>
          <cell r="AR2040">
            <v>0</v>
          </cell>
          <cell r="AS2040">
            <v>0</v>
          </cell>
          <cell r="AT2040">
            <v>0</v>
          </cell>
          <cell r="AU2040">
            <v>0</v>
          </cell>
          <cell r="AV2040">
            <v>2350</v>
          </cell>
          <cell r="AW2040">
            <v>3995.8775000000001</v>
          </cell>
          <cell r="AX2040">
            <v>958.93259999999998</v>
          </cell>
        </row>
        <row r="2041">
          <cell r="D2041" t="str">
            <v>近藤　智恵</v>
          </cell>
          <cell r="E2041">
            <v>1003</v>
          </cell>
          <cell r="F2041" t="str">
            <v>研修業務部</v>
          </cell>
          <cell r="G2041">
            <v>100302</v>
          </cell>
          <cell r="H2041" t="str">
            <v>低炭素化支援Ｇ</v>
          </cell>
          <cell r="I2041">
            <v>1</v>
          </cell>
          <cell r="J2041" t="str">
            <v>部門1</v>
          </cell>
          <cell r="K2041">
            <v>1001</v>
          </cell>
          <cell r="L2041" t="str">
            <v>部門1-1</v>
          </cell>
          <cell r="M2041">
            <v>100102</v>
          </cell>
          <cell r="N2041" t="str">
            <v>一般職員</v>
          </cell>
          <cell r="O2041">
            <v>300</v>
          </cell>
          <cell r="P2041">
            <v>354400</v>
          </cell>
          <cell r="Q2041">
            <v>354400</v>
          </cell>
          <cell r="R2041">
            <v>0</v>
          </cell>
          <cell r="S2041">
            <v>0</v>
          </cell>
          <cell r="T2041">
            <v>0</v>
          </cell>
          <cell r="U2041">
            <v>0</v>
          </cell>
          <cell r="V2041">
            <v>0</v>
          </cell>
          <cell r="W2041">
            <v>0</v>
          </cell>
          <cell r="X2041">
            <v>0</v>
          </cell>
          <cell r="Y2041">
            <v>0</v>
          </cell>
          <cell r="Z2041">
            <v>354400</v>
          </cell>
          <cell r="AA2041">
            <v>45000</v>
          </cell>
          <cell r="AB2041">
            <v>47928</v>
          </cell>
          <cell r="AC2041">
            <v>0</v>
          </cell>
          <cell r="AD2041">
            <v>0</v>
          </cell>
          <cell r="AE2041">
            <v>0</v>
          </cell>
          <cell r="AF2041">
            <v>17276</v>
          </cell>
          <cell r="AG2041">
            <v>0</v>
          </cell>
          <cell r="AH2041">
            <v>4200</v>
          </cell>
          <cell r="AI2041">
            <v>0</v>
          </cell>
          <cell r="AJ2041">
            <v>0</v>
          </cell>
          <cell r="AK2041">
            <v>18518</v>
          </cell>
          <cell r="AL2041">
            <v>2585</v>
          </cell>
          <cell r="AM2041">
            <v>41896.6</v>
          </cell>
          <cell r="AN2041">
            <v>705</v>
          </cell>
          <cell r="AO2041">
            <v>0</v>
          </cell>
          <cell r="AP2041">
            <v>0</v>
          </cell>
          <cell r="AQ2041">
            <v>468804</v>
          </cell>
          <cell r="AR2041">
            <v>0</v>
          </cell>
          <cell r="AS2041">
            <v>0</v>
          </cell>
          <cell r="AT2041">
            <v>0</v>
          </cell>
          <cell r="AU2041">
            <v>0</v>
          </cell>
          <cell r="AV2041">
            <v>2344</v>
          </cell>
          <cell r="AW2041">
            <v>3984.8539999999998</v>
          </cell>
          <cell r="AX2041">
            <v>956.36009999999999</v>
          </cell>
        </row>
        <row r="2042">
          <cell r="D2042" t="str">
            <v>西山　毅</v>
          </cell>
          <cell r="E2042">
            <v>1004</v>
          </cell>
          <cell r="F2042" t="str">
            <v>事業統括部</v>
          </cell>
          <cell r="G2042">
            <v>100401</v>
          </cell>
          <cell r="H2042" t="str">
            <v>事業統括Ｇ</v>
          </cell>
          <cell r="I2042">
            <v>1</v>
          </cell>
          <cell r="J2042" t="str">
            <v>部門1</v>
          </cell>
          <cell r="K2042">
            <v>1001</v>
          </cell>
          <cell r="L2042" t="str">
            <v>部門1-1</v>
          </cell>
          <cell r="M2042">
            <v>100102</v>
          </cell>
          <cell r="N2042" t="str">
            <v>一般職員</v>
          </cell>
          <cell r="O2042">
            <v>500</v>
          </cell>
          <cell r="P2042">
            <v>395000</v>
          </cell>
          <cell r="Q2042">
            <v>395000</v>
          </cell>
          <cell r="R2042">
            <v>0</v>
          </cell>
          <cell r="S2042">
            <v>0</v>
          </cell>
          <cell r="T2042">
            <v>0</v>
          </cell>
          <cell r="U2042">
            <v>0</v>
          </cell>
          <cell r="V2042">
            <v>0</v>
          </cell>
          <cell r="W2042">
            <v>0</v>
          </cell>
          <cell r="X2042">
            <v>0</v>
          </cell>
          <cell r="Y2042">
            <v>0</v>
          </cell>
          <cell r="Z2042">
            <v>395000</v>
          </cell>
          <cell r="AA2042">
            <v>0</v>
          </cell>
          <cell r="AB2042">
            <v>48780</v>
          </cell>
          <cell r="AC2042">
            <v>11500</v>
          </cell>
          <cell r="AD2042">
            <v>27000</v>
          </cell>
          <cell r="AE2042">
            <v>0</v>
          </cell>
          <cell r="AF2042">
            <v>9306</v>
          </cell>
          <cell r="AG2042">
            <v>0</v>
          </cell>
          <cell r="AH2042">
            <v>6959</v>
          </cell>
          <cell r="AI2042">
            <v>26237</v>
          </cell>
          <cell r="AJ2042">
            <v>0</v>
          </cell>
          <cell r="AK2042">
            <v>24428</v>
          </cell>
          <cell r="AL2042">
            <v>3410</v>
          </cell>
          <cell r="AM2042">
            <v>55267.6</v>
          </cell>
          <cell r="AN2042">
            <v>930</v>
          </cell>
          <cell r="AO2042">
            <v>0</v>
          </cell>
          <cell r="AP2042">
            <v>0</v>
          </cell>
          <cell r="AQ2042">
            <v>524782</v>
          </cell>
          <cell r="AR2042">
            <v>0</v>
          </cell>
          <cell r="AS2042">
            <v>0</v>
          </cell>
          <cell r="AT2042">
            <v>0</v>
          </cell>
          <cell r="AU2042">
            <v>0</v>
          </cell>
          <cell r="AV2042">
            <v>2623</v>
          </cell>
          <cell r="AW2042">
            <v>4461.5569999999998</v>
          </cell>
          <cell r="AX2042">
            <v>1070.5552</v>
          </cell>
        </row>
        <row r="2043">
          <cell r="D2043" t="str">
            <v>吉岡　治</v>
          </cell>
          <cell r="E2043">
            <v>1002</v>
          </cell>
          <cell r="F2043" t="str">
            <v>政策推進部</v>
          </cell>
          <cell r="G2043">
            <v>100201</v>
          </cell>
          <cell r="H2043" t="str">
            <v>国際人材Ｇ</v>
          </cell>
          <cell r="I2043">
            <v>1</v>
          </cell>
          <cell r="J2043" t="str">
            <v>部門1</v>
          </cell>
          <cell r="K2043">
            <v>1001</v>
          </cell>
          <cell r="L2043" t="str">
            <v>部門1-1</v>
          </cell>
          <cell r="M2043">
            <v>100102</v>
          </cell>
          <cell r="N2043" t="str">
            <v>一般職員</v>
          </cell>
          <cell r="O2043">
            <v>300</v>
          </cell>
          <cell r="P2043">
            <v>457400</v>
          </cell>
          <cell r="Q2043">
            <v>457400</v>
          </cell>
          <cell r="R2043">
            <v>0</v>
          </cell>
          <cell r="S2043">
            <v>0</v>
          </cell>
          <cell r="T2043">
            <v>0</v>
          </cell>
          <cell r="U2043">
            <v>0</v>
          </cell>
          <cell r="V2043">
            <v>0</v>
          </cell>
          <cell r="W2043">
            <v>0</v>
          </cell>
          <cell r="X2043">
            <v>0</v>
          </cell>
          <cell r="Y2043">
            <v>0</v>
          </cell>
          <cell r="Z2043">
            <v>457400</v>
          </cell>
          <cell r="AA2043">
            <v>105000</v>
          </cell>
          <cell r="AB2043">
            <v>69828</v>
          </cell>
          <cell r="AC2043">
            <v>19500</v>
          </cell>
          <cell r="AD2043">
            <v>0</v>
          </cell>
          <cell r="AE2043">
            <v>0</v>
          </cell>
          <cell r="AF2043">
            <v>7866</v>
          </cell>
          <cell r="AG2043">
            <v>0</v>
          </cell>
          <cell r="AH2043">
            <v>9200</v>
          </cell>
          <cell r="AI2043">
            <v>0</v>
          </cell>
          <cell r="AJ2043">
            <v>0</v>
          </cell>
          <cell r="AK2043">
            <v>26792</v>
          </cell>
          <cell r="AL2043">
            <v>3740</v>
          </cell>
          <cell r="AM2043">
            <v>55267.6</v>
          </cell>
          <cell r="AN2043">
            <v>930</v>
          </cell>
          <cell r="AO2043">
            <v>0</v>
          </cell>
          <cell r="AP2043">
            <v>0</v>
          </cell>
          <cell r="AQ2043">
            <v>668794</v>
          </cell>
          <cell r="AR2043">
            <v>0</v>
          </cell>
          <cell r="AS2043">
            <v>0</v>
          </cell>
          <cell r="AT2043">
            <v>0</v>
          </cell>
          <cell r="AU2043">
            <v>0</v>
          </cell>
          <cell r="AV2043">
            <v>3343</v>
          </cell>
          <cell r="AW2043">
            <v>5685.7190000000001</v>
          </cell>
          <cell r="AX2043">
            <v>1364.3397</v>
          </cell>
        </row>
        <row r="2044">
          <cell r="D2044" t="str">
            <v>西古　雅彦</v>
          </cell>
          <cell r="E2044">
            <v>1001</v>
          </cell>
          <cell r="F2044" t="str">
            <v>産業推進部</v>
          </cell>
          <cell r="G2044">
            <v>100101</v>
          </cell>
          <cell r="H2044" t="str">
            <v>産業国際化・インフラＧ</v>
          </cell>
          <cell r="I2044">
            <v>1</v>
          </cell>
          <cell r="J2044" t="str">
            <v>部門1</v>
          </cell>
          <cell r="K2044">
            <v>1001</v>
          </cell>
          <cell r="L2044" t="str">
            <v>部門1-1</v>
          </cell>
          <cell r="M2044">
            <v>100102</v>
          </cell>
          <cell r="N2044" t="str">
            <v>一般職員</v>
          </cell>
          <cell r="O2044">
            <v>500</v>
          </cell>
          <cell r="P2044">
            <v>399500</v>
          </cell>
          <cell r="Q2044">
            <v>399500</v>
          </cell>
          <cell r="R2044">
            <v>0</v>
          </cell>
          <cell r="S2044">
            <v>0</v>
          </cell>
          <cell r="T2044">
            <v>0</v>
          </cell>
          <cell r="U2044">
            <v>0</v>
          </cell>
          <cell r="V2044">
            <v>0</v>
          </cell>
          <cell r="W2044">
            <v>0</v>
          </cell>
          <cell r="X2044">
            <v>0</v>
          </cell>
          <cell r="Y2044">
            <v>0</v>
          </cell>
          <cell r="Z2044">
            <v>399500</v>
          </cell>
          <cell r="AA2044">
            <v>0</v>
          </cell>
          <cell r="AB2044">
            <v>50640</v>
          </cell>
          <cell r="AC2044">
            <v>22500</v>
          </cell>
          <cell r="AD2044">
            <v>0</v>
          </cell>
          <cell r="AE2044">
            <v>0</v>
          </cell>
          <cell r="AF2044">
            <v>12065</v>
          </cell>
          <cell r="AG2044">
            <v>0</v>
          </cell>
          <cell r="AH2044">
            <v>10452</v>
          </cell>
          <cell r="AI2044">
            <v>116414</v>
          </cell>
          <cell r="AJ2044">
            <v>0</v>
          </cell>
          <cell r="AK2044">
            <v>24428</v>
          </cell>
          <cell r="AL2044">
            <v>3410</v>
          </cell>
          <cell r="AM2044">
            <v>55267.6</v>
          </cell>
          <cell r="AN2044">
            <v>930</v>
          </cell>
          <cell r="AO2044">
            <v>0</v>
          </cell>
          <cell r="AP2044">
            <v>0</v>
          </cell>
          <cell r="AQ2044">
            <v>611571</v>
          </cell>
          <cell r="AR2044">
            <v>0</v>
          </cell>
          <cell r="AS2044">
            <v>0</v>
          </cell>
          <cell r="AT2044">
            <v>0</v>
          </cell>
          <cell r="AU2044">
            <v>0</v>
          </cell>
          <cell r="AV2044">
            <v>3057</v>
          </cell>
          <cell r="AW2044">
            <v>5199.2084999999997</v>
          </cell>
          <cell r="AX2044">
            <v>1247.6048000000001</v>
          </cell>
        </row>
        <row r="2045">
          <cell r="D2045" t="str">
            <v>大滝　明泰</v>
          </cell>
          <cell r="E2045">
            <v>1006</v>
          </cell>
          <cell r="F2045" t="str">
            <v>東京研修センター</v>
          </cell>
          <cell r="G2045">
            <v>100601</v>
          </cell>
          <cell r="H2045" t="str">
            <v>ＴＫＣＧ</v>
          </cell>
          <cell r="I2045">
            <v>1</v>
          </cell>
          <cell r="J2045" t="str">
            <v>部門1</v>
          </cell>
          <cell r="K2045">
            <v>1001</v>
          </cell>
          <cell r="L2045" t="str">
            <v>部門1-1</v>
          </cell>
          <cell r="M2045">
            <v>100102</v>
          </cell>
          <cell r="N2045" t="str">
            <v>一般職員</v>
          </cell>
          <cell r="O2045">
            <v>500</v>
          </cell>
          <cell r="P2045">
            <v>365100</v>
          </cell>
          <cell r="Q2045">
            <v>365100</v>
          </cell>
          <cell r="R2045">
            <v>0</v>
          </cell>
          <cell r="S2045">
            <v>0</v>
          </cell>
          <cell r="T2045">
            <v>0</v>
          </cell>
          <cell r="U2045">
            <v>0</v>
          </cell>
          <cell r="V2045">
            <v>0</v>
          </cell>
          <cell r="W2045">
            <v>0</v>
          </cell>
          <cell r="X2045">
            <v>0</v>
          </cell>
          <cell r="Y2045">
            <v>0</v>
          </cell>
          <cell r="Z2045">
            <v>365100</v>
          </cell>
          <cell r="AA2045">
            <v>0</v>
          </cell>
          <cell r="AB2045">
            <v>46152</v>
          </cell>
          <cell r="AC2045">
            <v>19500</v>
          </cell>
          <cell r="AD2045">
            <v>0</v>
          </cell>
          <cell r="AE2045">
            <v>0</v>
          </cell>
          <cell r="AF2045">
            <v>27382</v>
          </cell>
          <cell r="AG2045">
            <v>0</v>
          </cell>
          <cell r="AH2045">
            <v>21259</v>
          </cell>
          <cell r="AI2045">
            <v>111225</v>
          </cell>
          <cell r="AJ2045">
            <v>0</v>
          </cell>
          <cell r="AK2045">
            <v>27974</v>
          </cell>
          <cell r="AL2045">
            <v>3905</v>
          </cell>
          <cell r="AM2045">
            <v>55267.6</v>
          </cell>
          <cell r="AN2045">
            <v>930</v>
          </cell>
          <cell r="AO2045">
            <v>0</v>
          </cell>
          <cell r="AP2045">
            <v>0</v>
          </cell>
          <cell r="AQ2045">
            <v>590618</v>
          </cell>
          <cell r="AR2045">
            <v>0</v>
          </cell>
          <cell r="AS2045">
            <v>0</v>
          </cell>
          <cell r="AT2045">
            <v>0</v>
          </cell>
          <cell r="AU2045">
            <v>0</v>
          </cell>
          <cell r="AV2045">
            <v>2953</v>
          </cell>
          <cell r="AW2045">
            <v>5020.3429999999998</v>
          </cell>
          <cell r="AX2045">
            <v>1204.8607</v>
          </cell>
        </row>
        <row r="2046">
          <cell r="D2046" t="str">
            <v>小川　和久</v>
          </cell>
          <cell r="E2046">
            <v>1008</v>
          </cell>
          <cell r="F2046" t="str">
            <v>HIDA総合研究所</v>
          </cell>
          <cell r="G2046">
            <v>100802</v>
          </cell>
          <cell r="H2046" t="str">
            <v>海外戦略Ｇ</v>
          </cell>
          <cell r="I2046">
            <v>1</v>
          </cell>
          <cell r="J2046" t="str">
            <v>部門1</v>
          </cell>
          <cell r="K2046">
            <v>1001</v>
          </cell>
          <cell r="L2046" t="str">
            <v>部門1-1</v>
          </cell>
          <cell r="M2046">
            <v>100102</v>
          </cell>
          <cell r="N2046" t="str">
            <v>一般職員</v>
          </cell>
          <cell r="O2046">
            <v>300</v>
          </cell>
          <cell r="P2046">
            <v>438200</v>
          </cell>
          <cell r="Q2046">
            <v>438200</v>
          </cell>
          <cell r="R2046">
            <v>0</v>
          </cell>
          <cell r="S2046">
            <v>0</v>
          </cell>
          <cell r="T2046">
            <v>0</v>
          </cell>
          <cell r="U2046">
            <v>0</v>
          </cell>
          <cell r="V2046">
            <v>0</v>
          </cell>
          <cell r="W2046">
            <v>0</v>
          </cell>
          <cell r="X2046">
            <v>0</v>
          </cell>
          <cell r="Y2046">
            <v>0</v>
          </cell>
          <cell r="Z2046">
            <v>438200</v>
          </cell>
          <cell r="AA2046">
            <v>75000</v>
          </cell>
          <cell r="AB2046">
            <v>64524</v>
          </cell>
          <cell r="AC2046">
            <v>24500</v>
          </cell>
          <cell r="AD2046">
            <v>27000</v>
          </cell>
          <cell r="AE2046">
            <v>0</v>
          </cell>
          <cell r="AF2046">
            <v>34656</v>
          </cell>
          <cell r="AG2046">
            <v>0</v>
          </cell>
          <cell r="AH2046">
            <v>10000</v>
          </cell>
          <cell r="AI2046">
            <v>0</v>
          </cell>
          <cell r="AJ2046">
            <v>0</v>
          </cell>
          <cell r="AK2046">
            <v>26792</v>
          </cell>
          <cell r="AL2046">
            <v>3740</v>
          </cell>
          <cell r="AM2046">
            <v>55267.6</v>
          </cell>
          <cell r="AN2046">
            <v>930</v>
          </cell>
          <cell r="AO2046">
            <v>0</v>
          </cell>
          <cell r="AP2046">
            <v>0</v>
          </cell>
          <cell r="AQ2046">
            <v>673880</v>
          </cell>
          <cell r="AR2046">
            <v>0</v>
          </cell>
          <cell r="AS2046">
            <v>0</v>
          </cell>
          <cell r="AT2046">
            <v>0</v>
          </cell>
          <cell r="AU2046">
            <v>0</v>
          </cell>
          <cell r="AV2046">
            <v>3369</v>
          </cell>
          <cell r="AW2046">
            <v>5728.38</v>
          </cell>
          <cell r="AX2046">
            <v>1374.7152000000001</v>
          </cell>
        </row>
        <row r="2047">
          <cell r="D2047" t="str">
            <v>名越　吉太郎</v>
          </cell>
          <cell r="E2047">
            <v>1004</v>
          </cell>
          <cell r="F2047" t="str">
            <v>事業統括部</v>
          </cell>
          <cell r="G2047">
            <v>100404</v>
          </cell>
          <cell r="H2047" t="str">
            <v>バンコク事務所</v>
          </cell>
          <cell r="I2047">
            <v>1</v>
          </cell>
          <cell r="J2047" t="str">
            <v>部門1</v>
          </cell>
          <cell r="K2047">
            <v>1001</v>
          </cell>
          <cell r="L2047" t="str">
            <v>部門1-1</v>
          </cell>
          <cell r="M2047">
            <v>100102</v>
          </cell>
          <cell r="N2047" t="str">
            <v>一般職員</v>
          </cell>
          <cell r="O2047">
            <v>400</v>
          </cell>
          <cell r="P2047">
            <v>370640</v>
          </cell>
          <cell r="Q2047">
            <v>370640</v>
          </cell>
          <cell r="R2047">
            <v>0</v>
          </cell>
          <cell r="S2047">
            <v>0</v>
          </cell>
          <cell r="T2047">
            <v>0</v>
          </cell>
          <cell r="U2047">
            <v>0</v>
          </cell>
          <cell r="V2047">
            <v>0</v>
          </cell>
          <cell r="W2047">
            <v>0</v>
          </cell>
          <cell r="X2047">
            <v>0</v>
          </cell>
          <cell r="Y2047">
            <v>0</v>
          </cell>
          <cell r="Z2047">
            <v>370640</v>
          </cell>
          <cell r="AA2047">
            <v>0</v>
          </cell>
          <cell r="AB2047">
            <v>0</v>
          </cell>
          <cell r="AC2047">
            <v>13000</v>
          </cell>
          <cell r="AD2047">
            <v>0</v>
          </cell>
          <cell r="AE2047">
            <v>0</v>
          </cell>
          <cell r="AF2047">
            <v>0</v>
          </cell>
          <cell r="AG2047">
            <v>0</v>
          </cell>
          <cell r="AH2047">
            <v>4200</v>
          </cell>
          <cell r="AI2047">
            <v>0</v>
          </cell>
          <cell r="AJ2047">
            <v>0</v>
          </cell>
          <cell r="AK2047">
            <v>29550</v>
          </cell>
          <cell r="AL2047">
            <v>0</v>
          </cell>
          <cell r="AM2047">
            <v>55267.6</v>
          </cell>
          <cell r="AN2047">
            <v>930</v>
          </cell>
          <cell r="AO2047">
            <v>0</v>
          </cell>
          <cell r="AP2047">
            <v>0</v>
          </cell>
          <cell r="AQ2047">
            <v>387840</v>
          </cell>
          <cell r="AR2047">
            <v>0</v>
          </cell>
          <cell r="AS2047">
            <v>0</v>
          </cell>
          <cell r="AT2047">
            <v>0</v>
          </cell>
          <cell r="AU2047">
            <v>0</v>
          </cell>
          <cell r="AV2047">
            <v>1939</v>
          </cell>
          <cell r="AW2047">
            <v>3296.84</v>
          </cell>
          <cell r="AX2047">
            <v>0</v>
          </cell>
        </row>
        <row r="2048">
          <cell r="D2048" t="str">
            <v>土屋　麻里子</v>
          </cell>
          <cell r="E2048">
            <v>1002</v>
          </cell>
          <cell r="F2048" t="str">
            <v>派遣業務部</v>
          </cell>
          <cell r="G2048">
            <v>100201</v>
          </cell>
          <cell r="H2048" t="str">
            <v>派遣業務Ｇ</v>
          </cell>
          <cell r="I2048">
            <v>1</v>
          </cell>
          <cell r="J2048" t="str">
            <v>部門1</v>
          </cell>
          <cell r="K2048">
            <v>1001</v>
          </cell>
          <cell r="L2048" t="str">
            <v>部門1-1</v>
          </cell>
          <cell r="M2048">
            <v>100102</v>
          </cell>
          <cell r="N2048" t="str">
            <v>一般職員</v>
          </cell>
          <cell r="O2048">
            <v>500</v>
          </cell>
          <cell r="P2048">
            <v>351700</v>
          </cell>
          <cell r="Q2048">
            <v>351700</v>
          </cell>
          <cell r="R2048">
            <v>0</v>
          </cell>
          <cell r="S2048">
            <v>0</v>
          </cell>
          <cell r="T2048">
            <v>0</v>
          </cell>
          <cell r="U2048">
            <v>0</v>
          </cell>
          <cell r="V2048">
            <v>0</v>
          </cell>
          <cell r="W2048">
            <v>0</v>
          </cell>
          <cell r="X2048">
            <v>0</v>
          </cell>
          <cell r="Y2048">
            <v>0</v>
          </cell>
          <cell r="Z2048">
            <v>351700</v>
          </cell>
          <cell r="AA2048">
            <v>0</v>
          </cell>
          <cell r="AB2048">
            <v>43764</v>
          </cell>
          <cell r="AC2048">
            <v>13000</v>
          </cell>
          <cell r="AD2048">
            <v>0</v>
          </cell>
          <cell r="AE2048">
            <v>0</v>
          </cell>
          <cell r="AF2048">
            <v>17681</v>
          </cell>
          <cell r="AG2048">
            <v>0</v>
          </cell>
          <cell r="AH2048">
            <v>6103</v>
          </cell>
          <cell r="AI2048">
            <v>0</v>
          </cell>
          <cell r="AJ2048">
            <v>0</v>
          </cell>
          <cell r="AK2048">
            <v>17336</v>
          </cell>
          <cell r="AL2048">
            <v>2420</v>
          </cell>
          <cell r="AM2048">
            <v>39222.199999999997</v>
          </cell>
          <cell r="AN2048">
            <v>660</v>
          </cell>
          <cell r="AO2048">
            <v>0</v>
          </cell>
          <cell r="AP2048">
            <v>0</v>
          </cell>
          <cell r="AQ2048">
            <v>432248</v>
          </cell>
          <cell r="AR2048">
            <v>0</v>
          </cell>
          <cell r="AS2048">
            <v>0</v>
          </cell>
          <cell r="AT2048">
            <v>0</v>
          </cell>
          <cell r="AU2048">
            <v>0</v>
          </cell>
          <cell r="AV2048">
            <v>2161</v>
          </cell>
          <cell r="AW2048">
            <v>3674.348</v>
          </cell>
          <cell r="AX2048">
            <v>881.78589999999997</v>
          </cell>
        </row>
        <row r="2049">
          <cell r="D2049" t="str">
            <v>小柴　基弘</v>
          </cell>
          <cell r="E2049">
            <v>1007</v>
          </cell>
          <cell r="F2049" t="str">
            <v>関西研修センター</v>
          </cell>
          <cell r="G2049">
            <v>100701</v>
          </cell>
          <cell r="H2049" t="str">
            <v>ＫＫＣＧ</v>
          </cell>
          <cell r="I2049">
            <v>1</v>
          </cell>
          <cell r="J2049" t="str">
            <v>部門1</v>
          </cell>
          <cell r="K2049">
            <v>1001</v>
          </cell>
          <cell r="L2049" t="str">
            <v>部門1-1</v>
          </cell>
          <cell r="M2049">
            <v>100102</v>
          </cell>
          <cell r="N2049" t="str">
            <v>一般職員</v>
          </cell>
          <cell r="O2049">
            <v>300</v>
          </cell>
          <cell r="P2049">
            <v>413300</v>
          </cell>
          <cell r="Q2049">
            <v>413300</v>
          </cell>
          <cell r="R2049">
            <v>0</v>
          </cell>
          <cell r="S2049">
            <v>0</v>
          </cell>
          <cell r="T2049">
            <v>0</v>
          </cell>
          <cell r="U2049">
            <v>0</v>
          </cell>
          <cell r="V2049">
            <v>0</v>
          </cell>
          <cell r="W2049">
            <v>0</v>
          </cell>
          <cell r="X2049">
            <v>0</v>
          </cell>
          <cell r="Y2049">
            <v>0</v>
          </cell>
          <cell r="Z2049">
            <v>413300</v>
          </cell>
          <cell r="AA2049">
            <v>75000</v>
          </cell>
          <cell r="AB2049">
            <v>62316</v>
          </cell>
          <cell r="AC2049">
            <v>31000</v>
          </cell>
          <cell r="AD2049">
            <v>27000</v>
          </cell>
          <cell r="AE2049">
            <v>0</v>
          </cell>
          <cell r="AF2049">
            <v>15383</v>
          </cell>
          <cell r="AG2049">
            <v>0</v>
          </cell>
          <cell r="AH2049">
            <v>4000</v>
          </cell>
          <cell r="AI2049">
            <v>0</v>
          </cell>
          <cell r="AJ2049">
            <v>0</v>
          </cell>
          <cell r="AK2049">
            <v>24428</v>
          </cell>
          <cell r="AL2049">
            <v>3410</v>
          </cell>
          <cell r="AM2049">
            <v>55267.6</v>
          </cell>
          <cell r="AN2049">
            <v>930</v>
          </cell>
          <cell r="AO2049">
            <v>0</v>
          </cell>
          <cell r="AP2049">
            <v>0</v>
          </cell>
          <cell r="AQ2049">
            <v>627999</v>
          </cell>
          <cell r="AR2049">
            <v>0</v>
          </cell>
          <cell r="AS2049">
            <v>0</v>
          </cell>
          <cell r="AT2049">
            <v>0</v>
          </cell>
          <cell r="AU2049">
            <v>0</v>
          </cell>
          <cell r="AV2049">
            <v>3139</v>
          </cell>
          <cell r="AW2049">
            <v>5338.9865</v>
          </cell>
          <cell r="AX2049">
            <v>1281.1179</v>
          </cell>
        </row>
        <row r="2050">
          <cell r="D2050" t="str">
            <v>南谷　剛</v>
          </cell>
          <cell r="E2050">
            <v>1002</v>
          </cell>
          <cell r="F2050" t="str">
            <v>政策推進部</v>
          </cell>
          <cell r="G2050">
            <v>100202</v>
          </cell>
          <cell r="H2050" t="str">
            <v>政策受託Ｇ</v>
          </cell>
          <cell r="I2050">
            <v>1</v>
          </cell>
          <cell r="J2050" t="str">
            <v>部門1</v>
          </cell>
          <cell r="K2050">
            <v>1001</v>
          </cell>
          <cell r="L2050" t="str">
            <v>部門1-1</v>
          </cell>
          <cell r="M2050">
            <v>100102</v>
          </cell>
          <cell r="N2050" t="str">
            <v>一般職員</v>
          </cell>
          <cell r="O2050">
            <v>500</v>
          </cell>
          <cell r="P2050">
            <v>349000</v>
          </cell>
          <cell r="Q2050">
            <v>349000</v>
          </cell>
          <cell r="R2050">
            <v>0</v>
          </cell>
          <cell r="S2050">
            <v>0</v>
          </cell>
          <cell r="T2050">
            <v>0</v>
          </cell>
          <cell r="U2050">
            <v>0</v>
          </cell>
          <cell r="V2050">
            <v>0</v>
          </cell>
          <cell r="W2050">
            <v>0</v>
          </cell>
          <cell r="X2050">
            <v>0</v>
          </cell>
          <cell r="Y2050">
            <v>0</v>
          </cell>
          <cell r="Z2050">
            <v>349000</v>
          </cell>
          <cell r="AA2050">
            <v>0</v>
          </cell>
          <cell r="AB2050">
            <v>45000</v>
          </cell>
          <cell r="AC2050">
            <v>26000</v>
          </cell>
          <cell r="AD2050">
            <v>0</v>
          </cell>
          <cell r="AE2050">
            <v>0</v>
          </cell>
          <cell r="AF2050">
            <v>13663</v>
          </cell>
          <cell r="AG2050">
            <v>0</v>
          </cell>
          <cell r="AH2050">
            <v>11050</v>
          </cell>
          <cell r="AI2050">
            <v>73558</v>
          </cell>
          <cell r="AJ2050">
            <v>-19463</v>
          </cell>
          <cell r="AK2050">
            <v>18518</v>
          </cell>
          <cell r="AL2050">
            <v>2585</v>
          </cell>
          <cell r="AM2050">
            <v>41896.6</v>
          </cell>
          <cell r="AN2050">
            <v>705</v>
          </cell>
          <cell r="AO2050">
            <v>0</v>
          </cell>
          <cell r="AP2050">
            <v>0</v>
          </cell>
          <cell r="AQ2050">
            <v>498808</v>
          </cell>
          <cell r="AR2050">
            <v>0</v>
          </cell>
          <cell r="AS2050">
            <v>0</v>
          </cell>
          <cell r="AT2050">
            <v>595</v>
          </cell>
          <cell r="AU2050">
            <v>0</v>
          </cell>
          <cell r="AV2050">
            <v>2494</v>
          </cell>
          <cell r="AW2050">
            <v>4239.9080000000004</v>
          </cell>
          <cell r="AX2050">
            <v>1017.5683</v>
          </cell>
        </row>
        <row r="2051">
          <cell r="D2051" t="str">
            <v>栗山　明</v>
          </cell>
          <cell r="E2051">
            <v>1004</v>
          </cell>
          <cell r="F2051" t="str">
            <v>事業統括部</v>
          </cell>
          <cell r="G2051">
            <v>100406</v>
          </cell>
          <cell r="H2051" t="str">
            <v>ニューデリー事務所</v>
          </cell>
          <cell r="I2051">
            <v>1</v>
          </cell>
          <cell r="J2051" t="str">
            <v>部門1</v>
          </cell>
          <cell r="K2051">
            <v>1001</v>
          </cell>
          <cell r="L2051" t="str">
            <v>部門1-1</v>
          </cell>
          <cell r="M2051">
            <v>100102</v>
          </cell>
          <cell r="N2051" t="str">
            <v>一般職員</v>
          </cell>
          <cell r="O2051">
            <v>400</v>
          </cell>
          <cell r="P2051">
            <v>292080</v>
          </cell>
          <cell r="Q2051">
            <v>292080</v>
          </cell>
          <cell r="R2051">
            <v>0</v>
          </cell>
          <cell r="S2051">
            <v>0</v>
          </cell>
          <cell r="T2051">
            <v>0</v>
          </cell>
          <cell r="U2051">
            <v>0</v>
          </cell>
          <cell r="V2051">
            <v>0</v>
          </cell>
          <cell r="W2051">
            <v>0</v>
          </cell>
          <cell r="X2051">
            <v>0</v>
          </cell>
          <cell r="Y2051">
            <v>0</v>
          </cell>
          <cell r="Z2051">
            <v>292080</v>
          </cell>
          <cell r="AA2051">
            <v>0</v>
          </cell>
          <cell r="AB2051">
            <v>0</v>
          </cell>
          <cell r="AC2051">
            <v>13000</v>
          </cell>
          <cell r="AD2051">
            <v>0</v>
          </cell>
          <cell r="AE2051">
            <v>0</v>
          </cell>
          <cell r="AF2051">
            <v>0</v>
          </cell>
          <cell r="AG2051">
            <v>0</v>
          </cell>
          <cell r="AH2051">
            <v>3000</v>
          </cell>
          <cell r="AI2051">
            <v>0</v>
          </cell>
          <cell r="AJ2051">
            <v>0</v>
          </cell>
          <cell r="AK2051">
            <v>29550</v>
          </cell>
          <cell r="AL2051">
            <v>0</v>
          </cell>
          <cell r="AM2051">
            <v>55267.6</v>
          </cell>
          <cell r="AN2051">
            <v>930</v>
          </cell>
          <cell r="AO2051">
            <v>0</v>
          </cell>
          <cell r="AP2051">
            <v>0</v>
          </cell>
          <cell r="AQ2051">
            <v>208080</v>
          </cell>
          <cell r="AR2051">
            <v>0</v>
          </cell>
          <cell r="AS2051">
            <v>0</v>
          </cell>
          <cell r="AT2051">
            <v>0</v>
          </cell>
          <cell r="AU2051">
            <v>0</v>
          </cell>
          <cell r="AV2051">
            <v>1040</v>
          </cell>
          <cell r="AW2051">
            <v>1769.08</v>
          </cell>
          <cell r="AX2051">
            <v>0</v>
          </cell>
        </row>
        <row r="2052">
          <cell r="D2052" t="str">
            <v>戸田　英信</v>
          </cell>
          <cell r="E2052">
            <v>1005</v>
          </cell>
          <cell r="F2052" t="str">
            <v>総務企画部</v>
          </cell>
          <cell r="G2052">
            <v>100504</v>
          </cell>
          <cell r="H2052" t="str">
            <v>会計Ｇ</v>
          </cell>
          <cell r="I2052">
            <v>1</v>
          </cell>
          <cell r="J2052" t="str">
            <v>部門1</v>
          </cell>
          <cell r="K2052">
            <v>1001</v>
          </cell>
          <cell r="L2052" t="str">
            <v>部門1-1</v>
          </cell>
          <cell r="M2052">
            <v>100102</v>
          </cell>
          <cell r="N2052" t="str">
            <v>一般職員</v>
          </cell>
          <cell r="O2052">
            <v>300</v>
          </cell>
          <cell r="P2052">
            <v>376500</v>
          </cell>
          <cell r="Q2052">
            <v>376500</v>
          </cell>
          <cell r="R2052">
            <v>0</v>
          </cell>
          <cell r="S2052">
            <v>0</v>
          </cell>
          <cell r="T2052">
            <v>0</v>
          </cell>
          <cell r="U2052">
            <v>0</v>
          </cell>
          <cell r="V2052">
            <v>0</v>
          </cell>
          <cell r="W2052">
            <v>0</v>
          </cell>
          <cell r="X2052">
            <v>0</v>
          </cell>
          <cell r="Y2052">
            <v>0</v>
          </cell>
          <cell r="Z2052">
            <v>376500</v>
          </cell>
          <cell r="AA2052">
            <v>75000</v>
          </cell>
          <cell r="AB2052">
            <v>54180</v>
          </cell>
          <cell r="AC2052">
            <v>0</v>
          </cell>
          <cell r="AD2052">
            <v>27000</v>
          </cell>
          <cell r="AE2052">
            <v>0</v>
          </cell>
          <cell r="AF2052">
            <v>7983</v>
          </cell>
          <cell r="AG2052">
            <v>0</v>
          </cell>
          <cell r="AH2052">
            <v>1500</v>
          </cell>
          <cell r="AI2052">
            <v>0</v>
          </cell>
          <cell r="AJ2052">
            <v>0</v>
          </cell>
          <cell r="AK2052">
            <v>20882</v>
          </cell>
          <cell r="AL2052">
            <v>2915</v>
          </cell>
          <cell r="AM2052">
            <v>47244.4</v>
          </cell>
          <cell r="AN2052">
            <v>795</v>
          </cell>
          <cell r="AO2052">
            <v>0</v>
          </cell>
          <cell r="AP2052">
            <v>0</v>
          </cell>
          <cell r="AQ2052">
            <v>542163</v>
          </cell>
          <cell r="AR2052">
            <v>0</v>
          </cell>
          <cell r="AS2052">
            <v>0</v>
          </cell>
          <cell r="AT2052">
            <v>0</v>
          </cell>
          <cell r="AU2052">
            <v>0</v>
          </cell>
          <cell r="AV2052">
            <v>2710</v>
          </cell>
          <cell r="AW2052">
            <v>4609.2004999999999</v>
          </cell>
          <cell r="AX2052">
            <v>1106.0125</v>
          </cell>
        </row>
        <row r="2053">
          <cell r="D2053" t="str">
            <v>山辺　孝</v>
          </cell>
          <cell r="E2053">
            <v>1005</v>
          </cell>
          <cell r="F2053" t="str">
            <v>総務企画部</v>
          </cell>
          <cell r="G2053">
            <v>100501</v>
          </cell>
          <cell r="H2053" t="str">
            <v>経営戦略Ｇ</v>
          </cell>
          <cell r="I2053">
            <v>1</v>
          </cell>
          <cell r="J2053" t="str">
            <v>部門1</v>
          </cell>
          <cell r="K2053">
            <v>1001</v>
          </cell>
          <cell r="L2053" t="str">
            <v>部門1-1</v>
          </cell>
          <cell r="M2053">
            <v>100102</v>
          </cell>
          <cell r="N2053" t="str">
            <v>一般職員</v>
          </cell>
          <cell r="O2053">
            <v>300</v>
          </cell>
          <cell r="P2053">
            <v>381300</v>
          </cell>
          <cell r="Q2053">
            <v>381300</v>
          </cell>
          <cell r="R2053">
            <v>0</v>
          </cell>
          <cell r="S2053">
            <v>0</v>
          </cell>
          <cell r="T2053">
            <v>0</v>
          </cell>
          <cell r="U2053">
            <v>0</v>
          </cell>
          <cell r="V2053">
            <v>0</v>
          </cell>
          <cell r="W2053">
            <v>0</v>
          </cell>
          <cell r="X2053">
            <v>0</v>
          </cell>
          <cell r="Y2053">
            <v>0</v>
          </cell>
          <cell r="Z2053">
            <v>381300</v>
          </cell>
          <cell r="AA2053">
            <v>85000</v>
          </cell>
          <cell r="AB2053">
            <v>55956</v>
          </cell>
          <cell r="AC2053">
            <v>0</v>
          </cell>
          <cell r="AD2053">
            <v>27000</v>
          </cell>
          <cell r="AE2053">
            <v>0</v>
          </cell>
          <cell r="AF2053">
            <v>0</v>
          </cell>
          <cell r="AG2053">
            <v>0</v>
          </cell>
          <cell r="AH2053">
            <v>7500</v>
          </cell>
          <cell r="AI2053">
            <v>0</v>
          </cell>
          <cell r="AJ2053">
            <v>0</v>
          </cell>
          <cell r="AK2053">
            <v>22064</v>
          </cell>
          <cell r="AL2053">
            <v>3080</v>
          </cell>
          <cell r="AM2053">
            <v>49918.8</v>
          </cell>
          <cell r="AN2053">
            <v>840</v>
          </cell>
          <cell r="AO2053">
            <v>0</v>
          </cell>
          <cell r="AP2053">
            <v>0</v>
          </cell>
          <cell r="AQ2053">
            <v>556756</v>
          </cell>
          <cell r="AR2053">
            <v>0</v>
          </cell>
          <cell r="AS2053">
            <v>0</v>
          </cell>
          <cell r="AT2053">
            <v>0</v>
          </cell>
          <cell r="AU2053">
            <v>0</v>
          </cell>
          <cell r="AV2053">
            <v>2783</v>
          </cell>
          <cell r="AW2053">
            <v>4733.2060000000001</v>
          </cell>
          <cell r="AX2053">
            <v>1135.7822000000001</v>
          </cell>
        </row>
        <row r="2054">
          <cell r="D2054" t="str">
            <v>蔵口　葉子</v>
          </cell>
          <cell r="E2054">
            <v>1004</v>
          </cell>
          <cell r="F2054" t="str">
            <v>事業統括部</v>
          </cell>
          <cell r="G2054">
            <v>100401</v>
          </cell>
          <cell r="H2054" t="str">
            <v>事業統括Ｇ</v>
          </cell>
          <cell r="I2054">
            <v>1</v>
          </cell>
          <cell r="J2054" t="str">
            <v>部門1</v>
          </cell>
          <cell r="K2054">
            <v>1001</v>
          </cell>
          <cell r="L2054" t="str">
            <v>部門1-1</v>
          </cell>
          <cell r="M2054">
            <v>100102</v>
          </cell>
          <cell r="N2054" t="str">
            <v>一般職員</v>
          </cell>
          <cell r="O2054">
            <v>500</v>
          </cell>
          <cell r="P2054">
            <v>318500</v>
          </cell>
          <cell r="Q2054">
            <v>318500</v>
          </cell>
          <cell r="R2054">
            <v>0</v>
          </cell>
          <cell r="S2054">
            <v>0</v>
          </cell>
          <cell r="T2054">
            <v>0</v>
          </cell>
          <cell r="U2054">
            <v>0</v>
          </cell>
          <cell r="V2054">
            <v>0</v>
          </cell>
          <cell r="W2054">
            <v>0</v>
          </cell>
          <cell r="X2054">
            <v>0</v>
          </cell>
          <cell r="Y2054">
            <v>0</v>
          </cell>
          <cell r="Z2054">
            <v>318500</v>
          </cell>
          <cell r="AA2054">
            <v>0</v>
          </cell>
          <cell r="AB2054">
            <v>38220</v>
          </cell>
          <cell r="AC2054">
            <v>0</v>
          </cell>
          <cell r="AD2054">
            <v>0</v>
          </cell>
          <cell r="AE2054">
            <v>0</v>
          </cell>
          <cell r="AF2054">
            <v>5050</v>
          </cell>
          <cell r="AG2054">
            <v>0</v>
          </cell>
          <cell r="AH2054">
            <v>5501</v>
          </cell>
          <cell r="AI2054">
            <v>5210</v>
          </cell>
          <cell r="AJ2054">
            <v>0</v>
          </cell>
          <cell r="AK2054">
            <v>14972</v>
          </cell>
          <cell r="AL2054">
            <v>2090</v>
          </cell>
          <cell r="AM2054">
            <v>33873.4</v>
          </cell>
          <cell r="AN2054">
            <v>570</v>
          </cell>
          <cell r="AO2054">
            <v>0</v>
          </cell>
          <cell r="AP2054">
            <v>0</v>
          </cell>
          <cell r="AQ2054">
            <v>372481</v>
          </cell>
          <cell r="AR2054">
            <v>0</v>
          </cell>
          <cell r="AS2054">
            <v>0</v>
          </cell>
          <cell r="AT2054">
            <v>0</v>
          </cell>
          <cell r="AU2054">
            <v>0</v>
          </cell>
          <cell r="AV2054">
            <v>1862</v>
          </cell>
          <cell r="AW2054">
            <v>3166.4935</v>
          </cell>
          <cell r="AX2054">
            <v>759.86120000000005</v>
          </cell>
        </row>
        <row r="2055">
          <cell r="D2055" t="str">
            <v>濃野　承次</v>
          </cell>
          <cell r="E2055">
            <v>1003</v>
          </cell>
          <cell r="F2055" t="str">
            <v>新国際協力事業部</v>
          </cell>
          <cell r="G2055">
            <v>100301</v>
          </cell>
          <cell r="H2055" t="str">
            <v>新国際協力事業Ｇ</v>
          </cell>
          <cell r="I2055">
            <v>1</v>
          </cell>
          <cell r="J2055" t="str">
            <v>部門1</v>
          </cell>
          <cell r="K2055">
            <v>1001</v>
          </cell>
          <cell r="L2055" t="str">
            <v>部門1-1</v>
          </cell>
          <cell r="M2055">
            <v>100102</v>
          </cell>
          <cell r="N2055" t="str">
            <v>一般職員</v>
          </cell>
          <cell r="O2055">
            <v>300</v>
          </cell>
          <cell r="P2055">
            <v>376500</v>
          </cell>
          <cell r="Q2055">
            <v>376500</v>
          </cell>
          <cell r="R2055">
            <v>0</v>
          </cell>
          <cell r="S2055">
            <v>0</v>
          </cell>
          <cell r="T2055">
            <v>0</v>
          </cell>
          <cell r="U2055">
            <v>0</v>
          </cell>
          <cell r="V2055">
            <v>0</v>
          </cell>
          <cell r="W2055">
            <v>0</v>
          </cell>
          <cell r="X2055">
            <v>0</v>
          </cell>
          <cell r="Y2055">
            <v>0</v>
          </cell>
          <cell r="Z2055">
            <v>376500</v>
          </cell>
          <cell r="AA2055">
            <v>75000</v>
          </cell>
          <cell r="AB2055">
            <v>54180</v>
          </cell>
          <cell r="AC2055">
            <v>0</v>
          </cell>
          <cell r="AD2055">
            <v>27000</v>
          </cell>
          <cell r="AE2055">
            <v>0</v>
          </cell>
          <cell r="AF2055">
            <v>6958</v>
          </cell>
          <cell r="AG2055">
            <v>0</v>
          </cell>
          <cell r="AH2055">
            <v>0</v>
          </cell>
          <cell r="AI2055">
            <v>0</v>
          </cell>
          <cell r="AJ2055">
            <v>0</v>
          </cell>
          <cell r="AK2055">
            <v>20882</v>
          </cell>
          <cell r="AL2055">
            <v>2915</v>
          </cell>
          <cell r="AM2055">
            <v>47244.4</v>
          </cell>
          <cell r="AN2055">
            <v>795</v>
          </cell>
          <cell r="AO2055">
            <v>0</v>
          </cell>
          <cell r="AP2055">
            <v>0</v>
          </cell>
          <cell r="AQ2055">
            <v>539638</v>
          </cell>
          <cell r="AR2055">
            <v>0</v>
          </cell>
          <cell r="AS2055">
            <v>0</v>
          </cell>
          <cell r="AT2055">
            <v>0</v>
          </cell>
          <cell r="AU2055">
            <v>0</v>
          </cell>
          <cell r="AV2055">
            <v>2698</v>
          </cell>
          <cell r="AW2055">
            <v>4587.1130000000003</v>
          </cell>
          <cell r="AX2055">
            <v>1100.8615</v>
          </cell>
        </row>
        <row r="2056">
          <cell r="D2056" t="str">
            <v>小平　真巳</v>
          </cell>
          <cell r="E2056">
            <v>1003</v>
          </cell>
          <cell r="F2056" t="str">
            <v>研修業務部</v>
          </cell>
          <cell r="G2056">
            <v>100303</v>
          </cell>
          <cell r="H2056" t="str">
            <v>招聘業務Ｇ</v>
          </cell>
          <cell r="I2056">
            <v>1</v>
          </cell>
          <cell r="J2056" t="str">
            <v>部門1</v>
          </cell>
          <cell r="K2056">
            <v>1001</v>
          </cell>
          <cell r="L2056" t="str">
            <v>部門1-1</v>
          </cell>
          <cell r="M2056">
            <v>100102</v>
          </cell>
          <cell r="N2056" t="str">
            <v>一般職員</v>
          </cell>
          <cell r="O2056">
            <v>300</v>
          </cell>
          <cell r="P2056">
            <v>369100</v>
          </cell>
          <cell r="Q2056">
            <v>369100</v>
          </cell>
          <cell r="R2056">
            <v>0</v>
          </cell>
          <cell r="S2056">
            <v>0</v>
          </cell>
          <cell r="T2056">
            <v>0</v>
          </cell>
          <cell r="U2056">
            <v>0</v>
          </cell>
          <cell r="V2056">
            <v>0</v>
          </cell>
          <cell r="W2056">
            <v>0</v>
          </cell>
          <cell r="X2056">
            <v>0</v>
          </cell>
          <cell r="Y2056">
            <v>0</v>
          </cell>
          <cell r="Z2056">
            <v>369100</v>
          </cell>
          <cell r="AA2056">
            <v>75000</v>
          </cell>
          <cell r="AB2056">
            <v>57012</v>
          </cell>
          <cell r="AC2056">
            <v>31000</v>
          </cell>
          <cell r="AD2056">
            <v>0</v>
          </cell>
          <cell r="AE2056">
            <v>0</v>
          </cell>
          <cell r="AF2056">
            <v>21178</v>
          </cell>
          <cell r="AG2056">
            <v>0</v>
          </cell>
          <cell r="AH2056">
            <v>13900</v>
          </cell>
          <cell r="AI2056">
            <v>0</v>
          </cell>
          <cell r="AJ2056">
            <v>0</v>
          </cell>
          <cell r="AK2056">
            <v>22064</v>
          </cell>
          <cell r="AL2056">
            <v>3080</v>
          </cell>
          <cell r="AM2056">
            <v>49918.8</v>
          </cell>
          <cell r="AN2056">
            <v>840</v>
          </cell>
          <cell r="AO2056">
            <v>0</v>
          </cell>
          <cell r="AP2056">
            <v>0</v>
          </cell>
          <cell r="AQ2056">
            <v>567190</v>
          </cell>
          <cell r="AR2056">
            <v>0</v>
          </cell>
          <cell r="AS2056">
            <v>0</v>
          </cell>
          <cell r="AT2056">
            <v>0</v>
          </cell>
          <cell r="AU2056">
            <v>0</v>
          </cell>
          <cell r="AV2056">
            <v>2835</v>
          </cell>
          <cell r="AW2056">
            <v>4822.0649999999996</v>
          </cell>
          <cell r="AX2056">
            <v>1157.0676000000001</v>
          </cell>
        </row>
        <row r="2057">
          <cell r="D2057" t="str">
            <v>佐藤　裕之</v>
          </cell>
          <cell r="E2057">
            <v>1005</v>
          </cell>
          <cell r="F2057" t="str">
            <v>総務企画部</v>
          </cell>
          <cell r="G2057">
            <v>100503</v>
          </cell>
          <cell r="H2057" t="str">
            <v>人事Ｇ</v>
          </cell>
          <cell r="I2057">
            <v>1</v>
          </cell>
          <cell r="J2057" t="str">
            <v>部門1</v>
          </cell>
          <cell r="K2057">
            <v>1001</v>
          </cell>
          <cell r="L2057" t="str">
            <v>部門1-1</v>
          </cell>
          <cell r="M2057">
            <v>100102</v>
          </cell>
          <cell r="N2057" t="str">
            <v>一般職員</v>
          </cell>
          <cell r="O2057">
            <v>300</v>
          </cell>
          <cell r="P2057">
            <v>374200</v>
          </cell>
          <cell r="Q2057">
            <v>374200</v>
          </cell>
          <cell r="R2057">
            <v>0</v>
          </cell>
          <cell r="S2057">
            <v>0</v>
          </cell>
          <cell r="T2057">
            <v>0</v>
          </cell>
          <cell r="U2057">
            <v>0</v>
          </cell>
          <cell r="V2057">
            <v>0</v>
          </cell>
          <cell r="W2057">
            <v>0</v>
          </cell>
          <cell r="X2057">
            <v>0</v>
          </cell>
          <cell r="Y2057">
            <v>0</v>
          </cell>
          <cell r="Z2057">
            <v>374200</v>
          </cell>
          <cell r="AA2057">
            <v>75000</v>
          </cell>
          <cell r="AB2057">
            <v>53904</v>
          </cell>
          <cell r="AC2057">
            <v>0</v>
          </cell>
          <cell r="AD2057">
            <v>0</v>
          </cell>
          <cell r="AE2057">
            <v>0</v>
          </cell>
          <cell r="AF2057">
            <v>18298</v>
          </cell>
          <cell r="AG2057">
            <v>0</v>
          </cell>
          <cell r="AH2057">
            <v>9900</v>
          </cell>
          <cell r="AI2057">
            <v>0</v>
          </cell>
          <cell r="AJ2057">
            <v>0</v>
          </cell>
          <cell r="AK2057">
            <v>20882</v>
          </cell>
          <cell r="AL2057">
            <v>2915</v>
          </cell>
          <cell r="AM2057">
            <v>47244.4</v>
          </cell>
          <cell r="AN2057">
            <v>795</v>
          </cell>
          <cell r="AO2057">
            <v>0</v>
          </cell>
          <cell r="AP2057">
            <v>0</v>
          </cell>
          <cell r="AQ2057">
            <v>531302</v>
          </cell>
          <cell r="AR2057">
            <v>0</v>
          </cell>
          <cell r="AS2057">
            <v>0</v>
          </cell>
          <cell r="AT2057">
            <v>0</v>
          </cell>
          <cell r="AU2057">
            <v>0</v>
          </cell>
          <cell r="AV2057">
            <v>2656</v>
          </cell>
          <cell r="AW2057">
            <v>4516.5770000000002</v>
          </cell>
          <cell r="AX2057">
            <v>1083.856</v>
          </cell>
        </row>
        <row r="2058">
          <cell r="D2058" t="str">
            <v>窪田　真也</v>
          </cell>
          <cell r="E2058">
            <v>1008</v>
          </cell>
          <cell r="F2058" t="str">
            <v>HIDA総合研究所</v>
          </cell>
          <cell r="G2058">
            <v>100801</v>
          </cell>
          <cell r="H2058" t="str">
            <v>調査企画Ｇ</v>
          </cell>
          <cell r="I2058">
            <v>1</v>
          </cell>
          <cell r="J2058" t="str">
            <v>部門1</v>
          </cell>
          <cell r="K2058">
            <v>1001</v>
          </cell>
          <cell r="L2058" t="str">
            <v>部門1-1</v>
          </cell>
          <cell r="M2058">
            <v>100102</v>
          </cell>
          <cell r="N2058" t="str">
            <v>一般職員</v>
          </cell>
          <cell r="O2058">
            <v>300</v>
          </cell>
          <cell r="P2058">
            <v>365100</v>
          </cell>
          <cell r="Q2058">
            <v>365100</v>
          </cell>
          <cell r="R2058">
            <v>0</v>
          </cell>
          <cell r="S2058">
            <v>0</v>
          </cell>
          <cell r="T2058">
            <v>0</v>
          </cell>
          <cell r="U2058">
            <v>0</v>
          </cell>
          <cell r="V2058">
            <v>0</v>
          </cell>
          <cell r="W2058">
            <v>0</v>
          </cell>
          <cell r="X2058">
            <v>0</v>
          </cell>
          <cell r="Y2058">
            <v>0</v>
          </cell>
          <cell r="Z2058">
            <v>365100</v>
          </cell>
          <cell r="AA2058">
            <v>75000</v>
          </cell>
          <cell r="AB2058">
            <v>54372</v>
          </cell>
          <cell r="AC2058">
            <v>13000</v>
          </cell>
          <cell r="AD2058">
            <v>27000</v>
          </cell>
          <cell r="AE2058">
            <v>0</v>
          </cell>
          <cell r="AF2058">
            <v>7238</v>
          </cell>
          <cell r="AG2058">
            <v>0</v>
          </cell>
          <cell r="AH2058">
            <v>0</v>
          </cell>
          <cell r="AI2058">
            <v>0</v>
          </cell>
          <cell r="AJ2058">
            <v>0</v>
          </cell>
          <cell r="AK2058">
            <v>20882</v>
          </cell>
          <cell r="AL2058">
            <v>2915</v>
          </cell>
          <cell r="AM2058">
            <v>47244.4</v>
          </cell>
          <cell r="AN2058">
            <v>795</v>
          </cell>
          <cell r="AO2058">
            <v>0</v>
          </cell>
          <cell r="AP2058">
            <v>0</v>
          </cell>
          <cell r="AQ2058">
            <v>541710</v>
          </cell>
          <cell r="AR2058">
            <v>0</v>
          </cell>
          <cell r="AS2058">
            <v>0</v>
          </cell>
          <cell r="AT2058">
            <v>0</v>
          </cell>
          <cell r="AU2058">
            <v>0</v>
          </cell>
          <cell r="AV2058">
            <v>2708</v>
          </cell>
          <cell r="AW2058">
            <v>4605.085</v>
          </cell>
          <cell r="AX2058">
            <v>1105.0884000000001</v>
          </cell>
        </row>
        <row r="2059">
          <cell r="D2059" t="str">
            <v>浜本　馨</v>
          </cell>
          <cell r="E2059">
            <v>1002</v>
          </cell>
          <cell r="F2059" t="str">
            <v>政策推進部</v>
          </cell>
          <cell r="G2059">
            <v>100202</v>
          </cell>
          <cell r="H2059" t="str">
            <v>政策受託Ｇ</v>
          </cell>
          <cell r="I2059">
            <v>1</v>
          </cell>
          <cell r="J2059" t="str">
            <v>部門1</v>
          </cell>
          <cell r="K2059">
            <v>1001</v>
          </cell>
          <cell r="L2059" t="str">
            <v>部門1-1</v>
          </cell>
          <cell r="M2059">
            <v>100102</v>
          </cell>
          <cell r="N2059" t="str">
            <v>一般職員</v>
          </cell>
          <cell r="O2059">
            <v>500</v>
          </cell>
          <cell r="P2059">
            <v>357100</v>
          </cell>
          <cell r="Q2059">
            <v>357100</v>
          </cell>
          <cell r="R2059">
            <v>0</v>
          </cell>
          <cell r="S2059">
            <v>0</v>
          </cell>
          <cell r="T2059">
            <v>0</v>
          </cell>
          <cell r="U2059">
            <v>0</v>
          </cell>
          <cell r="V2059">
            <v>0</v>
          </cell>
          <cell r="W2059">
            <v>0</v>
          </cell>
          <cell r="X2059">
            <v>0</v>
          </cell>
          <cell r="Y2059">
            <v>0</v>
          </cell>
          <cell r="Z2059">
            <v>357100</v>
          </cell>
          <cell r="AA2059">
            <v>0</v>
          </cell>
          <cell r="AB2059">
            <v>45192</v>
          </cell>
          <cell r="AC2059">
            <v>19500</v>
          </cell>
          <cell r="AD2059">
            <v>27000</v>
          </cell>
          <cell r="AE2059">
            <v>0</v>
          </cell>
          <cell r="AF2059">
            <v>10610</v>
          </cell>
          <cell r="AG2059">
            <v>0</v>
          </cell>
          <cell r="AH2059">
            <v>18811</v>
          </cell>
          <cell r="AI2059">
            <v>132551</v>
          </cell>
          <cell r="AJ2059">
            <v>0</v>
          </cell>
          <cell r="AK2059">
            <v>22064</v>
          </cell>
          <cell r="AL2059">
            <v>3080</v>
          </cell>
          <cell r="AM2059">
            <v>49918.8</v>
          </cell>
          <cell r="AN2059">
            <v>840</v>
          </cell>
          <cell r="AO2059">
            <v>0</v>
          </cell>
          <cell r="AP2059">
            <v>0</v>
          </cell>
          <cell r="AQ2059">
            <v>610764</v>
          </cell>
          <cell r="AR2059">
            <v>0</v>
          </cell>
          <cell r="AS2059">
            <v>0</v>
          </cell>
          <cell r="AT2059">
            <v>863</v>
          </cell>
          <cell r="AU2059">
            <v>0</v>
          </cell>
          <cell r="AV2059">
            <v>3053</v>
          </cell>
          <cell r="AW2059">
            <v>5192.3140000000003</v>
          </cell>
          <cell r="AX2059">
            <v>1245.9585</v>
          </cell>
        </row>
        <row r="2060">
          <cell r="D2060" t="str">
            <v>牧野　幾太郎</v>
          </cell>
          <cell r="E2060">
            <v>1006</v>
          </cell>
          <cell r="F2060" t="str">
            <v>東京研修センター</v>
          </cell>
          <cell r="G2060">
            <v>100601</v>
          </cell>
          <cell r="H2060" t="str">
            <v>ＴＫＣＧ</v>
          </cell>
          <cell r="I2060">
            <v>1</v>
          </cell>
          <cell r="J2060" t="str">
            <v>部門1</v>
          </cell>
          <cell r="K2060">
            <v>1001</v>
          </cell>
          <cell r="L2060" t="str">
            <v>部門1-1</v>
          </cell>
          <cell r="M2060">
            <v>100102</v>
          </cell>
          <cell r="N2060" t="str">
            <v>一般職員</v>
          </cell>
          <cell r="O2060">
            <v>300</v>
          </cell>
          <cell r="P2060">
            <v>374200</v>
          </cell>
          <cell r="Q2060">
            <v>374200</v>
          </cell>
          <cell r="R2060">
            <v>0</v>
          </cell>
          <cell r="S2060">
            <v>0</v>
          </cell>
          <cell r="T2060">
            <v>0</v>
          </cell>
          <cell r="U2060">
            <v>0</v>
          </cell>
          <cell r="V2060">
            <v>0</v>
          </cell>
          <cell r="W2060">
            <v>0</v>
          </cell>
          <cell r="X2060">
            <v>0</v>
          </cell>
          <cell r="Y2060">
            <v>0</v>
          </cell>
          <cell r="Z2060">
            <v>374200</v>
          </cell>
          <cell r="AA2060">
            <v>75000</v>
          </cell>
          <cell r="AB2060">
            <v>54684</v>
          </cell>
          <cell r="AC2060">
            <v>6500</v>
          </cell>
          <cell r="AD2060">
            <v>0</v>
          </cell>
          <cell r="AE2060">
            <v>0</v>
          </cell>
          <cell r="AF2060">
            <v>28101</v>
          </cell>
          <cell r="AG2060">
            <v>0</v>
          </cell>
          <cell r="AH2060">
            <v>11400</v>
          </cell>
          <cell r="AI2060">
            <v>0</v>
          </cell>
          <cell r="AJ2060">
            <v>0</v>
          </cell>
          <cell r="AK2060">
            <v>22064</v>
          </cell>
          <cell r="AL2060">
            <v>3080</v>
          </cell>
          <cell r="AM2060">
            <v>49918.8</v>
          </cell>
          <cell r="AN2060">
            <v>840</v>
          </cell>
          <cell r="AO2060">
            <v>0</v>
          </cell>
          <cell r="AP2060">
            <v>0</v>
          </cell>
          <cell r="AQ2060">
            <v>549885</v>
          </cell>
          <cell r="AR2060">
            <v>0</v>
          </cell>
          <cell r="AS2060">
            <v>0</v>
          </cell>
          <cell r="AT2060">
            <v>0</v>
          </cell>
          <cell r="AU2060">
            <v>0</v>
          </cell>
          <cell r="AV2060">
            <v>2749</v>
          </cell>
          <cell r="AW2060">
            <v>4674.4475000000002</v>
          </cell>
          <cell r="AX2060">
            <v>1121.7654</v>
          </cell>
        </row>
        <row r="2061">
          <cell r="D2061" t="str">
            <v>竹本　優子</v>
          </cell>
          <cell r="E2061">
            <v>1001</v>
          </cell>
          <cell r="F2061" t="str">
            <v>産業推進部</v>
          </cell>
          <cell r="G2061">
            <v>100102</v>
          </cell>
          <cell r="H2061" t="str">
            <v>ＥＰＡＧ</v>
          </cell>
          <cell r="I2061">
            <v>1</v>
          </cell>
          <cell r="J2061" t="str">
            <v>部門1</v>
          </cell>
          <cell r="K2061">
            <v>1001</v>
          </cell>
          <cell r="L2061" t="str">
            <v>部門1-1</v>
          </cell>
          <cell r="M2061">
            <v>100102</v>
          </cell>
          <cell r="N2061" t="str">
            <v>一般職員</v>
          </cell>
          <cell r="O2061">
            <v>300</v>
          </cell>
          <cell r="P2061">
            <v>343500</v>
          </cell>
          <cell r="Q2061">
            <v>343500</v>
          </cell>
          <cell r="R2061">
            <v>0</v>
          </cell>
          <cell r="S2061">
            <v>0</v>
          </cell>
          <cell r="T2061">
            <v>0</v>
          </cell>
          <cell r="U2061">
            <v>0</v>
          </cell>
          <cell r="V2061">
            <v>0</v>
          </cell>
          <cell r="W2061">
            <v>0</v>
          </cell>
          <cell r="X2061">
            <v>0</v>
          </cell>
          <cell r="Y2061">
            <v>0</v>
          </cell>
          <cell r="Z2061">
            <v>343500</v>
          </cell>
          <cell r="AA2061">
            <v>45000</v>
          </cell>
          <cell r="AB2061">
            <v>46620</v>
          </cell>
          <cell r="AC2061">
            <v>0</v>
          </cell>
          <cell r="AD2061">
            <v>27000</v>
          </cell>
          <cell r="AE2061">
            <v>0</v>
          </cell>
          <cell r="AF2061">
            <v>3876</v>
          </cell>
          <cell r="AG2061">
            <v>0</v>
          </cell>
          <cell r="AH2061">
            <v>1500</v>
          </cell>
          <cell r="AI2061">
            <v>0</v>
          </cell>
          <cell r="AJ2061">
            <v>0</v>
          </cell>
          <cell r="AK2061">
            <v>18518</v>
          </cell>
          <cell r="AL2061">
            <v>2585</v>
          </cell>
          <cell r="AM2061">
            <v>41896.6</v>
          </cell>
          <cell r="AN2061">
            <v>705</v>
          </cell>
          <cell r="AO2061">
            <v>0</v>
          </cell>
          <cell r="AP2061">
            <v>0</v>
          </cell>
          <cell r="AQ2061">
            <v>467496</v>
          </cell>
          <cell r="AR2061">
            <v>0</v>
          </cell>
          <cell r="AS2061">
            <v>0</v>
          </cell>
          <cell r="AT2061">
            <v>0</v>
          </cell>
          <cell r="AU2061">
            <v>0</v>
          </cell>
          <cell r="AV2061">
            <v>2337</v>
          </cell>
          <cell r="AW2061">
            <v>3974.1959999999999</v>
          </cell>
          <cell r="AX2061">
            <v>953.69179999999994</v>
          </cell>
        </row>
        <row r="2062">
          <cell r="D2062" t="str">
            <v>木村　奈苗</v>
          </cell>
          <cell r="E2062">
            <v>1003</v>
          </cell>
          <cell r="F2062" t="str">
            <v>研修業務部</v>
          </cell>
          <cell r="G2062">
            <v>100301</v>
          </cell>
          <cell r="H2062" t="str">
            <v>受入業務Ｇ</v>
          </cell>
          <cell r="I2062">
            <v>1</v>
          </cell>
          <cell r="J2062" t="str">
            <v>部門1</v>
          </cell>
          <cell r="K2062">
            <v>1001</v>
          </cell>
          <cell r="L2062" t="str">
            <v>部門1-1</v>
          </cell>
          <cell r="M2062">
            <v>100102</v>
          </cell>
          <cell r="N2062" t="str">
            <v>一般職員</v>
          </cell>
          <cell r="O2062">
            <v>500</v>
          </cell>
          <cell r="P2062">
            <v>351700</v>
          </cell>
          <cell r="Q2062">
            <v>351700</v>
          </cell>
          <cell r="R2062">
            <v>0</v>
          </cell>
          <cell r="S2062">
            <v>0</v>
          </cell>
          <cell r="T2062">
            <v>0</v>
          </cell>
          <cell r="U2062">
            <v>0</v>
          </cell>
          <cell r="V2062">
            <v>0</v>
          </cell>
          <cell r="W2062">
            <v>0</v>
          </cell>
          <cell r="X2062">
            <v>0</v>
          </cell>
          <cell r="Y2062">
            <v>0</v>
          </cell>
          <cell r="Z2062">
            <v>351700</v>
          </cell>
          <cell r="AA2062">
            <v>0</v>
          </cell>
          <cell r="AB2062">
            <v>42204</v>
          </cell>
          <cell r="AC2062">
            <v>0</v>
          </cell>
          <cell r="AD2062">
            <v>0</v>
          </cell>
          <cell r="AE2062">
            <v>0</v>
          </cell>
          <cell r="AF2062">
            <v>12835</v>
          </cell>
          <cell r="AG2062">
            <v>0</v>
          </cell>
          <cell r="AH2062">
            <v>6103</v>
          </cell>
          <cell r="AI2062">
            <v>0</v>
          </cell>
          <cell r="AJ2062">
            <v>0</v>
          </cell>
          <cell r="AK2062">
            <v>16154</v>
          </cell>
          <cell r="AL2062">
            <v>2255</v>
          </cell>
          <cell r="AM2062">
            <v>36547.800000000003</v>
          </cell>
          <cell r="AN2062">
            <v>615</v>
          </cell>
          <cell r="AO2062">
            <v>0</v>
          </cell>
          <cell r="AP2062">
            <v>0</v>
          </cell>
          <cell r="AQ2062">
            <v>412842</v>
          </cell>
          <cell r="AR2062">
            <v>0</v>
          </cell>
          <cell r="AS2062">
            <v>0</v>
          </cell>
          <cell r="AT2062">
            <v>0</v>
          </cell>
          <cell r="AU2062">
            <v>0</v>
          </cell>
          <cell r="AV2062">
            <v>2064</v>
          </cell>
          <cell r="AW2062">
            <v>3509.3670000000002</v>
          </cell>
          <cell r="AX2062">
            <v>842.19759999999997</v>
          </cell>
        </row>
        <row r="2063">
          <cell r="D2063" t="str">
            <v>蔵口　達也</v>
          </cell>
          <cell r="E2063">
            <v>1005</v>
          </cell>
          <cell r="F2063" t="str">
            <v>総務企画部</v>
          </cell>
          <cell r="G2063">
            <v>100504</v>
          </cell>
          <cell r="H2063" t="str">
            <v>会計Ｇ</v>
          </cell>
          <cell r="I2063">
            <v>1</v>
          </cell>
          <cell r="J2063" t="str">
            <v>部門1</v>
          </cell>
          <cell r="K2063">
            <v>1001</v>
          </cell>
          <cell r="L2063" t="str">
            <v>部門1-1</v>
          </cell>
          <cell r="M2063">
            <v>100102</v>
          </cell>
          <cell r="N2063" t="str">
            <v>一般職員</v>
          </cell>
          <cell r="O2063">
            <v>300</v>
          </cell>
          <cell r="P2063">
            <v>315700</v>
          </cell>
          <cell r="Q2063">
            <v>315700</v>
          </cell>
          <cell r="R2063">
            <v>0</v>
          </cell>
          <cell r="S2063">
            <v>0</v>
          </cell>
          <cell r="T2063">
            <v>0</v>
          </cell>
          <cell r="U2063">
            <v>0</v>
          </cell>
          <cell r="V2063">
            <v>0</v>
          </cell>
          <cell r="W2063">
            <v>0</v>
          </cell>
          <cell r="X2063">
            <v>0</v>
          </cell>
          <cell r="Y2063">
            <v>0</v>
          </cell>
          <cell r="Z2063">
            <v>315700</v>
          </cell>
          <cell r="AA2063">
            <v>45000</v>
          </cell>
          <cell r="AB2063">
            <v>44844</v>
          </cell>
          <cell r="AC2063">
            <v>13000</v>
          </cell>
          <cell r="AD2063">
            <v>0</v>
          </cell>
          <cell r="AE2063">
            <v>0</v>
          </cell>
          <cell r="AF2063">
            <v>6089</v>
          </cell>
          <cell r="AG2063">
            <v>0</v>
          </cell>
          <cell r="AH2063">
            <v>3000</v>
          </cell>
          <cell r="AI2063">
            <v>0</v>
          </cell>
          <cell r="AJ2063">
            <v>0</v>
          </cell>
          <cell r="AK2063">
            <v>18518</v>
          </cell>
          <cell r="AL2063">
            <v>2585</v>
          </cell>
          <cell r="AM2063">
            <v>41896.6</v>
          </cell>
          <cell r="AN2063">
            <v>705</v>
          </cell>
          <cell r="AO2063">
            <v>0</v>
          </cell>
          <cell r="AP2063">
            <v>0</v>
          </cell>
          <cell r="AQ2063">
            <v>427633</v>
          </cell>
          <cell r="AR2063">
            <v>0</v>
          </cell>
          <cell r="AS2063">
            <v>0</v>
          </cell>
          <cell r="AT2063">
            <v>0</v>
          </cell>
          <cell r="AU2063">
            <v>0</v>
          </cell>
          <cell r="AV2063">
            <v>2138</v>
          </cell>
          <cell r="AW2063">
            <v>3635.0455000000002</v>
          </cell>
          <cell r="AX2063">
            <v>872.37130000000002</v>
          </cell>
        </row>
        <row r="2064">
          <cell r="D2064" t="str">
            <v>三谷　知</v>
          </cell>
          <cell r="E2064">
            <v>1003</v>
          </cell>
          <cell r="F2064" t="str">
            <v>研修業務部</v>
          </cell>
          <cell r="G2064">
            <v>100302</v>
          </cell>
          <cell r="H2064" t="str">
            <v>低炭素化支援Ｇ</v>
          </cell>
          <cell r="I2064">
            <v>1</v>
          </cell>
          <cell r="J2064" t="str">
            <v>部門1</v>
          </cell>
          <cell r="K2064">
            <v>1001</v>
          </cell>
          <cell r="L2064" t="str">
            <v>部門1-1</v>
          </cell>
          <cell r="M2064">
            <v>100102</v>
          </cell>
          <cell r="N2064" t="str">
            <v>一般職員</v>
          </cell>
          <cell r="O2064">
            <v>300</v>
          </cell>
          <cell r="P2064">
            <v>365100</v>
          </cell>
          <cell r="Q2064">
            <v>365100</v>
          </cell>
          <cell r="R2064">
            <v>0</v>
          </cell>
          <cell r="S2064">
            <v>0</v>
          </cell>
          <cell r="T2064">
            <v>0</v>
          </cell>
          <cell r="U2064">
            <v>0</v>
          </cell>
          <cell r="V2064">
            <v>0</v>
          </cell>
          <cell r="W2064">
            <v>0</v>
          </cell>
          <cell r="X2064">
            <v>0</v>
          </cell>
          <cell r="Y2064">
            <v>0</v>
          </cell>
          <cell r="Z2064">
            <v>365100</v>
          </cell>
          <cell r="AA2064">
            <v>75000</v>
          </cell>
          <cell r="AB2064">
            <v>54372</v>
          </cell>
          <cell r="AC2064">
            <v>13000</v>
          </cell>
          <cell r="AD2064">
            <v>27000</v>
          </cell>
          <cell r="AE2064">
            <v>0</v>
          </cell>
          <cell r="AF2064">
            <v>6588</v>
          </cell>
          <cell r="AG2064">
            <v>0</v>
          </cell>
          <cell r="AH2064">
            <v>3000</v>
          </cell>
          <cell r="AI2064">
            <v>0</v>
          </cell>
          <cell r="AJ2064">
            <v>0</v>
          </cell>
          <cell r="AK2064">
            <v>22064</v>
          </cell>
          <cell r="AL2064">
            <v>3080</v>
          </cell>
          <cell r="AM2064">
            <v>49918.8</v>
          </cell>
          <cell r="AN2064">
            <v>840</v>
          </cell>
          <cell r="AO2064">
            <v>0</v>
          </cell>
          <cell r="AP2064">
            <v>0</v>
          </cell>
          <cell r="AQ2064">
            <v>544060</v>
          </cell>
          <cell r="AR2064">
            <v>0</v>
          </cell>
          <cell r="AS2064">
            <v>0</v>
          </cell>
          <cell r="AT2064">
            <v>0</v>
          </cell>
          <cell r="AU2064">
            <v>0</v>
          </cell>
          <cell r="AV2064">
            <v>2720</v>
          </cell>
          <cell r="AW2064">
            <v>4624.8100000000004</v>
          </cell>
          <cell r="AX2064">
            <v>1109.8824</v>
          </cell>
        </row>
        <row r="2065">
          <cell r="D2065" t="str">
            <v>鮎合　健一郎</v>
          </cell>
          <cell r="E2065">
            <v>1002</v>
          </cell>
          <cell r="F2065" t="str">
            <v>政策推進部</v>
          </cell>
          <cell r="G2065">
            <v>100201</v>
          </cell>
          <cell r="H2065" t="str">
            <v>国際人材Ｇ</v>
          </cell>
          <cell r="I2065">
            <v>1</v>
          </cell>
          <cell r="J2065" t="str">
            <v>部門1</v>
          </cell>
          <cell r="K2065">
            <v>1001</v>
          </cell>
          <cell r="L2065" t="str">
            <v>部門1-1</v>
          </cell>
          <cell r="M2065">
            <v>100102</v>
          </cell>
          <cell r="N2065" t="str">
            <v>一般職員</v>
          </cell>
          <cell r="O2065">
            <v>300</v>
          </cell>
          <cell r="P2065">
            <v>365100</v>
          </cell>
          <cell r="Q2065">
            <v>365100</v>
          </cell>
          <cell r="R2065">
            <v>0</v>
          </cell>
          <cell r="S2065">
            <v>0</v>
          </cell>
          <cell r="T2065">
            <v>0</v>
          </cell>
          <cell r="U2065">
            <v>0</v>
          </cell>
          <cell r="V2065">
            <v>0</v>
          </cell>
          <cell r="W2065">
            <v>0</v>
          </cell>
          <cell r="X2065">
            <v>0</v>
          </cell>
          <cell r="Y2065">
            <v>0</v>
          </cell>
          <cell r="Z2065">
            <v>365100</v>
          </cell>
          <cell r="AA2065">
            <v>75000</v>
          </cell>
          <cell r="AB2065">
            <v>55932</v>
          </cell>
          <cell r="AC2065">
            <v>26000</v>
          </cell>
          <cell r="AD2065">
            <v>27000</v>
          </cell>
          <cell r="AE2065">
            <v>0</v>
          </cell>
          <cell r="AF2065">
            <v>0</v>
          </cell>
          <cell r="AG2065">
            <v>0</v>
          </cell>
          <cell r="AH2065">
            <v>14000</v>
          </cell>
          <cell r="AI2065">
            <v>0</v>
          </cell>
          <cell r="AJ2065">
            <v>0</v>
          </cell>
          <cell r="AK2065">
            <v>22064</v>
          </cell>
          <cell r="AL2065">
            <v>3080</v>
          </cell>
          <cell r="AM2065">
            <v>49918.8</v>
          </cell>
          <cell r="AN2065">
            <v>840</v>
          </cell>
          <cell r="AO2065">
            <v>0</v>
          </cell>
          <cell r="AP2065">
            <v>0</v>
          </cell>
          <cell r="AQ2065">
            <v>563032</v>
          </cell>
          <cell r="AR2065">
            <v>0</v>
          </cell>
          <cell r="AS2065">
            <v>0</v>
          </cell>
          <cell r="AT2065">
            <v>0</v>
          </cell>
          <cell r="AU2065">
            <v>0</v>
          </cell>
          <cell r="AV2065">
            <v>2815</v>
          </cell>
          <cell r="AW2065">
            <v>4785.9319999999998</v>
          </cell>
          <cell r="AX2065">
            <v>1148.5852</v>
          </cell>
        </row>
        <row r="2066">
          <cell r="D2066" t="str">
            <v>馬場　宏和</v>
          </cell>
          <cell r="E2066">
            <v>1005</v>
          </cell>
          <cell r="F2066" t="str">
            <v>総務企画部</v>
          </cell>
          <cell r="G2066">
            <v>100501</v>
          </cell>
          <cell r="H2066" t="str">
            <v>経営戦略Ｇ</v>
          </cell>
          <cell r="I2066">
            <v>1</v>
          </cell>
          <cell r="J2066" t="str">
            <v>部門1</v>
          </cell>
          <cell r="K2066">
            <v>1001</v>
          </cell>
          <cell r="L2066" t="str">
            <v>部門1-1</v>
          </cell>
          <cell r="M2066">
            <v>100102</v>
          </cell>
          <cell r="N2066" t="str">
            <v>一般職員</v>
          </cell>
          <cell r="O2066">
            <v>500</v>
          </cell>
          <cell r="P2066">
            <v>292000</v>
          </cell>
          <cell r="Q2066">
            <v>292000</v>
          </cell>
          <cell r="R2066">
            <v>0</v>
          </cell>
          <cell r="S2066">
            <v>0</v>
          </cell>
          <cell r="T2066">
            <v>0</v>
          </cell>
          <cell r="U2066">
            <v>0</v>
          </cell>
          <cell r="V2066">
            <v>0</v>
          </cell>
          <cell r="W2066">
            <v>0</v>
          </cell>
          <cell r="X2066">
            <v>0</v>
          </cell>
          <cell r="Y2066">
            <v>0</v>
          </cell>
          <cell r="Z2066">
            <v>292000</v>
          </cell>
          <cell r="AA2066">
            <v>0</v>
          </cell>
          <cell r="AB2066">
            <v>37380</v>
          </cell>
          <cell r="AC2066">
            <v>19500</v>
          </cell>
          <cell r="AD2066">
            <v>0</v>
          </cell>
          <cell r="AE2066">
            <v>0</v>
          </cell>
          <cell r="AF2066">
            <v>9306</v>
          </cell>
          <cell r="AG2066">
            <v>0</v>
          </cell>
          <cell r="AH2066">
            <v>14902</v>
          </cell>
          <cell r="AI2066">
            <v>131613</v>
          </cell>
          <cell r="AJ2066">
            <v>0</v>
          </cell>
          <cell r="AK2066">
            <v>20882</v>
          </cell>
          <cell r="AL2066">
            <v>2915</v>
          </cell>
          <cell r="AM2066">
            <v>47244.4</v>
          </cell>
          <cell r="AN2066">
            <v>795</v>
          </cell>
          <cell r="AO2066">
            <v>0</v>
          </cell>
          <cell r="AP2066">
            <v>0</v>
          </cell>
          <cell r="AQ2066">
            <v>504701</v>
          </cell>
          <cell r="AR2066">
            <v>11303</v>
          </cell>
          <cell r="AS2066">
            <v>0</v>
          </cell>
          <cell r="AT2066">
            <v>0</v>
          </cell>
          <cell r="AU2066">
            <v>0</v>
          </cell>
          <cell r="AV2066">
            <v>2523</v>
          </cell>
          <cell r="AW2066">
            <v>4290.4634999999998</v>
          </cell>
          <cell r="AX2066">
            <v>1029.5899999999999</v>
          </cell>
        </row>
        <row r="2067">
          <cell r="D2067" t="str">
            <v>手島　真子</v>
          </cell>
          <cell r="E2067">
            <v>1003</v>
          </cell>
          <cell r="F2067" t="str">
            <v>研修業務部</v>
          </cell>
          <cell r="G2067">
            <v>100304</v>
          </cell>
          <cell r="H2067" t="str">
            <v>受入経理Ｇ</v>
          </cell>
          <cell r="I2067">
            <v>1</v>
          </cell>
          <cell r="J2067" t="str">
            <v>部門1</v>
          </cell>
          <cell r="K2067">
            <v>1001</v>
          </cell>
          <cell r="L2067" t="str">
            <v>部門1-1</v>
          </cell>
          <cell r="M2067">
            <v>100102</v>
          </cell>
          <cell r="N2067" t="str">
            <v>一般職員</v>
          </cell>
          <cell r="O2067">
            <v>500</v>
          </cell>
          <cell r="P2067">
            <v>273300</v>
          </cell>
          <cell r="Q2067">
            <v>273300</v>
          </cell>
          <cell r="R2067">
            <v>0</v>
          </cell>
          <cell r="S2067">
            <v>0</v>
          </cell>
          <cell r="T2067">
            <v>0</v>
          </cell>
          <cell r="U2067">
            <v>0</v>
          </cell>
          <cell r="V2067">
            <v>0</v>
          </cell>
          <cell r="W2067">
            <v>0</v>
          </cell>
          <cell r="X2067">
            <v>0</v>
          </cell>
          <cell r="Y2067">
            <v>0</v>
          </cell>
          <cell r="Z2067">
            <v>273300</v>
          </cell>
          <cell r="AA2067">
            <v>0</v>
          </cell>
          <cell r="AB2067">
            <v>32796</v>
          </cell>
          <cell r="AC2067">
            <v>0</v>
          </cell>
          <cell r="AD2067">
            <v>0</v>
          </cell>
          <cell r="AE2067">
            <v>0</v>
          </cell>
          <cell r="AF2067">
            <v>12816</v>
          </cell>
          <cell r="AG2067">
            <v>0</v>
          </cell>
          <cell r="AH2067">
            <v>4643</v>
          </cell>
          <cell r="AI2067">
            <v>21099</v>
          </cell>
          <cell r="AJ2067">
            <v>0</v>
          </cell>
          <cell r="AK2067">
            <v>14972</v>
          </cell>
          <cell r="AL2067">
            <v>0</v>
          </cell>
          <cell r="AM2067">
            <v>33873.4</v>
          </cell>
          <cell r="AN2067">
            <v>570</v>
          </cell>
          <cell r="AO2067">
            <v>0</v>
          </cell>
          <cell r="AP2067">
            <v>0</v>
          </cell>
          <cell r="AQ2067">
            <v>344654</v>
          </cell>
          <cell r="AR2067">
            <v>0</v>
          </cell>
          <cell r="AS2067">
            <v>0</v>
          </cell>
          <cell r="AT2067">
            <v>0</v>
          </cell>
          <cell r="AU2067">
            <v>0</v>
          </cell>
          <cell r="AV2067">
            <v>1723</v>
          </cell>
          <cell r="AW2067">
            <v>2929.8290000000002</v>
          </cell>
          <cell r="AX2067">
            <v>703.09410000000003</v>
          </cell>
        </row>
        <row r="2068">
          <cell r="D2068" t="str">
            <v>田中　雅聡</v>
          </cell>
          <cell r="E2068">
            <v>1004</v>
          </cell>
          <cell r="F2068" t="str">
            <v>事業統括部</v>
          </cell>
          <cell r="G2068">
            <v>100401</v>
          </cell>
          <cell r="H2068" t="str">
            <v>事業統括Ｇ</v>
          </cell>
          <cell r="I2068">
            <v>1</v>
          </cell>
          <cell r="J2068" t="str">
            <v>部門1</v>
          </cell>
          <cell r="K2068">
            <v>1001</v>
          </cell>
          <cell r="L2068" t="str">
            <v>部門1-1</v>
          </cell>
          <cell r="M2068">
            <v>100102</v>
          </cell>
          <cell r="N2068" t="str">
            <v>一般職員</v>
          </cell>
          <cell r="O2068">
            <v>300</v>
          </cell>
          <cell r="P2068">
            <v>366600</v>
          </cell>
          <cell r="Q2068">
            <v>366600</v>
          </cell>
          <cell r="R2068">
            <v>0</v>
          </cell>
          <cell r="S2068">
            <v>0</v>
          </cell>
          <cell r="T2068">
            <v>0</v>
          </cell>
          <cell r="U2068">
            <v>0</v>
          </cell>
          <cell r="V2068">
            <v>0</v>
          </cell>
          <cell r="W2068">
            <v>0</v>
          </cell>
          <cell r="X2068">
            <v>0</v>
          </cell>
          <cell r="Y2068">
            <v>0</v>
          </cell>
          <cell r="Z2068">
            <v>366600</v>
          </cell>
          <cell r="AA2068">
            <v>75000</v>
          </cell>
          <cell r="AB2068">
            <v>54552</v>
          </cell>
          <cell r="AC2068">
            <v>13000</v>
          </cell>
          <cell r="AD2068">
            <v>0</v>
          </cell>
          <cell r="AE2068">
            <v>0</v>
          </cell>
          <cell r="AF2068">
            <v>10006</v>
          </cell>
          <cell r="AG2068">
            <v>0</v>
          </cell>
          <cell r="AH2068">
            <v>1500</v>
          </cell>
          <cell r="AI2068">
            <v>0</v>
          </cell>
          <cell r="AJ2068">
            <v>0</v>
          </cell>
          <cell r="AK2068">
            <v>22064</v>
          </cell>
          <cell r="AL2068">
            <v>3080</v>
          </cell>
          <cell r="AM2068">
            <v>49918.8</v>
          </cell>
          <cell r="AN2068">
            <v>840</v>
          </cell>
          <cell r="AO2068">
            <v>0</v>
          </cell>
          <cell r="AP2068">
            <v>0</v>
          </cell>
          <cell r="AQ2068">
            <v>520658</v>
          </cell>
          <cell r="AR2068">
            <v>0</v>
          </cell>
          <cell r="AS2068">
            <v>0</v>
          </cell>
          <cell r="AT2068">
            <v>0</v>
          </cell>
          <cell r="AU2068">
            <v>0</v>
          </cell>
          <cell r="AV2068">
            <v>2603</v>
          </cell>
          <cell r="AW2068">
            <v>4425.8829999999998</v>
          </cell>
          <cell r="AX2068">
            <v>1062.1423</v>
          </cell>
        </row>
        <row r="2069">
          <cell r="D2069" t="str">
            <v>林　真理子</v>
          </cell>
          <cell r="E2069">
            <v>1002</v>
          </cell>
          <cell r="F2069" t="str">
            <v>政策推進部</v>
          </cell>
          <cell r="G2069">
            <v>100201</v>
          </cell>
          <cell r="H2069" t="str">
            <v>国際人材Ｇ</v>
          </cell>
          <cell r="I2069">
            <v>1</v>
          </cell>
          <cell r="J2069" t="str">
            <v>部門1</v>
          </cell>
          <cell r="K2069">
            <v>1001</v>
          </cell>
          <cell r="L2069" t="str">
            <v>部門1-1</v>
          </cell>
          <cell r="M2069">
            <v>100102</v>
          </cell>
          <cell r="N2069" t="str">
            <v>一般職員</v>
          </cell>
          <cell r="O2069">
            <v>500</v>
          </cell>
          <cell r="P2069">
            <v>302400</v>
          </cell>
          <cell r="Q2069">
            <v>302400</v>
          </cell>
          <cell r="R2069">
            <v>0</v>
          </cell>
          <cell r="S2069">
            <v>0</v>
          </cell>
          <cell r="T2069">
            <v>0</v>
          </cell>
          <cell r="U2069">
            <v>0</v>
          </cell>
          <cell r="V2069">
            <v>0</v>
          </cell>
          <cell r="W2069">
            <v>0</v>
          </cell>
          <cell r="X2069">
            <v>0</v>
          </cell>
          <cell r="Y2069">
            <v>0</v>
          </cell>
          <cell r="Z2069">
            <v>302400</v>
          </cell>
          <cell r="AA2069">
            <v>0</v>
          </cell>
          <cell r="AB2069">
            <v>36288</v>
          </cell>
          <cell r="AC2069">
            <v>0</v>
          </cell>
          <cell r="AD2069">
            <v>27000</v>
          </cell>
          <cell r="AE2069">
            <v>0</v>
          </cell>
          <cell r="AF2069">
            <v>7238</v>
          </cell>
          <cell r="AG2069">
            <v>0</v>
          </cell>
          <cell r="AH2069">
            <v>6702</v>
          </cell>
          <cell r="AI2069">
            <v>34147</v>
          </cell>
          <cell r="AJ2069">
            <v>0</v>
          </cell>
          <cell r="AK2069">
            <v>19700</v>
          </cell>
          <cell r="AL2069">
            <v>2750</v>
          </cell>
          <cell r="AM2069">
            <v>44570</v>
          </cell>
          <cell r="AN2069">
            <v>750</v>
          </cell>
          <cell r="AO2069">
            <v>0</v>
          </cell>
          <cell r="AP2069">
            <v>0</v>
          </cell>
          <cell r="AQ2069">
            <v>413775</v>
          </cell>
          <cell r="AR2069">
            <v>0</v>
          </cell>
          <cell r="AS2069">
            <v>0</v>
          </cell>
          <cell r="AT2069">
            <v>0</v>
          </cell>
          <cell r="AU2069">
            <v>0</v>
          </cell>
          <cell r="AV2069">
            <v>2068</v>
          </cell>
          <cell r="AW2069">
            <v>3517.9625000000001</v>
          </cell>
          <cell r="AX2069">
            <v>844.101</v>
          </cell>
        </row>
        <row r="2070">
          <cell r="D2070" t="str">
            <v>谷口　幹治</v>
          </cell>
          <cell r="E2070">
            <v>1003</v>
          </cell>
          <cell r="F2070" t="str">
            <v>研修業務部</v>
          </cell>
          <cell r="G2070">
            <v>100301</v>
          </cell>
          <cell r="H2070" t="str">
            <v>受入業務Ｇ</v>
          </cell>
          <cell r="I2070">
            <v>1</v>
          </cell>
          <cell r="J2070" t="str">
            <v>部門1</v>
          </cell>
          <cell r="K2070">
            <v>1001</v>
          </cell>
          <cell r="L2070" t="str">
            <v>部門1-1</v>
          </cell>
          <cell r="M2070">
            <v>100102</v>
          </cell>
          <cell r="N2070" t="str">
            <v>一般職員</v>
          </cell>
          <cell r="O2070">
            <v>500</v>
          </cell>
          <cell r="P2070">
            <v>395000</v>
          </cell>
          <cell r="Q2070">
            <v>395000</v>
          </cell>
          <cell r="R2070">
            <v>0</v>
          </cell>
          <cell r="S2070">
            <v>0</v>
          </cell>
          <cell r="T2070">
            <v>0</v>
          </cell>
          <cell r="U2070">
            <v>0</v>
          </cell>
          <cell r="V2070">
            <v>0</v>
          </cell>
          <cell r="W2070">
            <v>0</v>
          </cell>
          <cell r="X2070">
            <v>0</v>
          </cell>
          <cell r="Y2070">
            <v>0</v>
          </cell>
          <cell r="Z2070">
            <v>395000</v>
          </cell>
          <cell r="AA2070">
            <v>0</v>
          </cell>
          <cell r="AB2070">
            <v>51120</v>
          </cell>
          <cell r="AC2070">
            <v>31000</v>
          </cell>
          <cell r="AD2070">
            <v>27000</v>
          </cell>
          <cell r="AE2070">
            <v>0</v>
          </cell>
          <cell r="AF2070">
            <v>18155</v>
          </cell>
          <cell r="AG2070">
            <v>0</v>
          </cell>
          <cell r="AH2070">
            <v>18459</v>
          </cell>
          <cell r="AI2070">
            <v>40922</v>
          </cell>
          <cell r="AJ2070">
            <v>0</v>
          </cell>
          <cell r="AK2070">
            <v>25610</v>
          </cell>
          <cell r="AL2070">
            <v>3575</v>
          </cell>
          <cell r="AM2070">
            <v>55267.6</v>
          </cell>
          <cell r="AN2070">
            <v>930</v>
          </cell>
          <cell r="AO2070">
            <v>0</v>
          </cell>
          <cell r="AP2070">
            <v>0</v>
          </cell>
          <cell r="AQ2070">
            <v>581656</v>
          </cell>
          <cell r="AR2070">
            <v>0</v>
          </cell>
          <cell r="AS2070">
            <v>0</v>
          </cell>
          <cell r="AT2070">
            <v>0</v>
          </cell>
          <cell r="AU2070">
            <v>0</v>
          </cell>
          <cell r="AV2070">
            <v>2908</v>
          </cell>
          <cell r="AW2070">
            <v>4944.3559999999998</v>
          </cell>
          <cell r="AX2070">
            <v>1186.5781999999999</v>
          </cell>
        </row>
        <row r="2071">
          <cell r="D2071" t="str">
            <v>神田　久史</v>
          </cell>
          <cell r="E2071">
            <v>1008</v>
          </cell>
          <cell r="F2071" t="str">
            <v>HIDA総合研究所</v>
          </cell>
          <cell r="G2071">
            <v>100801</v>
          </cell>
          <cell r="H2071" t="str">
            <v>調査企画Ｇ</v>
          </cell>
          <cell r="I2071">
            <v>1</v>
          </cell>
          <cell r="J2071" t="str">
            <v>部門1</v>
          </cell>
          <cell r="K2071">
            <v>1001</v>
          </cell>
          <cell r="L2071" t="str">
            <v>部門1-1</v>
          </cell>
          <cell r="M2071">
            <v>100102</v>
          </cell>
          <cell r="N2071" t="str">
            <v>一般職員</v>
          </cell>
          <cell r="O2071">
            <v>300</v>
          </cell>
          <cell r="P2071">
            <v>343500</v>
          </cell>
          <cell r="Q2071">
            <v>343500</v>
          </cell>
          <cell r="R2071">
            <v>0</v>
          </cell>
          <cell r="S2071">
            <v>0</v>
          </cell>
          <cell r="T2071">
            <v>0</v>
          </cell>
          <cell r="U2071">
            <v>0</v>
          </cell>
          <cell r="V2071">
            <v>0</v>
          </cell>
          <cell r="W2071">
            <v>0</v>
          </cell>
          <cell r="X2071">
            <v>0</v>
          </cell>
          <cell r="Y2071">
            <v>0</v>
          </cell>
          <cell r="Z2071">
            <v>343500</v>
          </cell>
          <cell r="AA2071">
            <v>45000</v>
          </cell>
          <cell r="AB2071">
            <v>47400</v>
          </cell>
          <cell r="AC2071">
            <v>6500</v>
          </cell>
          <cell r="AD2071">
            <v>0</v>
          </cell>
          <cell r="AE2071">
            <v>0</v>
          </cell>
          <cell r="AF2071">
            <v>11373</v>
          </cell>
          <cell r="AG2071">
            <v>0</v>
          </cell>
          <cell r="AH2071">
            <v>11400</v>
          </cell>
          <cell r="AI2071">
            <v>0</v>
          </cell>
          <cell r="AJ2071">
            <v>0</v>
          </cell>
          <cell r="AK2071">
            <v>18518</v>
          </cell>
          <cell r="AL2071">
            <v>2585</v>
          </cell>
          <cell r="AM2071">
            <v>41896.6</v>
          </cell>
          <cell r="AN2071">
            <v>705</v>
          </cell>
          <cell r="AO2071">
            <v>0</v>
          </cell>
          <cell r="AP2071">
            <v>0</v>
          </cell>
          <cell r="AQ2071">
            <v>465173</v>
          </cell>
          <cell r="AR2071">
            <v>0</v>
          </cell>
          <cell r="AS2071">
            <v>0</v>
          </cell>
          <cell r="AT2071">
            <v>0</v>
          </cell>
          <cell r="AU2071">
            <v>0</v>
          </cell>
          <cell r="AV2071">
            <v>2325</v>
          </cell>
          <cell r="AW2071">
            <v>3954.8355000000001</v>
          </cell>
          <cell r="AX2071">
            <v>948.9529</v>
          </cell>
        </row>
        <row r="2072">
          <cell r="D2072" t="str">
            <v>梶原　翼</v>
          </cell>
          <cell r="E2072">
            <v>1007</v>
          </cell>
          <cell r="F2072" t="str">
            <v>関西研修センター</v>
          </cell>
          <cell r="G2072">
            <v>100701</v>
          </cell>
          <cell r="H2072" t="str">
            <v>ＫＫＣＧ</v>
          </cell>
          <cell r="I2072">
            <v>1</v>
          </cell>
          <cell r="J2072" t="str">
            <v>部門1</v>
          </cell>
          <cell r="K2072">
            <v>1001</v>
          </cell>
          <cell r="L2072" t="str">
            <v>部門1-1</v>
          </cell>
          <cell r="M2072">
            <v>100104</v>
          </cell>
          <cell r="N2072" t="str">
            <v>臨時職員（共通）</v>
          </cell>
          <cell r="O2072">
            <v>600</v>
          </cell>
          <cell r="P2072">
            <v>0</v>
          </cell>
          <cell r="Q2072">
            <v>0</v>
          </cell>
          <cell r="R2072">
            <v>0</v>
          </cell>
          <cell r="S2072">
            <v>0</v>
          </cell>
          <cell r="T2072">
            <v>0</v>
          </cell>
          <cell r="U2072">
            <v>0</v>
          </cell>
          <cell r="V2072">
            <v>0</v>
          </cell>
          <cell r="W2072">
            <v>0</v>
          </cell>
          <cell r="X2072">
            <v>0</v>
          </cell>
          <cell r="Y2072">
            <v>0</v>
          </cell>
          <cell r="Z2072">
            <v>81733</v>
          </cell>
          <cell r="AA2072">
            <v>0</v>
          </cell>
          <cell r="AB2072">
            <v>0</v>
          </cell>
          <cell r="AC2072">
            <v>0</v>
          </cell>
          <cell r="AD2072">
            <v>0</v>
          </cell>
          <cell r="AE2072">
            <v>0</v>
          </cell>
          <cell r="AF2072">
            <v>0</v>
          </cell>
          <cell r="AG2072">
            <v>0</v>
          </cell>
          <cell r="AH2072">
            <v>0</v>
          </cell>
          <cell r="AI2072">
            <v>0</v>
          </cell>
          <cell r="AJ2072">
            <v>0</v>
          </cell>
          <cell r="AK2072">
            <v>4098</v>
          </cell>
          <cell r="AL2072">
            <v>0</v>
          </cell>
          <cell r="AM2072">
            <v>9271.1200000000008</v>
          </cell>
          <cell r="AN2072">
            <v>156</v>
          </cell>
          <cell r="AO2072">
            <v>0</v>
          </cell>
          <cell r="AP2072">
            <v>0</v>
          </cell>
          <cell r="AQ2072">
            <v>81733</v>
          </cell>
          <cell r="AR2072">
            <v>0</v>
          </cell>
          <cell r="AS2072">
            <v>0</v>
          </cell>
          <cell r="AT2072">
            <v>0</v>
          </cell>
          <cell r="AU2072">
            <v>0</v>
          </cell>
          <cell r="AV2072">
            <v>408</v>
          </cell>
          <cell r="AW2072">
            <v>695.39549999999997</v>
          </cell>
          <cell r="AX2072">
            <v>166.7353</v>
          </cell>
        </row>
        <row r="2073">
          <cell r="D2073" t="str">
            <v>梶原　亜依子</v>
          </cell>
          <cell r="E2073">
            <v>1007</v>
          </cell>
          <cell r="F2073" t="str">
            <v>関西研修センター</v>
          </cell>
          <cell r="G2073">
            <v>100701</v>
          </cell>
          <cell r="H2073" t="str">
            <v>ＫＫＣＧ</v>
          </cell>
          <cell r="I2073">
            <v>1</v>
          </cell>
          <cell r="J2073" t="str">
            <v>部門1</v>
          </cell>
          <cell r="K2073">
            <v>1001</v>
          </cell>
          <cell r="L2073" t="str">
            <v>部門1-1</v>
          </cell>
          <cell r="M2073">
            <v>100102</v>
          </cell>
          <cell r="N2073" t="str">
            <v>一般職員</v>
          </cell>
          <cell r="O2073">
            <v>500</v>
          </cell>
          <cell r="P2073">
            <v>278700</v>
          </cell>
          <cell r="Q2073">
            <v>278700</v>
          </cell>
          <cell r="R2073">
            <v>0</v>
          </cell>
          <cell r="S2073">
            <v>0</v>
          </cell>
          <cell r="T2073">
            <v>0</v>
          </cell>
          <cell r="U2073">
            <v>0</v>
          </cell>
          <cell r="V2073">
            <v>0</v>
          </cell>
          <cell r="W2073">
            <v>0</v>
          </cell>
          <cell r="X2073">
            <v>0</v>
          </cell>
          <cell r="Y2073">
            <v>0</v>
          </cell>
          <cell r="Z2073">
            <v>278700</v>
          </cell>
          <cell r="AA2073">
            <v>0</v>
          </cell>
          <cell r="AB2073">
            <v>34764</v>
          </cell>
          <cell r="AC2073">
            <v>11000</v>
          </cell>
          <cell r="AD2073">
            <v>0</v>
          </cell>
          <cell r="AE2073">
            <v>0</v>
          </cell>
          <cell r="AF2073">
            <v>2000</v>
          </cell>
          <cell r="AG2073">
            <v>0</v>
          </cell>
          <cell r="AH2073">
            <v>4746</v>
          </cell>
          <cell r="AI2073">
            <v>0</v>
          </cell>
          <cell r="AJ2073">
            <v>0</v>
          </cell>
          <cell r="AK2073">
            <v>13396</v>
          </cell>
          <cell r="AL2073">
            <v>0</v>
          </cell>
          <cell r="AM2073">
            <v>30308.2</v>
          </cell>
          <cell r="AN2073">
            <v>510</v>
          </cell>
          <cell r="AO2073">
            <v>0</v>
          </cell>
          <cell r="AP2073">
            <v>0</v>
          </cell>
          <cell r="AQ2073">
            <v>331210</v>
          </cell>
          <cell r="AR2073">
            <v>0</v>
          </cell>
          <cell r="AS2073">
            <v>0</v>
          </cell>
          <cell r="AT2073">
            <v>0</v>
          </cell>
          <cell r="AU2073">
            <v>0</v>
          </cell>
          <cell r="AV2073">
            <v>1656</v>
          </cell>
          <cell r="AW2073">
            <v>2815.335</v>
          </cell>
          <cell r="AX2073">
            <v>675.66840000000002</v>
          </cell>
        </row>
        <row r="2074">
          <cell r="D2074" t="str">
            <v>手島　かれん</v>
          </cell>
          <cell r="E2074">
            <v>1003</v>
          </cell>
          <cell r="F2074" t="str">
            <v>研修業務部</v>
          </cell>
          <cell r="G2074">
            <v>100304</v>
          </cell>
          <cell r="H2074" t="str">
            <v>受入経理Ｇ</v>
          </cell>
          <cell r="I2074">
            <v>1</v>
          </cell>
          <cell r="J2074" t="str">
            <v>部門1</v>
          </cell>
          <cell r="K2074">
            <v>1001</v>
          </cell>
          <cell r="L2074" t="str">
            <v>部門1-1</v>
          </cell>
          <cell r="M2074">
            <v>100102</v>
          </cell>
          <cell r="N2074" t="str">
            <v>一般職員</v>
          </cell>
          <cell r="O2074">
            <v>500</v>
          </cell>
          <cell r="P2074">
            <v>302400</v>
          </cell>
          <cell r="Q2074">
            <v>302400</v>
          </cell>
          <cell r="R2074">
            <v>0</v>
          </cell>
          <cell r="S2074">
            <v>0</v>
          </cell>
          <cell r="T2074">
            <v>0</v>
          </cell>
          <cell r="U2074">
            <v>0</v>
          </cell>
          <cell r="V2074">
            <v>0</v>
          </cell>
          <cell r="W2074">
            <v>0</v>
          </cell>
          <cell r="X2074">
            <v>0</v>
          </cell>
          <cell r="Y2074">
            <v>0</v>
          </cell>
          <cell r="Z2074">
            <v>302400</v>
          </cell>
          <cell r="AA2074">
            <v>0</v>
          </cell>
          <cell r="AB2074">
            <v>36288</v>
          </cell>
          <cell r="AC2074">
            <v>0</v>
          </cell>
          <cell r="AD2074">
            <v>27000</v>
          </cell>
          <cell r="AE2074">
            <v>0</v>
          </cell>
          <cell r="AF2074">
            <v>12361</v>
          </cell>
          <cell r="AG2074">
            <v>0</v>
          </cell>
          <cell r="AH2074">
            <v>12702</v>
          </cell>
          <cell r="AI2074">
            <v>17280</v>
          </cell>
          <cell r="AJ2074">
            <v>0</v>
          </cell>
          <cell r="AK2074">
            <v>18518</v>
          </cell>
          <cell r="AL2074">
            <v>2585</v>
          </cell>
          <cell r="AM2074">
            <v>41896.6</v>
          </cell>
          <cell r="AN2074">
            <v>705</v>
          </cell>
          <cell r="AO2074">
            <v>0</v>
          </cell>
          <cell r="AP2074">
            <v>0</v>
          </cell>
          <cell r="AQ2074">
            <v>408031</v>
          </cell>
          <cell r="AR2074">
            <v>0</v>
          </cell>
          <cell r="AS2074">
            <v>0</v>
          </cell>
          <cell r="AT2074">
            <v>0</v>
          </cell>
          <cell r="AU2074">
            <v>0</v>
          </cell>
          <cell r="AV2074">
            <v>2040</v>
          </cell>
          <cell r="AW2074">
            <v>3468.4185000000002</v>
          </cell>
          <cell r="AX2074">
            <v>832.38319999999999</v>
          </cell>
        </row>
        <row r="2075">
          <cell r="D2075" t="str">
            <v>手島　栄慈</v>
          </cell>
          <cell r="E2075">
            <v>1001</v>
          </cell>
          <cell r="F2075" t="str">
            <v>産業推進部</v>
          </cell>
          <cell r="G2075">
            <v>100101</v>
          </cell>
          <cell r="H2075" t="str">
            <v>産業国際化・インフラＧ</v>
          </cell>
          <cell r="I2075">
            <v>1</v>
          </cell>
          <cell r="J2075" t="str">
            <v>部門1</v>
          </cell>
          <cell r="K2075">
            <v>1001</v>
          </cell>
          <cell r="L2075" t="str">
            <v>部門1-1</v>
          </cell>
          <cell r="M2075">
            <v>100102</v>
          </cell>
          <cell r="N2075" t="str">
            <v>一般職員</v>
          </cell>
          <cell r="O2075">
            <v>500</v>
          </cell>
          <cell r="P2075">
            <v>281400</v>
          </cell>
          <cell r="Q2075">
            <v>281400</v>
          </cell>
          <cell r="R2075">
            <v>0</v>
          </cell>
          <cell r="S2075">
            <v>0</v>
          </cell>
          <cell r="T2075">
            <v>0</v>
          </cell>
          <cell r="U2075">
            <v>0</v>
          </cell>
          <cell r="V2075">
            <v>0</v>
          </cell>
          <cell r="W2075">
            <v>0</v>
          </cell>
          <cell r="X2075">
            <v>0</v>
          </cell>
          <cell r="Y2075">
            <v>0</v>
          </cell>
          <cell r="Z2075">
            <v>281400</v>
          </cell>
          <cell r="AA2075">
            <v>0</v>
          </cell>
          <cell r="AB2075">
            <v>34548</v>
          </cell>
          <cell r="AC2075">
            <v>6500</v>
          </cell>
          <cell r="AD2075">
            <v>27000</v>
          </cell>
          <cell r="AE2075">
            <v>0</v>
          </cell>
          <cell r="AF2075">
            <v>4100</v>
          </cell>
          <cell r="AG2075">
            <v>0</v>
          </cell>
          <cell r="AH2075">
            <v>13800</v>
          </cell>
          <cell r="AI2075">
            <v>28381</v>
          </cell>
          <cell r="AJ2075">
            <v>0</v>
          </cell>
          <cell r="AK2075">
            <v>18518</v>
          </cell>
          <cell r="AL2075">
            <v>0</v>
          </cell>
          <cell r="AM2075">
            <v>41896.6</v>
          </cell>
          <cell r="AN2075">
            <v>705</v>
          </cell>
          <cell r="AO2075">
            <v>0</v>
          </cell>
          <cell r="AP2075">
            <v>0</v>
          </cell>
          <cell r="AQ2075">
            <v>395729</v>
          </cell>
          <cell r="AR2075">
            <v>0</v>
          </cell>
          <cell r="AS2075">
            <v>0</v>
          </cell>
          <cell r="AT2075">
            <v>0</v>
          </cell>
          <cell r="AU2075">
            <v>0</v>
          </cell>
          <cell r="AV2075">
            <v>1978</v>
          </cell>
          <cell r="AW2075">
            <v>3364.3415</v>
          </cell>
          <cell r="AX2075">
            <v>807.28710000000001</v>
          </cell>
        </row>
        <row r="2076">
          <cell r="D2076" t="str">
            <v>横田　英彦</v>
          </cell>
          <cell r="E2076">
            <v>1002</v>
          </cell>
          <cell r="F2076" t="str">
            <v>政策推進部</v>
          </cell>
          <cell r="G2076">
            <v>100201</v>
          </cell>
          <cell r="H2076" t="str">
            <v>国際人材Ｇ</v>
          </cell>
          <cell r="I2076">
            <v>1</v>
          </cell>
          <cell r="J2076" t="str">
            <v>部門1</v>
          </cell>
          <cell r="K2076">
            <v>1001</v>
          </cell>
          <cell r="L2076" t="str">
            <v>部門1-1</v>
          </cell>
          <cell r="M2076">
            <v>100102</v>
          </cell>
          <cell r="N2076" t="str">
            <v>一般職員</v>
          </cell>
          <cell r="O2076">
            <v>500</v>
          </cell>
          <cell r="P2076">
            <v>343500</v>
          </cell>
          <cell r="Q2076">
            <v>343500</v>
          </cell>
          <cell r="R2076">
            <v>0</v>
          </cell>
          <cell r="S2076">
            <v>0</v>
          </cell>
          <cell r="T2076">
            <v>0</v>
          </cell>
          <cell r="U2076">
            <v>0</v>
          </cell>
          <cell r="V2076">
            <v>0</v>
          </cell>
          <cell r="W2076">
            <v>0</v>
          </cell>
          <cell r="X2076">
            <v>0</v>
          </cell>
          <cell r="Y2076">
            <v>0</v>
          </cell>
          <cell r="Z2076">
            <v>343500</v>
          </cell>
          <cell r="AA2076">
            <v>0</v>
          </cell>
          <cell r="AB2076">
            <v>43560</v>
          </cell>
          <cell r="AC2076">
            <v>19500</v>
          </cell>
          <cell r="AD2076">
            <v>27000</v>
          </cell>
          <cell r="AE2076">
            <v>0</v>
          </cell>
          <cell r="AF2076">
            <v>14878</v>
          </cell>
          <cell r="AG2076">
            <v>0</v>
          </cell>
          <cell r="AH2076">
            <v>17154</v>
          </cell>
          <cell r="AI2076">
            <v>0</v>
          </cell>
          <cell r="AJ2076">
            <v>0</v>
          </cell>
          <cell r="AK2076">
            <v>19700</v>
          </cell>
          <cell r="AL2076">
            <v>2750</v>
          </cell>
          <cell r="AM2076">
            <v>44570</v>
          </cell>
          <cell r="AN2076">
            <v>750</v>
          </cell>
          <cell r="AO2076">
            <v>0</v>
          </cell>
          <cell r="AP2076">
            <v>0</v>
          </cell>
          <cell r="AQ2076">
            <v>465592</v>
          </cell>
          <cell r="AR2076">
            <v>0</v>
          </cell>
          <cell r="AS2076">
            <v>0</v>
          </cell>
          <cell r="AT2076">
            <v>0</v>
          </cell>
          <cell r="AU2076">
            <v>0</v>
          </cell>
          <cell r="AV2076">
            <v>2327</v>
          </cell>
          <cell r="AW2076">
            <v>3958.4920000000002</v>
          </cell>
          <cell r="AX2076">
            <v>949.80759999999998</v>
          </cell>
        </row>
        <row r="2077">
          <cell r="D2077" t="str">
            <v>今井　美名子</v>
          </cell>
          <cell r="E2077">
            <v>1007</v>
          </cell>
          <cell r="F2077" t="str">
            <v>関西研修センター</v>
          </cell>
          <cell r="G2077">
            <v>100701</v>
          </cell>
          <cell r="H2077" t="str">
            <v>ＫＫＣＧ</v>
          </cell>
          <cell r="I2077">
            <v>1</v>
          </cell>
          <cell r="J2077" t="str">
            <v>部門1</v>
          </cell>
          <cell r="K2077">
            <v>1001</v>
          </cell>
          <cell r="L2077" t="str">
            <v>部門1-1</v>
          </cell>
          <cell r="M2077">
            <v>100102</v>
          </cell>
          <cell r="N2077" t="str">
            <v>一般職員</v>
          </cell>
          <cell r="O2077">
            <v>300</v>
          </cell>
          <cell r="P2077">
            <v>315700</v>
          </cell>
          <cell r="Q2077">
            <v>315700</v>
          </cell>
          <cell r="R2077">
            <v>0</v>
          </cell>
          <cell r="S2077">
            <v>0</v>
          </cell>
          <cell r="T2077">
            <v>0</v>
          </cell>
          <cell r="U2077">
            <v>0</v>
          </cell>
          <cell r="V2077">
            <v>0</v>
          </cell>
          <cell r="W2077">
            <v>0</v>
          </cell>
          <cell r="X2077">
            <v>0</v>
          </cell>
          <cell r="Y2077">
            <v>0</v>
          </cell>
          <cell r="Z2077">
            <v>315700</v>
          </cell>
          <cell r="AA2077">
            <v>45000</v>
          </cell>
          <cell r="AB2077">
            <v>44064</v>
          </cell>
          <cell r="AC2077">
            <v>6500</v>
          </cell>
          <cell r="AD2077">
            <v>0</v>
          </cell>
          <cell r="AE2077">
            <v>0</v>
          </cell>
          <cell r="AF2077">
            <v>9405</v>
          </cell>
          <cell r="AG2077">
            <v>0</v>
          </cell>
          <cell r="AH2077">
            <v>0</v>
          </cell>
          <cell r="AI2077">
            <v>0</v>
          </cell>
          <cell r="AJ2077">
            <v>0</v>
          </cell>
          <cell r="AK2077">
            <v>16154</v>
          </cell>
          <cell r="AL2077">
            <v>2255</v>
          </cell>
          <cell r="AM2077">
            <v>36547.800000000003</v>
          </cell>
          <cell r="AN2077">
            <v>615</v>
          </cell>
          <cell r="AO2077">
            <v>0</v>
          </cell>
          <cell r="AP2077">
            <v>0</v>
          </cell>
          <cell r="AQ2077">
            <v>420669</v>
          </cell>
          <cell r="AR2077">
            <v>0</v>
          </cell>
          <cell r="AS2077">
            <v>0</v>
          </cell>
          <cell r="AT2077">
            <v>0</v>
          </cell>
          <cell r="AU2077">
            <v>0</v>
          </cell>
          <cell r="AV2077">
            <v>2103</v>
          </cell>
          <cell r="AW2077">
            <v>3576.0315000000001</v>
          </cell>
          <cell r="AX2077">
            <v>858.16470000000004</v>
          </cell>
        </row>
        <row r="2078">
          <cell r="D2078" t="str">
            <v>古屋　浩</v>
          </cell>
          <cell r="E2078">
            <v>1003</v>
          </cell>
          <cell r="F2078" t="str">
            <v>新国際協力事業部</v>
          </cell>
          <cell r="G2078">
            <v>100301</v>
          </cell>
          <cell r="H2078" t="str">
            <v>新国際協力事業Ｇ</v>
          </cell>
          <cell r="I2078">
            <v>1</v>
          </cell>
          <cell r="J2078" t="str">
            <v>部門1</v>
          </cell>
          <cell r="K2078">
            <v>1001</v>
          </cell>
          <cell r="L2078" t="str">
            <v>部門1-1</v>
          </cell>
          <cell r="M2078">
            <v>100102</v>
          </cell>
          <cell r="N2078" t="str">
            <v>一般職員</v>
          </cell>
          <cell r="O2078">
            <v>500</v>
          </cell>
          <cell r="P2078">
            <v>307600</v>
          </cell>
          <cell r="Q2078">
            <v>307600</v>
          </cell>
          <cell r="R2078">
            <v>0</v>
          </cell>
          <cell r="S2078">
            <v>0</v>
          </cell>
          <cell r="T2078">
            <v>0</v>
          </cell>
          <cell r="U2078">
            <v>0</v>
          </cell>
          <cell r="V2078">
            <v>0</v>
          </cell>
          <cell r="W2078">
            <v>0</v>
          </cell>
          <cell r="X2078">
            <v>0</v>
          </cell>
          <cell r="Y2078">
            <v>0</v>
          </cell>
          <cell r="Z2078">
            <v>307600</v>
          </cell>
          <cell r="AA2078">
            <v>0</v>
          </cell>
          <cell r="AB2078">
            <v>36912</v>
          </cell>
          <cell r="AC2078">
            <v>0</v>
          </cell>
          <cell r="AD2078">
            <v>27000</v>
          </cell>
          <cell r="AE2078">
            <v>0</v>
          </cell>
          <cell r="AF2078">
            <v>4690</v>
          </cell>
          <cell r="AG2078">
            <v>0</v>
          </cell>
          <cell r="AH2078">
            <v>6803</v>
          </cell>
          <cell r="AI2078">
            <v>61253</v>
          </cell>
          <cell r="AJ2078">
            <v>0</v>
          </cell>
          <cell r="AK2078">
            <v>18518</v>
          </cell>
          <cell r="AL2078">
            <v>2585</v>
          </cell>
          <cell r="AM2078">
            <v>41896.6</v>
          </cell>
          <cell r="AN2078">
            <v>705</v>
          </cell>
          <cell r="AO2078">
            <v>0</v>
          </cell>
          <cell r="AP2078">
            <v>0</v>
          </cell>
          <cell r="AQ2078">
            <v>444258</v>
          </cell>
          <cell r="AR2078">
            <v>0</v>
          </cell>
          <cell r="AS2078">
            <v>0</v>
          </cell>
          <cell r="AT2078">
            <v>0</v>
          </cell>
          <cell r="AU2078">
            <v>0</v>
          </cell>
          <cell r="AV2078">
            <v>2221</v>
          </cell>
          <cell r="AW2078">
            <v>3776.4830000000002</v>
          </cell>
          <cell r="AX2078">
            <v>906.28629999999998</v>
          </cell>
        </row>
        <row r="2079">
          <cell r="D2079" t="str">
            <v>飯田　真弓</v>
          </cell>
          <cell r="E2079">
            <v>1002</v>
          </cell>
          <cell r="F2079" t="str">
            <v>政策推進部</v>
          </cell>
          <cell r="G2079">
            <v>100201</v>
          </cell>
          <cell r="H2079" t="str">
            <v>国際人材Ｇ</v>
          </cell>
          <cell r="I2079">
            <v>1</v>
          </cell>
          <cell r="J2079" t="str">
            <v>部門1</v>
          </cell>
          <cell r="K2079">
            <v>1001</v>
          </cell>
          <cell r="L2079" t="str">
            <v>部門1-1</v>
          </cell>
          <cell r="M2079">
            <v>100102</v>
          </cell>
          <cell r="N2079" t="str">
            <v>一般職員</v>
          </cell>
          <cell r="O2079">
            <v>500</v>
          </cell>
          <cell r="P2079">
            <v>270600</v>
          </cell>
          <cell r="Q2079">
            <v>270600</v>
          </cell>
          <cell r="R2079">
            <v>0</v>
          </cell>
          <cell r="S2079">
            <v>0</v>
          </cell>
          <cell r="T2079">
            <v>0</v>
          </cell>
          <cell r="U2079">
            <v>0</v>
          </cell>
          <cell r="V2079">
            <v>0</v>
          </cell>
          <cell r="W2079">
            <v>0</v>
          </cell>
          <cell r="X2079">
            <v>0</v>
          </cell>
          <cell r="Y2079">
            <v>0</v>
          </cell>
          <cell r="Z2079">
            <v>270600</v>
          </cell>
          <cell r="AA2079">
            <v>0</v>
          </cell>
          <cell r="AB2079">
            <v>32472</v>
          </cell>
          <cell r="AC2079">
            <v>0</v>
          </cell>
          <cell r="AD2079">
            <v>27000</v>
          </cell>
          <cell r="AE2079">
            <v>0</v>
          </cell>
          <cell r="AF2079">
            <v>9233</v>
          </cell>
          <cell r="AG2079">
            <v>0</v>
          </cell>
          <cell r="AH2079">
            <v>4589</v>
          </cell>
          <cell r="AI2079">
            <v>0</v>
          </cell>
          <cell r="AJ2079">
            <v>0</v>
          </cell>
          <cell r="AK2079">
            <v>14972</v>
          </cell>
          <cell r="AL2079">
            <v>2090</v>
          </cell>
          <cell r="AM2079">
            <v>33873.4</v>
          </cell>
          <cell r="AN2079">
            <v>570</v>
          </cell>
          <cell r="AO2079">
            <v>0</v>
          </cell>
          <cell r="AP2079">
            <v>0</v>
          </cell>
          <cell r="AQ2079">
            <v>343894</v>
          </cell>
          <cell r="AR2079">
            <v>0</v>
          </cell>
          <cell r="AS2079">
            <v>0</v>
          </cell>
          <cell r="AT2079">
            <v>0</v>
          </cell>
          <cell r="AU2079">
            <v>0</v>
          </cell>
          <cell r="AV2079">
            <v>1719</v>
          </cell>
          <cell r="AW2079">
            <v>2923.569</v>
          </cell>
          <cell r="AX2079">
            <v>701.54369999999994</v>
          </cell>
        </row>
        <row r="2080">
          <cell r="D2080" t="str">
            <v>弥富　理佳</v>
          </cell>
          <cell r="E2080">
            <v>1002</v>
          </cell>
          <cell r="F2080" t="str">
            <v>政策推進部</v>
          </cell>
          <cell r="G2080">
            <v>100202</v>
          </cell>
          <cell r="H2080" t="str">
            <v>政策受託Ｇ</v>
          </cell>
          <cell r="I2080">
            <v>1</v>
          </cell>
          <cell r="J2080" t="str">
            <v>部門1</v>
          </cell>
          <cell r="K2080">
            <v>1001</v>
          </cell>
          <cell r="L2080" t="str">
            <v>部門1-1</v>
          </cell>
          <cell r="M2080">
            <v>100102</v>
          </cell>
          <cell r="N2080" t="str">
            <v>一般職員</v>
          </cell>
          <cell r="O2080">
            <v>500</v>
          </cell>
          <cell r="P2080">
            <v>276000</v>
          </cell>
          <cell r="Q2080">
            <v>276000</v>
          </cell>
          <cell r="R2080">
            <v>0</v>
          </cell>
          <cell r="S2080">
            <v>0</v>
          </cell>
          <cell r="T2080">
            <v>0</v>
          </cell>
          <cell r="U2080">
            <v>0</v>
          </cell>
          <cell r="V2080">
            <v>0</v>
          </cell>
          <cell r="W2080">
            <v>0</v>
          </cell>
          <cell r="X2080">
            <v>0</v>
          </cell>
          <cell r="Y2080">
            <v>0</v>
          </cell>
          <cell r="Z2080">
            <v>276000</v>
          </cell>
          <cell r="AA2080">
            <v>0</v>
          </cell>
          <cell r="AB2080">
            <v>33120</v>
          </cell>
          <cell r="AC2080">
            <v>0</v>
          </cell>
          <cell r="AD2080">
            <v>27000</v>
          </cell>
          <cell r="AE2080">
            <v>0</v>
          </cell>
          <cell r="AF2080">
            <v>5170</v>
          </cell>
          <cell r="AG2080">
            <v>0</v>
          </cell>
          <cell r="AH2080">
            <v>6196</v>
          </cell>
          <cell r="AI2080">
            <v>109542</v>
          </cell>
          <cell r="AJ2080">
            <v>0</v>
          </cell>
          <cell r="AK2080">
            <v>14972</v>
          </cell>
          <cell r="AL2080">
            <v>0</v>
          </cell>
          <cell r="AM2080">
            <v>33873.4</v>
          </cell>
          <cell r="AN2080">
            <v>570</v>
          </cell>
          <cell r="AO2080">
            <v>0</v>
          </cell>
          <cell r="AP2080">
            <v>0</v>
          </cell>
          <cell r="AQ2080">
            <v>457028</v>
          </cell>
          <cell r="AR2080">
            <v>7344</v>
          </cell>
          <cell r="AS2080">
            <v>0</v>
          </cell>
          <cell r="AT2080">
            <v>1821</v>
          </cell>
          <cell r="AU2080">
            <v>0</v>
          </cell>
          <cell r="AV2080">
            <v>2285</v>
          </cell>
          <cell r="AW2080">
            <v>3884.8780000000002</v>
          </cell>
          <cell r="AX2080">
            <v>932.33709999999996</v>
          </cell>
        </row>
        <row r="2081">
          <cell r="D2081" t="str">
            <v>北　雅士</v>
          </cell>
          <cell r="E2081">
            <v>1004</v>
          </cell>
          <cell r="F2081" t="str">
            <v>事業統括部</v>
          </cell>
          <cell r="G2081">
            <v>100402</v>
          </cell>
          <cell r="H2081" t="str">
            <v>事業統括Ｇ地方創生支援ユニット</v>
          </cell>
          <cell r="I2081">
            <v>1</v>
          </cell>
          <cell r="J2081" t="str">
            <v>部門1</v>
          </cell>
          <cell r="K2081">
            <v>1001</v>
          </cell>
          <cell r="L2081" t="str">
            <v>部門1-1</v>
          </cell>
          <cell r="M2081">
            <v>100102</v>
          </cell>
          <cell r="N2081" t="str">
            <v>一般職員</v>
          </cell>
          <cell r="O2081">
            <v>500</v>
          </cell>
          <cell r="P2081">
            <v>276000</v>
          </cell>
          <cell r="Q2081">
            <v>276000</v>
          </cell>
          <cell r="R2081">
            <v>0</v>
          </cell>
          <cell r="S2081">
            <v>0</v>
          </cell>
          <cell r="T2081">
            <v>0</v>
          </cell>
          <cell r="U2081">
            <v>0</v>
          </cell>
          <cell r="V2081">
            <v>0</v>
          </cell>
          <cell r="W2081">
            <v>0</v>
          </cell>
          <cell r="X2081">
            <v>0</v>
          </cell>
          <cell r="Y2081">
            <v>0</v>
          </cell>
          <cell r="Z2081">
            <v>276000</v>
          </cell>
          <cell r="AA2081">
            <v>0</v>
          </cell>
          <cell r="AB2081">
            <v>36240</v>
          </cell>
          <cell r="AC2081">
            <v>26000</v>
          </cell>
          <cell r="AD2081">
            <v>0</v>
          </cell>
          <cell r="AE2081">
            <v>0</v>
          </cell>
          <cell r="AF2081">
            <v>17968</v>
          </cell>
          <cell r="AG2081">
            <v>0</v>
          </cell>
          <cell r="AH2081">
            <v>11196</v>
          </cell>
          <cell r="AI2081">
            <v>138149</v>
          </cell>
          <cell r="AJ2081">
            <v>-15390</v>
          </cell>
          <cell r="AK2081">
            <v>23246</v>
          </cell>
          <cell r="AL2081">
            <v>0</v>
          </cell>
          <cell r="AM2081">
            <v>52593.2</v>
          </cell>
          <cell r="AN2081">
            <v>885</v>
          </cell>
          <cell r="AO2081">
            <v>0</v>
          </cell>
          <cell r="AP2081">
            <v>0</v>
          </cell>
          <cell r="AQ2081">
            <v>490163</v>
          </cell>
          <cell r="AR2081">
            <v>1000</v>
          </cell>
          <cell r="AS2081">
            <v>0</v>
          </cell>
          <cell r="AT2081">
            <v>898</v>
          </cell>
          <cell r="AU2081">
            <v>7898</v>
          </cell>
          <cell r="AV2081">
            <v>2450</v>
          </cell>
          <cell r="AW2081">
            <v>4167.2004999999999</v>
          </cell>
          <cell r="AX2081">
            <v>999.9325</v>
          </cell>
        </row>
        <row r="2082">
          <cell r="D2082" t="str">
            <v>神田　美帆</v>
          </cell>
          <cell r="E2082">
            <v>1004</v>
          </cell>
          <cell r="F2082" t="str">
            <v>事業統括部</v>
          </cell>
          <cell r="G2082">
            <v>100401</v>
          </cell>
          <cell r="H2082" t="str">
            <v>事業統括Ｇ</v>
          </cell>
          <cell r="I2082">
            <v>1</v>
          </cell>
          <cell r="J2082" t="str">
            <v>部門1</v>
          </cell>
          <cell r="K2082">
            <v>1001</v>
          </cell>
          <cell r="L2082" t="str">
            <v>部門1-1</v>
          </cell>
          <cell r="M2082">
            <v>100102</v>
          </cell>
          <cell r="N2082" t="str">
            <v>一般職員</v>
          </cell>
          <cell r="O2082">
            <v>500</v>
          </cell>
          <cell r="P2082">
            <v>261838</v>
          </cell>
          <cell r="Q2082">
            <v>261838</v>
          </cell>
          <cell r="R2082">
            <v>0</v>
          </cell>
          <cell r="S2082">
            <v>0</v>
          </cell>
          <cell r="T2082">
            <v>0</v>
          </cell>
          <cell r="U2082">
            <v>0</v>
          </cell>
          <cell r="V2082">
            <v>0</v>
          </cell>
          <cell r="W2082">
            <v>0</v>
          </cell>
          <cell r="X2082">
            <v>0</v>
          </cell>
          <cell r="Y2082">
            <v>0</v>
          </cell>
          <cell r="Z2082">
            <v>261838</v>
          </cell>
          <cell r="AA2082">
            <v>0</v>
          </cell>
          <cell r="AB2082">
            <v>31421</v>
          </cell>
          <cell r="AC2082">
            <v>0</v>
          </cell>
          <cell r="AD2082">
            <v>0</v>
          </cell>
          <cell r="AE2082">
            <v>0</v>
          </cell>
          <cell r="AF2082">
            <v>11373</v>
          </cell>
          <cell r="AG2082">
            <v>0</v>
          </cell>
          <cell r="AH2082">
            <v>4479</v>
          </cell>
          <cell r="AI2082">
            <v>0</v>
          </cell>
          <cell r="AJ2082">
            <v>0</v>
          </cell>
          <cell r="AK2082">
            <v>11820</v>
          </cell>
          <cell r="AL2082">
            <v>1650</v>
          </cell>
          <cell r="AM2082">
            <v>26742</v>
          </cell>
          <cell r="AN2082">
            <v>450</v>
          </cell>
          <cell r="AO2082">
            <v>0</v>
          </cell>
          <cell r="AP2082">
            <v>0</v>
          </cell>
          <cell r="AQ2082">
            <v>309111</v>
          </cell>
          <cell r="AR2082">
            <v>0</v>
          </cell>
          <cell r="AS2082">
            <v>0</v>
          </cell>
          <cell r="AT2082">
            <v>0</v>
          </cell>
          <cell r="AU2082">
            <v>0</v>
          </cell>
          <cell r="AV2082">
            <v>1545</v>
          </cell>
          <cell r="AW2082">
            <v>2627.9985000000001</v>
          </cell>
          <cell r="AX2082">
            <v>630.58640000000003</v>
          </cell>
        </row>
        <row r="2083">
          <cell r="D2083" t="str">
            <v>吉田　ひとみ</v>
          </cell>
          <cell r="E2083">
            <v>1003</v>
          </cell>
          <cell r="F2083" t="str">
            <v>研修業務部</v>
          </cell>
          <cell r="G2083">
            <v>100302</v>
          </cell>
          <cell r="H2083" t="str">
            <v>低炭素化支援Ｇ</v>
          </cell>
          <cell r="I2083">
            <v>1</v>
          </cell>
          <cell r="J2083" t="str">
            <v>部門1</v>
          </cell>
          <cell r="K2083">
            <v>1001</v>
          </cell>
          <cell r="L2083" t="str">
            <v>部門1-1</v>
          </cell>
          <cell r="M2083">
            <v>100102</v>
          </cell>
          <cell r="N2083" t="str">
            <v>一般職員</v>
          </cell>
          <cell r="O2083">
            <v>500</v>
          </cell>
          <cell r="P2083">
            <v>267900</v>
          </cell>
          <cell r="Q2083">
            <v>267900</v>
          </cell>
          <cell r="R2083">
            <v>0</v>
          </cell>
          <cell r="S2083">
            <v>0</v>
          </cell>
          <cell r="T2083">
            <v>0</v>
          </cell>
          <cell r="U2083">
            <v>0</v>
          </cell>
          <cell r="V2083">
            <v>0</v>
          </cell>
          <cell r="W2083">
            <v>0</v>
          </cell>
          <cell r="X2083">
            <v>0</v>
          </cell>
          <cell r="Y2083">
            <v>0</v>
          </cell>
          <cell r="Z2083">
            <v>267900</v>
          </cell>
          <cell r="AA2083">
            <v>0</v>
          </cell>
          <cell r="AB2083">
            <v>32148</v>
          </cell>
          <cell r="AC2083">
            <v>0</v>
          </cell>
          <cell r="AD2083">
            <v>27000</v>
          </cell>
          <cell r="AE2083">
            <v>0</v>
          </cell>
          <cell r="AF2083">
            <v>13311</v>
          </cell>
          <cell r="AG2083">
            <v>0</v>
          </cell>
          <cell r="AH2083">
            <v>6039</v>
          </cell>
          <cell r="AI2083">
            <v>40380</v>
          </cell>
          <cell r="AJ2083">
            <v>0</v>
          </cell>
          <cell r="AK2083">
            <v>18518</v>
          </cell>
          <cell r="AL2083">
            <v>2585</v>
          </cell>
          <cell r="AM2083">
            <v>41896.6</v>
          </cell>
          <cell r="AN2083">
            <v>705</v>
          </cell>
          <cell r="AO2083">
            <v>0</v>
          </cell>
          <cell r="AP2083">
            <v>0</v>
          </cell>
          <cell r="AQ2083">
            <v>386778</v>
          </cell>
          <cell r="AR2083">
            <v>0</v>
          </cell>
          <cell r="AS2083">
            <v>0</v>
          </cell>
          <cell r="AT2083">
            <v>274</v>
          </cell>
          <cell r="AU2083">
            <v>0</v>
          </cell>
          <cell r="AV2083">
            <v>1933</v>
          </cell>
          <cell r="AW2083">
            <v>3288.5030000000002</v>
          </cell>
          <cell r="AX2083">
            <v>789.02710000000002</v>
          </cell>
        </row>
        <row r="2084">
          <cell r="D2084" t="str">
            <v>志村　拓也</v>
          </cell>
          <cell r="E2084">
            <v>1004</v>
          </cell>
          <cell r="F2084" t="str">
            <v>事業統括部</v>
          </cell>
          <cell r="G2084">
            <v>100405</v>
          </cell>
          <cell r="H2084" t="str">
            <v>ジャカルタ事務所</v>
          </cell>
          <cell r="I2084">
            <v>1</v>
          </cell>
          <cell r="J2084" t="str">
            <v>部門1</v>
          </cell>
          <cell r="K2084">
            <v>1001</v>
          </cell>
          <cell r="L2084" t="str">
            <v>部門1-1</v>
          </cell>
          <cell r="M2084">
            <v>100102</v>
          </cell>
          <cell r="N2084" t="str">
            <v>一般職員</v>
          </cell>
          <cell r="O2084">
            <v>400</v>
          </cell>
          <cell r="P2084">
            <v>292080</v>
          </cell>
          <cell r="Q2084">
            <v>292080</v>
          </cell>
          <cell r="R2084">
            <v>0</v>
          </cell>
          <cell r="S2084">
            <v>0</v>
          </cell>
          <cell r="T2084">
            <v>0</v>
          </cell>
          <cell r="U2084">
            <v>0</v>
          </cell>
          <cell r="V2084">
            <v>0</v>
          </cell>
          <cell r="W2084">
            <v>0</v>
          </cell>
          <cell r="X2084">
            <v>0</v>
          </cell>
          <cell r="Y2084">
            <v>0</v>
          </cell>
          <cell r="Z2084">
            <v>292080</v>
          </cell>
          <cell r="AA2084">
            <v>0</v>
          </cell>
          <cell r="AB2084">
            <v>0</v>
          </cell>
          <cell r="AC2084">
            <v>6500</v>
          </cell>
          <cell r="AD2084">
            <v>0</v>
          </cell>
          <cell r="AE2084">
            <v>0</v>
          </cell>
          <cell r="AF2084">
            <v>0</v>
          </cell>
          <cell r="AG2084">
            <v>0</v>
          </cell>
          <cell r="AH2084">
            <v>0</v>
          </cell>
          <cell r="AI2084">
            <v>0</v>
          </cell>
          <cell r="AJ2084">
            <v>0</v>
          </cell>
          <cell r="AK2084">
            <v>27974</v>
          </cell>
          <cell r="AL2084">
            <v>0</v>
          </cell>
          <cell r="AM2084">
            <v>55267.6</v>
          </cell>
          <cell r="AN2084">
            <v>930</v>
          </cell>
          <cell r="AO2084">
            <v>0</v>
          </cell>
          <cell r="AP2084">
            <v>0</v>
          </cell>
          <cell r="AQ2084">
            <v>298580</v>
          </cell>
          <cell r="AR2084">
            <v>0</v>
          </cell>
          <cell r="AS2084">
            <v>0</v>
          </cell>
          <cell r="AT2084">
            <v>0</v>
          </cell>
          <cell r="AU2084">
            <v>0</v>
          </cell>
          <cell r="AV2084">
            <v>1492</v>
          </cell>
          <cell r="AW2084">
            <v>2538.83</v>
          </cell>
          <cell r="AX2084">
            <v>0</v>
          </cell>
        </row>
        <row r="2085">
          <cell r="D2085" t="str">
            <v>山下　哲志</v>
          </cell>
          <cell r="E2085">
            <v>1006</v>
          </cell>
          <cell r="F2085" t="str">
            <v>東京研修センター</v>
          </cell>
          <cell r="G2085">
            <v>100601</v>
          </cell>
          <cell r="H2085" t="str">
            <v>ＴＫＣＧ</v>
          </cell>
          <cell r="I2085">
            <v>1</v>
          </cell>
          <cell r="J2085" t="str">
            <v>部門1</v>
          </cell>
          <cell r="K2085">
            <v>1001</v>
          </cell>
          <cell r="L2085" t="str">
            <v>部門1-1</v>
          </cell>
          <cell r="M2085">
            <v>100102</v>
          </cell>
          <cell r="N2085" t="str">
            <v>一般職員</v>
          </cell>
          <cell r="O2085">
            <v>500</v>
          </cell>
          <cell r="P2085">
            <v>310200</v>
          </cell>
          <cell r="Q2085">
            <v>310200</v>
          </cell>
          <cell r="R2085">
            <v>0</v>
          </cell>
          <cell r="S2085">
            <v>0</v>
          </cell>
          <cell r="T2085">
            <v>0</v>
          </cell>
          <cell r="U2085">
            <v>0</v>
          </cell>
          <cell r="V2085">
            <v>0</v>
          </cell>
          <cell r="W2085">
            <v>0</v>
          </cell>
          <cell r="X2085">
            <v>0</v>
          </cell>
          <cell r="Y2085">
            <v>0</v>
          </cell>
          <cell r="Z2085">
            <v>310200</v>
          </cell>
          <cell r="AA2085">
            <v>0</v>
          </cell>
          <cell r="AB2085">
            <v>38784</v>
          </cell>
          <cell r="AC2085">
            <v>13000</v>
          </cell>
          <cell r="AD2085">
            <v>27000</v>
          </cell>
          <cell r="AE2085">
            <v>0</v>
          </cell>
          <cell r="AF2085">
            <v>6840</v>
          </cell>
          <cell r="AG2085">
            <v>0</v>
          </cell>
          <cell r="AH2085">
            <v>6854</v>
          </cell>
          <cell r="AI2085">
            <v>86513</v>
          </cell>
          <cell r="AJ2085">
            <v>-17303</v>
          </cell>
          <cell r="AK2085">
            <v>17336</v>
          </cell>
          <cell r="AL2085">
            <v>2420</v>
          </cell>
          <cell r="AM2085">
            <v>39222.199999999997</v>
          </cell>
          <cell r="AN2085">
            <v>660</v>
          </cell>
          <cell r="AO2085">
            <v>0</v>
          </cell>
          <cell r="AP2085">
            <v>0</v>
          </cell>
          <cell r="AQ2085">
            <v>471888</v>
          </cell>
          <cell r="AR2085">
            <v>0</v>
          </cell>
          <cell r="AS2085">
            <v>0</v>
          </cell>
          <cell r="AT2085">
            <v>0</v>
          </cell>
          <cell r="AU2085">
            <v>0</v>
          </cell>
          <cell r="AV2085">
            <v>2359</v>
          </cell>
          <cell r="AW2085">
            <v>4011.4879999999998</v>
          </cell>
          <cell r="AX2085">
            <v>962.65150000000006</v>
          </cell>
        </row>
        <row r="2086">
          <cell r="D2086" t="str">
            <v>山本　出</v>
          </cell>
          <cell r="E2086">
            <v>1006</v>
          </cell>
          <cell r="F2086" t="str">
            <v>東京研修センター</v>
          </cell>
          <cell r="G2086">
            <v>100601</v>
          </cell>
          <cell r="H2086" t="str">
            <v>ＴＫＣＧ</v>
          </cell>
          <cell r="I2086">
            <v>1</v>
          </cell>
          <cell r="J2086" t="str">
            <v>部門1</v>
          </cell>
          <cell r="K2086">
            <v>1001</v>
          </cell>
          <cell r="L2086" t="str">
            <v>部門1-1</v>
          </cell>
          <cell r="M2086">
            <v>100102</v>
          </cell>
          <cell r="N2086" t="str">
            <v>一般職員</v>
          </cell>
          <cell r="O2086">
            <v>300</v>
          </cell>
          <cell r="P2086">
            <v>385300</v>
          </cell>
          <cell r="Q2086">
            <v>385300</v>
          </cell>
          <cell r="R2086">
            <v>0</v>
          </cell>
          <cell r="S2086">
            <v>0</v>
          </cell>
          <cell r="T2086">
            <v>0</v>
          </cell>
          <cell r="U2086">
            <v>0</v>
          </cell>
          <cell r="V2086">
            <v>0</v>
          </cell>
          <cell r="W2086">
            <v>0</v>
          </cell>
          <cell r="X2086">
            <v>0</v>
          </cell>
          <cell r="Y2086">
            <v>0</v>
          </cell>
          <cell r="Z2086">
            <v>385300</v>
          </cell>
          <cell r="AA2086">
            <v>45000</v>
          </cell>
          <cell r="AB2086">
            <v>54576</v>
          </cell>
          <cell r="AC2086">
            <v>24500</v>
          </cell>
          <cell r="AD2086">
            <v>0</v>
          </cell>
          <cell r="AE2086">
            <v>0</v>
          </cell>
          <cell r="AF2086">
            <v>37091</v>
          </cell>
          <cell r="AG2086">
            <v>0</v>
          </cell>
          <cell r="AH2086">
            <v>6700</v>
          </cell>
          <cell r="AI2086">
            <v>0</v>
          </cell>
          <cell r="AJ2086">
            <v>0</v>
          </cell>
          <cell r="AK2086">
            <v>22064</v>
          </cell>
          <cell r="AL2086">
            <v>3080</v>
          </cell>
          <cell r="AM2086">
            <v>49918.8</v>
          </cell>
          <cell r="AN2086">
            <v>840</v>
          </cell>
          <cell r="AO2086">
            <v>0</v>
          </cell>
          <cell r="AP2086">
            <v>0</v>
          </cell>
          <cell r="AQ2086">
            <v>553167</v>
          </cell>
          <cell r="AR2086">
            <v>0</v>
          </cell>
          <cell r="AS2086">
            <v>0</v>
          </cell>
          <cell r="AT2086">
            <v>0</v>
          </cell>
          <cell r="AU2086">
            <v>0</v>
          </cell>
          <cell r="AV2086">
            <v>2765</v>
          </cell>
          <cell r="AW2086">
            <v>4702.7545</v>
          </cell>
          <cell r="AX2086">
            <v>1128.4606000000001</v>
          </cell>
        </row>
        <row r="2087">
          <cell r="D2087" t="str">
            <v>首藤　尚治</v>
          </cell>
          <cell r="E2087">
            <v>1001</v>
          </cell>
          <cell r="F2087" t="str">
            <v>産業推進部</v>
          </cell>
          <cell r="G2087">
            <v>100101</v>
          </cell>
          <cell r="H2087" t="str">
            <v>産業国際化・インフラＧ</v>
          </cell>
          <cell r="I2087">
            <v>1</v>
          </cell>
          <cell r="J2087" t="str">
            <v>部門1</v>
          </cell>
          <cell r="K2087">
            <v>1001</v>
          </cell>
          <cell r="L2087" t="str">
            <v>部門1-1</v>
          </cell>
          <cell r="M2087">
            <v>100102</v>
          </cell>
          <cell r="N2087" t="str">
            <v>一般職員</v>
          </cell>
          <cell r="O2087">
            <v>300</v>
          </cell>
          <cell r="P2087">
            <v>315700</v>
          </cell>
          <cell r="Q2087">
            <v>315700</v>
          </cell>
          <cell r="R2087">
            <v>0</v>
          </cell>
          <cell r="S2087">
            <v>0</v>
          </cell>
          <cell r="T2087">
            <v>0</v>
          </cell>
          <cell r="U2087">
            <v>0</v>
          </cell>
          <cell r="V2087">
            <v>0</v>
          </cell>
          <cell r="W2087">
            <v>0</v>
          </cell>
          <cell r="X2087">
            <v>0</v>
          </cell>
          <cell r="Y2087">
            <v>0</v>
          </cell>
          <cell r="Z2087">
            <v>315700</v>
          </cell>
          <cell r="AA2087">
            <v>45000</v>
          </cell>
          <cell r="AB2087">
            <v>43284</v>
          </cell>
          <cell r="AC2087">
            <v>0</v>
          </cell>
          <cell r="AD2087">
            <v>0</v>
          </cell>
          <cell r="AE2087">
            <v>0</v>
          </cell>
          <cell r="AF2087">
            <v>14446</v>
          </cell>
          <cell r="AG2087">
            <v>0</v>
          </cell>
          <cell r="AH2087">
            <v>0</v>
          </cell>
          <cell r="AI2087">
            <v>0</v>
          </cell>
          <cell r="AJ2087">
            <v>0</v>
          </cell>
          <cell r="AK2087">
            <v>18518</v>
          </cell>
          <cell r="AL2087">
            <v>2585</v>
          </cell>
          <cell r="AM2087">
            <v>41896.6</v>
          </cell>
          <cell r="AN2087">
            <v>705</v>
          </cell>
          <cell r="AO2087">
            <v>0</v>
          </cell>
          <cell r="AP2087">
            <v>0</v>
          </cell>
          <cell r="AQ2087">
            <v>418430</v>
          </cell>
          <cell r="AR2087">
            <v>0</v>
          </cell>
          <cell r="AS2087">
            <v>0</v>
          </cell>
          <cell r="AT2087">
            <v>0</v>
          </cell>
          <cell r="AU2087">
            <v>0</v>
          </cell>
          <cell r="AV2087">
            <v>2092</v>
          </cell>
          <cell r="AW2087">
            <v>3556.8049999999998</v>
          </cell>
          <cell r="AX2087">
            <v>853.59720000000004</v>
          </cell>
        </row>
        <row r="2088">
          <cell r="D2088" t="str">
            <v>下村　真理</v>
          </cell>
          <cell r="E2088">
            <v>1001</v>
          </cell>
          <cell r="F2088" t="str">
            <v>産業推進部</v>
          </cell>
          <cell r="G2088">
            <v>100101</v>
          </cell>
          <cell r="H2088" t="str">
            <v>産業国際化・インフラＧ</v>
          </cell>
          <cell r="I2088">
            <v>1</v>
          </cell>
          <cell r="J2088" t="str">
            <v>部門1</v>
          </cell>
          <cell r="K2088">
            <v>1001</v>
          </cell>
          <cell r="L2088" t="str">
            <v>部門1-1</v>
          </cell>
          <cell r="M2088">
            <v>100102</v>
          </cell>
          <cell r="N2088" t="str">
            <v>一般職員</v>
          </cell>
          <cell r="O2088">
            <v>500</v>
          </cell>
          <cell r="P2088">
            <v>276000</v>
          </cell>
          <cell r="Q2088">
            <v>276000</v>
          </cell>
          <cell r="R2088">
            <v>0</v>
          </cell>
          <cell r="S2088">
            <v>0</v>
          </cell>
          <cell r="T2088">
            <v>0</v>
          </cell>
          <cell r="U2088">
            <v>0</v>
          </cell>
          <cell r="V2088">
            <v>0</v>
          </cell>
          <cell r="W2088">
            <v>0</v>
          </cell>
          <cell r="X2088">
            <v>0</v>
          </cell>
          <cell r="Y2088">
            <v>0</v>
          </cell>
          <cell r="Z2088">
            <v>276000</v>
          </cell>
          <cell r="AA2088">
            <v>0</v>
          </cell>
          <cell r="AB2088">
            <v>33120</v>
          </cell>
          <cell r="AC2088">
            <v>0</v>
          </cell>
          <cell r="AD2088">
            <v>0</v>
          </cell>
          <cell r="AE2088">
            <v>0</v>
          </cell>
          <cell r="AF2088">
            <v>6500</v>
          </cell>
          <cell r="AG2088">
            <v>0</v>
          </cell>
          <cell r="AH2088">
            <v>14596</v>
          </cell>
          <cell r="AI2088">
            <v>43673</v>
          </cell>
          <cell r="AJ2088">
            <v>0</v>
          </cell>
          <cell r="AK2088">
            <v>14972</v>
          </cell>
          <cell r="AL2088">
            <v>0</v>
          </cell>
          <cell r="AM2088">
            <v>33873.4</v>
          </cell>
          <cell r="AN2088">
            <v>570</v>
          </cell>
          <cell r="AO2088">
            <v>0</v>
          </cell>
          <cell r="AP2088">
            <v>0</v>
          </cell>
          <cell r="AQ2088">
            <v>373889</v>
          </cell>
          <cell r="AR2088">
            <v>0</v>
          </cell>
          <cell r="AS2088">
            <v>0</v>
          </cell>
          <cell r="AT2088">
            <v>0</v>
          </cell>
          <cell r="AU2088">
            <v>0</v>
          </cell>
          <cell r="AV2088">
            <v>1869</v>
          </cell>
          <cell r="AW2088">
            <v>3178.5014999999999</v>
          </cell>
          <cell r="AX2088">
            <v>762.73350000000005</v>
          </cell>
        </row>
        <row r="2089">
          <cell r="D2089" t="str">
            <v>齋藤　香</v>
          </cell>
          <cell r="E2089">
            <v>1002</v>
          </cell>
          <cell r="F2089" t="str">
            <v>政策推進部</v>
          </cell>
          <cell r="G2089">
            <v>100202</v>
          </cell>
          <cell r="H2089" t="str">
            <v>政策受託Ｇ</v>
          </cell>
          <cell r="I2089">
            <v>1</v>
          </cell>
          <cell r="J2089" t="str">
            <v>部門1</v>
          </cell>
          <cell r="K2089">
            <v>1001</v>
          </cell>
          <cell r="L2089" t="str">
            <v>部門1-1</v>
          </cell>
          <cell r="M2089">
            <v>100102</v>
          </cell>
          <cell r="N2089" t="str">
            <v>一般職員</v>
          </cell>
          <cell r="O2089">
            <v>500</v>
          </cell>
          <cell r="P2089">
            <v>270600</v>
          </cell>
          <cell r="Q2089">
            <v>270600</v>
          </cell>
          <cell r="R2089">
            <v>0</v>
          </cell>
          <cell r="S2089">
            <v>0</v>
          </cell>
          <cell r="T2089">
            <v>0</v>
          </cell>
          <cell r="U2089">
            <v>0</v>
          </cell>
          <cell r="V2089">
            <v>0</v>
          </cell>
          <cell r="W2089">
            <v>0</v>
          </cell>
          <cell r="X2089">
            <v>0</v>
          </cell>
          <cell r="Y2089">
            <v>0</v>
          </cell>
          <cell r="Z2089">
            <v>270600</v>
          </cell>
          <cell r="AA2089">
            <v>0</v>
          </cell>
          <cell r="AB2089">
            <v>32472</v>
          </cell>
          <cell r="AC2089">
            <v>0</v>
          </cell>
          <cell r="AD2089">
            <v>27000</v>
          </cell>
          <cell r="AE2089">
            <v>0</v>
          </cell>
          <cell r="AF2089">
            <v>6003</v>
          </cell>
          <cell r="AG2089">
            <v>0</v>
          </cell>
          <cell r="AH2089">
            <v>6089</v>
          </cell>
          <cell r="AI2089">
            <v>81754</v>
          </cell>
          <cell r="AJ2089">
            <v>0</v>
          </cell>
          <cell r="AK2089">
            <v>16154</v>
          </cell>
          <cell r="AL2089">
            <v>0</v>
          </cell>
          <cell r="AM2089">
            <v>36547.800000000003</v>
          </cell>
          <cell r="AN2089">
            <v>615</v>
          </cell>
          <cell r="AO2089">
            <v>0</v>
          </cell>
          <cell r="AP2089">
            <v>0</v>
          </cell>
          <cell r="AQ2089">
            <v>423918</v>
          </cell>
          <cell r="AR2089">
            <v>0</v>
          </cell>
          <cell r="AS2089">
            <v>0</v>
          </cell>
          <cell r="AT2089">
            <v>2012</v>
          </cell>
          <cell r="AU2089">
            <v>0</v>
          </cell>
          <cell r="AV2089">
            <v>2119</v>
          </cell>
          <cell r="AW2089">
            <v>3603.893</v>
          </cell>
          <cell r="AX2089">
            <v>864.79269999999997</v>
          </cell>
        </row>
        <row r="2090">
          <cell r="D2090" t="str">
            <v>宮寺　宏明</v>
          </cell>
          <cell r="E2090">
            <v>1008</v>
          </cell>
          <cell r="F2090" t="str">
            <v>HIDA総合研究所</v>
          </cell>
          <cell r="G2090">
            <v>100801</v>
          </cell>
          <cell r="H2090" t="str">
            <v>調査企画Ｇ</v>
          </cell>
          <cell r="I2090">
            <v>1</v>
          </cell>
          <cell r="J2090" t="str">
            <v>部門1</v>
          </cell>
          <cell r="K2090">
            <v>1001</v>
          </cell>
          <cell r="L2090" t="str">
            <v>部門1-1</v>
          </cell>
          <cell r="M2090">
            <v>100102</v>
          </cell>
          <cell r="N2090" t="str">
            <v>一般職員</v>
          </cell>
          <cell r="O2090">
            <v>500</v>
          </cell>
          <cell r="P2090">
            <v>278700</v>
          </cell>
          <cell r="Q2090">
            <v>278700</v>
          </cell>
          <cell r="R2090">
            <v>0</v>
          </cell>
          <cell r="S2090">
            <v>0</v>
          </cell>
          <cell r="T2090">
            <v>0</v>
          </cell>
          <cell r="U2090">
            <v>0</v>
          </cell>
          <cell r="V2090">
            <v>0</v>
          </cell>
          <cell r="W2090">
            <v>0</v>
          </cell>
          <cell r="X2090">
            <v>0</v>
          </cell>
          <cell r="Y2090">
            <v>0</v>
          </cell>
          <cell r="Z2090">
            <v>278700</v>
          </cell>
          <cell r="AA2090">
            <v>0</v>
          </cell>
          <cell r="AB2090">
            <v>33444</v>
          </cell>
          <cell r="AC2090">
            <v>0</v>
          </cell>
          <cell r="AD2090">
            <v>27000</v>
          </cell>
          <cell r="AE2090">
            <v>0</v>
          </cell>
          <cell r="AF2090">
            <v>0</v>
          </cell>
          <cell r="AG2090">
            <v>0</v>
          </cell>
          <cell r="AH2090">
            <v>6246</v>
          </cell>
          <cell r="AI2090">
            <v>0</v>
          </cell>
          <cell r="AJ2090">
            <v>0</v>
          </cell>
          <cell r="AK2090">
            <v>13396</v>
          </cell>
          <cell r="AL2090">
            <v>0</v>
          </cell>
          <cell r="AM2090">
            <v>30308.2</v>
          </cell>
          <cell r="AN2090">
            <v>510</v>
          </cell>
          <cell r="AO2090">
            <v>0</v>
          </cell>
          <cell r="AP2090">
            <v>0</v>
          </cell>
          <cell r="AQ2090">
            <v>345390</v>
          </cell>
          <cell r="AR2090">
            <v>0</v>
          </cell>
          <cell r="AS2090">
            <v>0</v>
          </cell>
          <cell r="AT2090">
            <v>0</v>
          </cell>
          <cell r="AU2090">
            <v>0</v>
          </cell>
          <cell r="AV2090">
            <v>1726</v>
          </cell>
          <cell r="AW2090">
            <v>2936.7649999999999</v>
          </cell>
          <cell r="AX2090">
            <v>704.59559999999999</v>
          </cell>
        </row>
        <row r="2091">
          <cell r="D2091" t="str">
            <v>太田　絵美</v>
          </cell>
          <cell r="E2091">
            <v>1006</v>
          </cell>
          <cell r="F2091" t="str">
            <v>東京研修センター</v>
          </cell>
          <cell r="G2091">
            <v>100601</v>
          </cell>
          <cell r="H2091" t="str">
            <v>ＴＫＣＧ</v>
          </cell>
          <cell r="I2091">
            <v>1</v>
          </cell>
          <cell r="J2091" t="str">
            <v>部門1</v>
          </cell>
          <cell r="K2091">
            <v>1001</v>
          </cell>
          <cell r="L2091" t="str">
            <v>部門1-1</v>
          </cell>
          <cell r="M2091">
            <v>100102</v>
          </cell>
          <cell r="N2091" t="str">
            <v>一般職員</v>
          </cell>
          <cell r="O2091">
            <v>500</v>
          </cell>
          <cell r="P2091">
            <v>265200</v>
          </cell>
          <cell r="Q2091">
            <v>265200</v>
          </cell>
          <cell r="R2091">
            <v>0</v>
          </cell>
          <cell r="S2091">
            <v>0</v>
          </cell>
          <cell r="T2091">
            <v>0</v>
          </cell>
          <cell r="U2091">
            <v>0</v>
          </cell>
          <cell r="V2091">
            <v>0</v>
          </cell>
          <cell r="W2091">
            <v>0</v>
          </cell>
          <cell r="X2091">
            <v>0</v>
          </cell>
          <cell r="Y2091">
            <v>0</v>
          </cell>
          <cell r="Z2091">
            <v>265200</v>
          </cell>
          <cell r="AA2091">
            <v>0</v>
          </cell>
          <cell r="AB2091">
            <v>31824</v>
          </cell>
          <cell r="AC2091">
            <v>0</v>
          </cell>
          <cell r="AD2091">
            <v>27000</v>
          </cell>
          <cell r="AE2091">
            <v>0</v>
          </cell>
          <cell r="AF2091">
            <v>55000</v>
          </cell>
          <cell r="AG2091">
            <v>0</v>
          </cell>
          <cell r="AH2091">
            <v>4486</v>
          </cell>
          <cell r="AI2091">
            <v>20575</v>
          </cell>
          <cell r="AJ2091">
            <v>0</v>
          </cell>
          <cell r="AK2091">
            <v>16154</v>
          </cell>
          <cell r="AL2091">
            <v>0</v>
          </cell>
          <cell r="AM2091">
            <v>36547.800000000003</v>
          </cell>
          <cell r="AN2091">
            <v>615</v>
          </cell>
          <cell r="AO2091">
            <v>0</v>
          </cell>
          <cell r="AP2091">
            <v>0</v>
          </cell>
          <cell r="AQ2091">
            <v>404085</v>
          </cell>
          <cell r="AR2091">
            <v>0</v>
          </cell>
          <cell r="AS2091">
            <v>0</v>
          </cell>
          <cell r="AT2091">
            <v>0</v>
          </cell>
          <cell r="AU2091">
            <v>0</v>
          </cell>
          <cell r="AV2091">
            <v>2020</v>
          </cell>
          <cell r="AW2091">
            <v>3435.1475</v>
          </cell>
          <cell r="AX2091">
            <v>824.33339999999998</v>
          </cell>
        </row>
        <row r="2092">
          <cell r="D2092" t="str">
            <v>福田　美穂</v>
          </cell>
          <cell r="E2092">
            <v>1008</v>
          </cell>
          <cell r="F2092" t="str">
            <v>HIDA総合研究所</v>
          </cell>
          <cell r="G2092">
            <v>100802</v>
          </cell>
          <cell r="H2092" t="str">
            <v>海外戦略Ｇ</v>
          </cell>
          <cell r="I2092">
            <v>1</v>
          </cell>
          <cell r="J2092" t="str">
            <v>部門1</v>
          </cell>
          <cell r="K2092">
            <v>1001</v>
          </cell>
          <cell r="L2092" t="str">
            <v>部門1-1</v>
          </cell>
          <cell r="M2092">
            <v>100102</v>
          </cell>
          <cell r="N2092" t="str">
            <v>一般職員</v>
          </cell>
          <cell r="O2092">
            <v>500</v>
          </cell>
          <cell r="P2092">
            <v>270600</v>
          </cell>
          <cell r="Q2092">
            <v>270600</v>
          </cell>
          <cell r="R2092">
            <v>0</v>
          </cell>
          <cell r="S2092">
            <v>0</v>
          </cell>
          <cell r="T2092">
            <v>0</v>
          </cell>
          <cell r="U2092">
            <v>0</v>
          </cell>
          <cell r="V2092">
            <v>0</v>
          </cell>
          <cell r="W2092">
            <v>0</v>
          </cell>
          <cell r="X2092">
            <v>0</v>
          </cell>
          <cell r="Y2092">
            <v>0</v>
          </cell>
          <cell r="Z2092">
            <v>270600</v>
          </cell>
          <cell r="AA2092">
            <v>0</v>
          </cell>
          <cell r="AB2092">
            <v>32472</v>
          </cell>
          <cell r="AC2092">
            <v>0</v>
          </cell>
          <cell r="AD2092">
            <v>0</v>
          </cell>
          <cell r="AE2092">
            <v>0</v>
          </cell>
          <cell r="AF2092">
            <v>4680</v>
          </cell>
          <cell r="AG2092">
            <v>0</v>
          </cell>
          <cell r="AH2092">
            <v>4589</v>
          </cell>
          <cell r="AI2092">
            <v>0</v>
          </cell>
          <cell r="AJ2092">
            <v>0</v>
          </cell>
          <cell r="AK2092">
            <v>12608</v>
          </cell>
          <cell r="AL2092">
            <v>0</v>
          </cell>
          <cell r="AM2092">
            <v>28525.599999999999</v>
          </cell>
          <cell r="AN2092">
            <v>480</v>
          </cell>
          <cell r="AO2092">
            <v>0</v>
          </cell>
          <cell r="AP2092">
            <v>0</v>
          </cell>
          <cell r="AQ2092">
            <v>312341</v>
          </cell>
          <cell r="AR2092">
            <v>0</v>
          </cell>
          <cell r="AS2092">
            <v>0</v>
          </cell>
          <cell r="AT2092">
            <v>0</v>
          </cell>
          <cell r="AU2092">
            <v>0</v>
          </cell>
          <cell r="AV2092">
            <v>1561</v>
          </cell>
          <cell r="AW2092">
            <v>2655.6035000000002</v>
          </cell>
          <cell r="AX2092">
            <v>637.17560000000003</v>
          </cell>
        </row>
        <row r="2093">
          <cell r="D2093" t="str">
            <v>江口　健一郎</v>
          </cell>
          <cell r="E2093">
            <v>1004</v>
          </cell>
          <cell r="F2093" t="str">
            <v>事業統括部</v>
          </cell>
          <cell r="G2093">
            <v>100407</v>
          </cell>
          <cell r="H2093" t="str">
            <v>ヤンゴン事務所</v>
          </cell>
          <cell r="I2093">
            <v>1</v>
          </cell>
          <cell r="J2093" t="str">
            <v>部門1</v>
          </cell>
          <cell r="K2093">
            <v>1001</v>
          </cell>
          <cell r="L2093" t="str">
            <v>部門1-1</v>
          </cell>
          <cell r="M2093">
            <v>100102</v>
          </cell>
          <cell r="N2093" t="str">
            <v>一般職員</v>
          </cell>
          <cell r="O2093">
            <v>400</v>
          </cell>
          <cell r="P2093">
            <v>218640</v>
          </cell>
          <cell r="Q2093">
            <v>218640</v>
          </cell>
          <cell r="R2093">
            <v>0</v>
          </cell>
          <cell r="S2093">
            <v>0</v>
          </cell>
          <cell r="T2093">
            <v>0</v>
          </cell>
          <cell r="U2093">
            <v>0</v>
          </cell>
          <cell r="V2093">
            <v>0</v>
          </cell>
          <cell r="W2093">
            <v>0</v>
          </cell>
          <cell r="X2093">
            <v>0</v>
          </cell>
          <cell r="Y2093">
            <v>0</v>
          </cell>
          <cell r="Z2093">
            <v>218640</v>
          </cell>
          <cell r="AA2093">
            <v>0</v>
          </cell>
          <cell r="AB2093">
            <v>0</v>
          </cell>
          <cell r="AC2093">
            <v>32500</v>
          </cell>
          <cell r="AD2093">
            <v>0</v>
          </cell>
          <cell r="AE2093">
            <v>0</v>
          </cell>
          <cell r="AF2093">
            <v>0</v>
          </cell>
          <cell r="AG2093">
            <v>0</v>
          </cell>
          <cell r="AH2093">
            <v>6500</v>
          </cell>
          <cell r="AI2093">
            <v>0</v>
          </cell>
          <cell r="AJ2093">
            <v>0</v>
          </cell>
          <cell r="AK2093">
            <v>25610</v>
          </cell>
          <cell r="AL2093">
            <v>0</v>
          </cell>
          <cell r="AM2093">
            <v>55267.6</v>
          </cell>
          <cell r="AN2093">
            <v>930</v>
          </cell>
          <cell r="AO2093">
            <v>0</v>
          </cell>
          <cell r="AP2093">
            <v>0</v>
          </cell>
          <cell r="AQ2093">
            <v>257640</v>
          </cell>
          <cell r="AR2093">
            <v>0</v>
          </cell>
          <cell r="AS2093">
            <v>0</v>
          </cell>
          <cell r="AT2093">
            <v>0</v>
          </cell>
          <cell r="AU2093">
            <v>0</v>
          </cell>
          <cell r="AV2093">
            <v>1288</v>
          </cell>
          <cell r="AW2093">
            <v>2190.14</v>
          </cell>
          <cell r="AX2093">
            <v>0</v>
          </cell>
        </row>
        <row r="2094">
          <cell r="D2094" t="str">
            <v>田中　拓</v>
          </cell>
          <cell r="E2094">
            <v>1001</v>
          </cell>
          <cell r="F2094" t="str">
            <v>産業推進部</v>
          </cell>
          <cell r="G2094">
            <v>100102</v>
          </cell>
          <cell r="H2094" t="str">
            <v>ＥＰＡＧ</v>
          </cell>
          <cell r="I2094">
            <v>1</v>
          </cell>
          <cell r="J2094" t="str">
            <v>部門1</v>
          </cell>
          <cell r="K2094">
            <v>1001</v>
          </cell>
          <cell r="L2094" t="str">
            <v>部門1-1</v>
          </cell>
          <cell r="M2094">
            <v>100102</v>
          </cell>
          <cell r="N2094" t="str">
            <v>一般職員</v>
          </cell>
          <cell r="O2094">
            <v>300</v>
          </cell>
          <cell r="P2094">
            <v>365100</v>
          </cell>
          <cell r="Q2094">
            <v>365100</v>
          </cell>
          <cell r="R2094">
            <v>0</v>
          </cell>
          <cell r="S2094">
            <v>0</v>
          </cell>
          <cell r="T2094">
            <v>0</v>
          </cell>
          <cell r="U2094">
            <v>0</v>
          </cell>
          <cell r="V2094">
            <v>0</v>
          </cell>
          <cell r="W2094">
            <v>0</v>
          </cell>
          <cell r="X2094">
            <v>0</v>
          </cell>
          <cell r="Y2094">
            <v>0</v>
          </cell>
          <cell r="Z2094">
            <v>365100</v>
          </cell>
          <cell r="AA2094">
            <v>75000</v>
          </cell>
          <cell r="AB2094">
            <v>55152</v>
          </cell>
          <cell r="AC2094">
            <v>19500</v>
          </cell>
          <cell r="AD2094">
            <v>27000</v>
          </cell>
          <cell r="AE2094">
            <v>0</v>
          </cell>
          <cell r="AF2094">
            <v>18298</v>
          </cell>
          <cell r="AG2094">
            <v>0</v>
          </cell>
          <cell r="AH2094">
            <v>12500</v>
          </cell>
          <cell r="AI2094">
            <v>0</v>
          </cell>
          <cell r="AJ2094">
            <v>0</v>
          </cell>
          <cell r="AK2094">
            <v>22064</v>
          </cell>
          <cell r="AL2094">
            <v>3080</v>
          </cell>
          <cell r="AM2094">
            <v>49918.8</v>
          </cell>
          <cell r="AN2094">
            <v>840</v>
          </cell>
          <cell r="AO2094">
            <v>0</v>
          </cell>
          <cell r="AP2094">
            <v>0</v>
          </cell>
          <cell r="AQ2094">
            <v>572550</v>
          </cell>
          <cell r="AR2094">
            <v>0</v>
          </cell>
          <cell r="AS2094">
            <v>0</v>
          </cell>
          <cell r="AT2094">
            <v>0</v>
          </cell>
          <cell r="AU2094">
            <v>0</v>
          </cell>
          <cell r="AV2094">
            <v>2862</v>
          </cell>
          <cell r="AW2094">
            <v>4867.4250000000002</v>
          </cell>
          <cell r="AX2094">
            <v>1168.002</v>
          </cell>
        </row>
        <row r="2095">
          <cell r="D2095" t="str">
            <v>井上　修平</v>
          </cell>
          <cell r="E2095">
            <v>1003</v>
          </cell>
          <cell r="F2095" t="str">
            <v>研修業務部</v>
          </cell>
          <cell r="G2095">
            <v>100301</v>
          </cell>
          <cell r="H2095" t="str">
            <v>受入業務Ｇ</v>
          </cell>
          <cell r="I2095">
            <v>1</v>
          </cell>
          <cell r="J2095" t="str">
            <v>部門1</v>
          </cell>
          <cell r="K2095">
            <v>1001</v>
          </cell>
          <cell r="L2095" t="str">
            <v>部門1-1</v>
          </cell>
          <cell r="M2095">
            <v>100102</v>
          </cell>
          <cell r="N2095" t="str">
            <v>一般職員</v>
          </cell>
          <cell r="O2095">
            <v>500</v>
          </cell>
          <cell r="P2095">
            <v>299800</v>
          </cell>
          <cell r="Q2095">
            <v>299800</v>
          </cell>
          <cell r="R2095">
            <v>0</v>
          </cell>
          <cell r="S2095">
            <v>0</v>
          </cell>
          <cell r="T2095">
            <v>0</v>
          </cell>
          <cell r="U2095">
            <v>0</v>
          </cell>
          <cell r="V2095">
            <v>0</v>
          </cell>
          <cell r="W2095">
            <v>0</v>
          </cell>
          <cell r="X2095">
            <v>0</v>
          </cell>
          <cell r="Y2095">
            <v>0</v>
          </cell>
          <cell r="Z2095">
            <v>299800</v>
          </cell>
          <cell r="AA2095">
            <v>0</v>
          </cell>
          <cell r="AB2095">
            <v>35976</v>
          </cell>
          <cell r="AC2095">
            <v>0</v>
          </cell>
          <cell r="AD2095">
            <v>0</v>
          </cell>
          <cell r="AE2095">
            <v>0</v>
          </cell>
          <cell r="AF2095">
            <v>33643</v>
          </cell>
          <cell r="AG2095">
            <v>0</v>
          </cell>
          <cell r="AH2095">
            <v>5151</v>
          </cell>
          <cell r="AI2095">
            <v>105766</v>
          </cell>
          <cell r="AJ2095">
            <v>0</v>
          </cell>
          <cell r="AK2095">
            <v>23246</v>
          </cell>
          <cell r="AL2095">
            <v>3245</v>
          </cell>
          <cell r="AM2095">
            <v>52593.2</v>
          </cell>
          <cell r="AN2095">
            <v>885</v>
          </cell>
          <cell r="AO2095">
            <v>0</v>
          </cell>
          <cell r="AP2095">
            <v>0</v>
          </cell>
          <cell r="AQ2095">
            <v>480336</v>
          </cell>
          <cell r="AR2095">
            <v>0</v>
          </cell>
          <cell r="AS2095">
            <v>0</v>
          </cell>
          <cell r="AT2095">
            <v>0</v>
          </cell>
          <cell r="AU2095">
            <v>0</v>
          </cell>
          <cell r="AV2095">
            <v>2401</v>
          </cell>
          <cell r="AW2095">
            <v>4083.5360000000001</v>
          </cell>
          <cell r="AX2095">
            <v>979.8854</v>
          </cell>
        </row>
        <row r="2096">
          <cell r="D2096" t="str">
            <v>木嵜　芙美乃</v>
          </cell>
          <cell r="E2096">
            <v>1007</v>
          </cell>
          <cell r="F2096" t="str">
            <v>関西研修センター</v>
          </cell>
          <cell r="G2096">
            <v>100701</v>
          </cell>
          <cell r="H2096" t="str">
            <v>ＫＫＣＧ</v>
          </cell>
          <cell r="I2096">
            <v>1</v>
          </cell>
          <cell r="J2096" t="str">
            <v>部門1</v>
          </cell>
          <cell r="K2096">
            <v>1001</v>
          </cell>
          <cell r="L2096" t="str">
            <v>部門1-1</v>
          </cell>
          <cell r="M2096">
            <v>100102</v>
          </cell>
          <cell r="N2096" t="str">
            <v>一般職員</v>
          </cell>
          <cell r="O2096">
            <v>500</v>
          </cell>
          <cell r="P2096">
            <v>276000</v>
          </cell>
          <cell r="Q2096">
            <v>276000</v>
          </cell>
          <cell r="R2096">
            <v>0</v>
          </cell>
          <cell r="S2096">
            <v>0</v>
          </cell>
          <cell r="T2096">
            <v>0</v>
          </cell>
          <cell r="U2096">
            <v>0</v>
          </cell>
          <cell r="V2096">
            <v>0</v>
          </cell>
          <cell r="W2096">
            <v>0</v>
          </cell>
          <cell r="X2096">
            <v>0</v>
          </cell>
          <cell r="Y2096">
            <v>0</v>
          </cell>
          <cell r="Z2096">
            <v>276000</v>
          </cell>
          <cell r="AA2096">
            <v>0</v>
          </cell>
          <cell r="AB2096">
            <v>33120</v>
          </cell>
          <cell r="AC2096">
            <v>0</v>
          </cell>
          <cell r="AD2096">
            <v>0</v>
          </cell>
          <cell r="AE2096">
            <v>0</v>
          </cell>
          <cell r="AF2096">
            <v>0</v>
          </cell>
          <cell r="AG2096">
            <v>0</v>
          </cell>
          <cell r="AH2096">
            <v>4696</v>
          </cell>
          <cell r="AI2096">
            <v>0</v>
          </cell>
          <cell r="AJ2096">
            <v>0</v>
          </cell>
          <cell r="AK2096">
            <v>0</v>
          </cell>
          <cell r="AL2096">
            <v>0</v>
          </cell>
          <cell r="AM2096">
            <v>0</v>
          </cell>
          <cell r="AN2096">
            <v>0</v>
          </cell>
          <cell r="AO2096">
            <v>0</v>
          </cell>
          <cell r="AP2096">
            <v>0</v>
          </cell>
          <cell r="AQ2096">
            <v>313816</v>
          </cell>
          <cell r="AR2096">
            <v>0</v>
          </cell>
          <cell r="AS2096">
            <v>0</v>
          </cell>
          <cell r="AT2096">
            <v>0</v>
          </cell>
          <cell r="AU2096">
            <v>0</v>
          </cell>
          <cell r="AV2096">
            <v>1569</v>
          </cell>
          <cell r="AW2096">
            <v>2667.5160000000001</v>
          </cell>
          <cell r="AX2096">
            <v>640.18460000000005</v>
          </cell>
        </row>
        <row r="2097">
          <cell r="D2097" t="str">
            <v>吉田　維子</v>
          </cell>
          <cell r="E2097">
            <v>1008</v>
          </cell>
          <cell r="F2097" t="str">
            <v>HIDA総合研究所</v>
          </cell>
          <cell r="G2097">
            <v>100803</v>
          </cell>
          <cell r="H2097" t="str">
            <v>日本語教育センター</v>
          </cell>
          <cell r="I2097">
            <v>1</v>
          </cell>
          <cell r="J2097" t="str">
            <v>部門1</v>
          </cell>
          <cell r="K2097">
            <v>1001</v>
          </cell>
          <cell r="L2097" t="str">
            <v>部門1-1</v>
          </cell>
          <cell r="M2097">
            <v>100102</v>
          </cell>
          <cell r="N2097" t="str">
            <v>一般職員</v>
          </cell>
          <cell r="O2097">
            <v>500</v>
          </cell>
          <cell r="P2097">
            <v>286800</v>
          </cell>
          <cell r="Q2097">
            <v>286800</v>
          </cell>
          <cell r="R2097">
            <v>0</v>
          </cell>
          <cell r="S2097">
            <v>0</v>
          </cell>
          <cell r="T2097">
            <v>0</v>
          </cell>
          <cell r="U2097">
            <v>0</v>
          </cell>
          <cell r="V2097">
            <v>0</v>
          </cell>
          <cell r="W2097">
            <v>0</v>
          </cell>
          <cell r="X2097">
            <v>0</v>
          </cell>
          <cell r="Y2097">
            <v>0</v>
          </cell>
          <cell r="Z2097">
            <v>286800</v>
          </cell>
          <cell r="AA2097">
            <v>0</v>
          </cell>
          <cell r="AB2097">
            <v>34416</v>
          </cell>
          <cell r="AC2097">
            <v>0</v>
          </cell>
          <cell r="AD2097">
            <v>0</v>
          </cell>
          <cell r="AE2097">
            <v>0</v>
          </cell>
          <cell r="AF2097">
            <v>15113</v>
          </cell>
          <cell r="AG2097">
            <v>0</v>
          </cell>
          <cell r="AH2097">
            <v>4901</v>
          </cell>
          <cell r="AI2097">
            <v>23499</v>
          </cell>
          <cell r="AJ2097">
            <v>0</v>
          </cell>
          <cell r="AK2097">
            <v>18518</v>
          </cell>
          <cell r="AL2097">
            <v>2585</v>
          </cell>
          <cell r="AM2097">
            <v>41896.6</v>
          </cell>
          <cell r="AN2097">
            <v>705</v>
          </cell>
          <cell r="AO2097">
            <v>0</v>
          </cell>
          <cell r="AP2097">
            <v>0</v>
          </cell>
          <cell r="AQ2097">
            <v>364729</v>
          </cell>
          <cell r="AR2097">
            <v>0</v>
          </cell>
          <cell r="AS2097">
            <v>0</v>
          </cell>
          <cell r="AT2097">
            <v>0</v>
          </cell>
          <cell r="AU2097">
            <v>0</v>
          </cell>
          <cell r="AV2097">
            <v>1823</v>
          </cell>
          <cell r="AW2097">
            <v>3100.8415</v>
          </cell>
          <cell r="AX2097">
            <v>744.0471</v>
          </cell>
        </row>
        <row r="2098">
          <cell r="D2098" t="str">
            <v>荒川　勝彦</v>
          </cell>
          <cell r="E2098">
            <v>1002</v>
          </cell>
          <cell r="F2098" t="str">
            <v>政策推進部</v>
          </cell>
          <cell r="G2098">
            <v>100202</v>
          </cell>
          <cell r="H2098" t="str">
            <v>政策受託Ｇ</v>
          </cell>
          <cell r="I2098">
            <v>1</v>
          </cell>
          <cell r="J2098" t="str">
            <v>部門1</v>
          </cell>
          <cell r="K2098">
            <v>1001</v>
          </cell>
          <cell r="L2098" t="str">
            <v>部門1-1</v>
          </cell>
          <cell r="M2098">
            <v>100102</v>
          </cell>
          <cell r="N2098" t="str">
            <v>一般職員</v>
          </cell>
          <cell r="O2098">
            <v>500</v>
          </cell>
          <cell r="P2098">
            <v>248700</v>
          </cell>
          <cell r="Q2098">
            <v>248700</v>
          </cell>
          <cell r="R2098">
            <v>0</v>
          </cell>
          <cell r="S2098">
            <v>0</v>
          </cell>
          <cell r="T2098">
            <v>0</v>
          </cell>
          <cell r="U2098">
            <v>0</v>
          </cell>
          <cell r="V2098">
            <v>0</v>
          </cell>
          <cell r="W2098">
            <v>0</v>
          </cell>
          <cell r="X2098">
            <v>0</v>
          </cell>
          <cell r="Y2098">
            <v>0</v>
          </cell>
          <cell r="Z2098">
            <v>248700</v>
          </cell>
          <cell r="AA2098">
            <v>0</v>
          </cell>
          <cell r="AB2098">
            <v>29844</v>
          </cell>
          <cell r="AC2098">
            <v>0</v>
          </cell>
          <cell r="AD2098">
            <v>26000</v>
          </cell>
          <cell r="AE2098">
            <v>0</v>
          </cell>
          <cell r="AF2098">
            <v>12573</v>
          </cell>
          <cell r="AG2098">
            <v>0</v>
          </cell>
          <cell r="AH2098">
            <v>4172</v>
          </cell>
          <cell r="AI2098">
            <v>65324</v>
          </cell>
          <cell r="AJ2098">
            <v>0</v>
          </cell>
          <cell r="AK2098">
            <v>10244</v>
          </cell>
          <cell r="AL2098">
            <v>0</v>
          </cell>
          <cell r="AM2098">
            <v>23176.799999999999</v>
          </cell>
          <cell r="AN2098">
            <v>390</v>
          </cell>
          <cell r="AO2098">
            <v>0</v>
          </cell>
          <cell r="AP2098">
            <v>0</v>
          </cell>
          <cell r="AQ2098">
            <v>386613</v>
          </cell>
          <cell r="AR2098">
            <v>270</v>
          </cell>
          <cell r="AS2098">
            <v>0</v>
          </cell>
          <cell r="AT2098">
            <v>0</v>
          </cell>
          <cell r="AU2098">
            <v>0</v>
          </cell>
          <cell r="AV2098">
            <v>1933</v>
          </cell>
          <cell r="AW2098">
            <v>3286.2755000000002</v>
          </cell>
          <cell r="AX2098">
            <v>788.69050000000004</v>
          </cell>
        </row>
        <row r="2099">
          <cell r="D2099" t="str">
            <v>井手　遊</v>
          </cell>
          <cell r="E2099">
            <v>1004</v>
          </cell>
          <cell r="F2099" t="str">
            <v>事業統括部</v>
          </cell>
          <cell r="G2099">
            <v>100404</v>
          </cell>
          <cell r="H2099" t="str">
            <v>バンコク事務所</v>
          </cell>
          <cell r="I2099">
            <v>1</v>
          </cell>
          <cell r="J2099" t="str">
            <v>部門1</v>
          </cell>
          <cell r="K2099">
            <v>1001</v>
          </cell>
          <cell r="L2099" t="str">
            <v>部門1-1</v>
          </cell>
          <cell r="M2099">
            <v>100102</v>
          </cell>
          <cell r="N2099" t="str">
            <v>一般職員</v>
          </cell>
          <cell r="O2099">
            <v>400</v>
          </cell>
          <cell r="P2099">
            <v>216480</v>
          </cell>
          <cell r="Q2099">
            <v>216480</v>
          </cell>
          <cell r="R2099">
            <v>0</v>
          </cell>
          <cell r="S2099">
            <v>0</v>
          </cell>
          <cell r="T2099">
            <v>0</v>
          </cell>
          <cell r="U2099">
            <v>0</v>
          </cell>
          <cell r="V2099">
            <v>0</v>
          </cell>
          <cell r="W2099">
            <v>0</v>
          </cell>
          <cell r="X2099">
            <v>0</v>
          </cell>
          <cell r="Y2099">
            <v>0</v>
          </cell>
          <cell r="Z2099">
            <v>216480</v>
          </cell>
          <cell r="AA2099">
            <v>0</v>
          </cell>
          <cell r="AB2099">
            <v>0</v>
          </cell>
          <cell r="AC2099">
            <v>0</v>
          </cell>
          <cell r="AD2099">
            <v>0</v>
          </cell>
          <cell r="AE2099">
            <v>0</v>
          </cell>
          <cell r="AF2099">
            <v>0</v>
          </cell>
          <cell r="AG2099">
            <v>0</v>
          </cell>
          <cell r="AH2099">
            <v>0</v>
          </cell>
          <cell r="AI2099">
            <v>0</v>
          </cell>
          <cell r="AJ2099">
            <v>0</v>
          </cell>
          <cell r="AK2099">
            <v>19700</v>
          </cell>
          <cell r="AL2099">
            <v>0</v>
          </cell>
          <cell r="AM2099">
            <v>44570</v>
          </cell>
          <cell r="AN2099">
            <v>750</v>
          </cell>
          <cell r="AO2099">
            <v>0</v>
          </cell>
          <cell r="AP2099">
            <v>0</v>
          </cell>
          <cell r="AQ2099">
            <v>216480</v>
          </cell>
          <cell r="AR2099">
            <v>0</v>
          </cell>
          <cell r="AS2099">
            <v>0</v>
          </cell>
          <cell r="AT2099">
            <v>0</v>
          </cell>
          <cell r="AU2099">
            <v>0</v>
          </cell>
          <cell r="AV2099">
            <v>1082</v>
          </cell>
          <cell r="AW2099">
            <v>1840.48</v>
          </cell>
          <cell r="AX2099">
            <v>0</v>
          </cell>
        </row>
        <row r="2100">
          <cell r="D2100" t="str">
            <v>小金丸　幸</v>
          </cell>
          <cell r="E2100">
            <v>1005</v>
          </cell>
          <cell r="F2100" t="str">
            <v>総務企画部</v>
          </cell>
          <cell r="G2100">
            <v>100501</v>
          </cell>
          <cell r="H2100" t="str">
            <v>経営戦略Ｇ</v>
          </cell>
          <cell r="I2100">
            <v>1</v>
          </cell>
          <cell r="J2100" t="str">
            <v>部門1</v>
          </cell>
          <cell r="K2100">
            <v>1001</v>
          </cell>
          <cell r="L2100" t="str">
            <v>部門1-1</v>
          </cell>
          <cell r="M2100">
            <v>100102</v>
          </cell>
          <cell r="N2100" t="str">
            <v>一般職員</v>
          </cell>
          <cell r="O2100">
            <v>500</v>
          </cell>
          <cell r="P2100">
            <v>257100</v>
          </cell>
          <cell r="Q2100">
            <v>257100</v>
          </cell>
          <cell r="R2100">
            <v>0</v>
          </cell>
          <cell r="S2100">
            <v>0</v>
          </cell>
          <cell r="T2100">
            <v>0</v>
          </cell>
          <cell r="U2100">
            <v>0</v>
          </cell>
          <cell r="V2100">
            <v>0</v>
          </cell>
          <cell r="W2100">
            <v>0</v>
          </cell>
          <cell r="X2100">
            <v>0</v>
          </cell>
          <cell r="Y2100">
            <v>0</v>
          </cell>
          <cell r="Z2100">
            <v>257100</v>
          </cell>
          <cell r="AA2100">
            <v>0</v>
          </cell>
          <cell r="AB2100">
            <v>30852</v>
          </cell>
          <cell r="AC2100">
            <v>0</v>
          </cell>
          <cell r="AD2100">
            <v>27000</v>
          </cell>
          <cell r="AE2100">
            <v>0</v>
          </cell>
          <cell r="AF2100">
            <v>0</v>
          </cell>
          <cell r="AG2100">
            <v>0</v>
          </cell>
          <cell r="AH2100">
            <v>5829</v>
          </cell>
          <cell r="AI2100">
            <v>25748</v>
          </cell>
          <cell r="AJ2100">
            <v>0</v>
          </cell>
          <cell r="AK2100">
            <v>13396</v>
          </cell>
          <cell r="AL2100">
            <v>0</v>
          </cell>
          <cell r="AM2100">
            <v>30308.2</v>
          </cell>
          <cell r="AN2100">
            <v>510</v>
          </cell>
          <cell r="AO2100">
            <v>0</v>
          </cell>
          <cell r="AP2100">
            <v>0</v>
          </cell>
          <cell r="AQ2100">
            <v>346529</v>
          </cell>
          <cell r="AR2100">
            <v>0</v>
          </cell>
          <cell r="AS2100">
            <v>0</v>
          </cell>
          <cell r="AT2100">
            <v>0</v>
          </cell>
          <cell r="AU2100">
            <v>0</v>
          </cell>
          <cell r="AV2100">
            <v>1732</v>
          </cell>
          <cell r="AW2100">
            <v>2946.1415000000002</v>
          </cell>
          <cell r="AX2100">
            <v>706.91909999999996</v>
          </cell>
        </row>
        <row r="2101">
          <cell r="D2101" t="str">
            <v>三浦　綾子</v>
          </cell>
          <cell r="E2101">
            <v>1005</v>
          </cell>
          <cell r="F2101" t="str">
            <v>総務企画部</v>
          </cell>
          <cell r="G2101">
            <v>100503</v>
          </cell>
          <cell r="H2101" t="str">
            <v>人事Ｇ</v>
          </cell>
          <cell r="I2101">
            <v>1</v>
          </cell>
          <cell r="J2101" t="str">
            <v>部門1</v>
          </cell>
          <cell r="K2101">
            <v>1001</v>
          </cell>
          <cell r="L2101" t="str">
            <v>部門1-1</v>
          </cell>
          <cell r="M2101">
            <v>100102</v>
          </cell>
          <cell r="N2101" t="str">
            <v>一般職員</v>
          </cell>
          <cell r="O2101">
            <v>500</v>
          </cell>
          <cell r="P2101">
            <v>248700</v>
          </cell>
          <cell r="Q2101">
            <v>248700</v>
          </cell>
          <cell r="R2101">
            <v>0</v>
          </cell>
          <cell r="S2101">
            <v>0</v>
          </cell>
          <cell r="T2101">
            <v>0</v>
          </cell>
          <cell r="U2101">
            <v>0</v>
          </cell>
          <cell r="V2101">
            <v>0</v>
          </cell>
          <cell r="W2101">
            <v>0</v>
          </cell>
          <cell r="X2101">
            <v>0</v>
          </cell>
          <cell r="Y2101">
            <v>0</v>
          </cell>
          <cell r="Z2101">
            <v>248700</v>
          </cell>
          <cell r="AA2101">
            <v>0</v>
          </cell>
          <cell r="AB2101">
            <v>29844</v>
          </cell>
          <cell r="AC2101">
            <v>0</v>
          </cell>
          <cell r="AD2101">
            <v>27000</v>
          </cell>
          <cell r="AE2101">
            <v>0</v>
          </cell>
          <cell r="AF2101">
            <v>9233</v>
          </cell>
          <cell r="AG2101">
            <v>0</v>
          </cell>
          <cell r="AH2101">
            <v>11672</v>
          </cell>
          <cell r="AI2101">
            <v>70908</v>
          </cell>
          <cell r="AJ2101">
            <v>0</v>
          </cell>
          <cell r="AK2101">
            <v>14184</v>
          </cell>
          <cell r="AL2101">
            <v>0</v>
          </cell>
          <cell r="AM2101">
            <v>32090.799999999999</v>
          </cell>
          <cell r="AN2101">
            <v>540</v>
          </cell>
          <cell r="AO2101">
            <v>0</v>
          </cell>
          <cell r="AP2101">
            <v>0</v>
          </cell>
          <cell r="AQ2101">
            <v>397357</v>
          </cell>
          <cell r="AR2101">
            <v>0</v>
          </cell>
          <cell r="AS2101">
            <v>0</v>
          </cell>
          <cell r="AT2101">
            <v>2033</v>
          </cell>
          <cell r="AU2101">
            <v>0</v>
          </cell>
          <cell r="AV2101">
            <v>1986</v>
          </cell>
          <cell r="AW2101">
            <v>3378.3195000000001</v>
          </cell>
          <cell r="AX2101">
            <v>810.60820000000001</v>
          </cell>
        </row>
        <row r="2102">
          <cell r="D2102" t="str">
            <v>長谷　麻里子</v>
          </cell>
          <cell r="E2102">
            <v>1003</v>
          </cell>
          <cell r="F2102" t="str">
            <v>研修業務部</v>
          </cell>
          <cell r="G2102">
            <v>100302</v>
          </cell>
          <cell r="H2102" t="str">
            <v>低炭素化支援Ｇ</v>
          </cell>
          <cell r="I2102">
            <v>1</v>
          </cell>
          <cell r="J2102" t="str">
            <v>部門1</v>
          </cell>
          <cell r="K2102">
            <v>1001</v>
          </cell>
          <cell r="L2102" t="str">
            <v>部門1-1</v>
          </cell>
          <cell r="M2102">
            <v>100102</v>
          </cell>
          <cell r="N2102" t="str">
            <v>一般職員</v>
          </cell>
          <cell r="O2102">
            <v>500</v>
          </cell>
          <cell r="P2102">
            <v>248700</v>
          </cell>
          <cell r="Q2102">
            <v>248700</v>
          </cell>
          <cell r="R2102">
            <v>0</v>
          </cell>
          <cell r="S2102">
            <v>0</v>
          </cell>
          <cell r="T2102">
            <v>0</v>
          </cell>
          <cell r="U2102">
            <v>0</v>
          </cell>
          <cell r="V2102">
            <v>0</v>
          </cell>
          <cell r="W2102">
            <v>0</v>
          </cell>
          <cell r="X2102">
            <v>0</v>
          </cell>
          <cell r="Y2102">
            <v>0</v>
          </cell>
          <cell r="Z2102">
            <v>248700</v>
          </cell>
          <cell r="AA2102">
            <v>0</v>
          </cell>
          <cell r="AB2102">
            <v>29844</v>
          </cell>
          <cell r="AC2102">
            <v>0</v>
          </cell>
          <cell r="AD2102">
            <v>27000</v>
          </cell>
          <cell r="AE2102">
            <v>0</v>
          </cell>
          <cell r="AF2102">
            <v>6733</v>
          </cell>
          <cell r="AG2102">
            <v>0</v>
          </cell>
          <cell r="AH2102">
            <v>5672</v>
          </cell>
          <cell r="AI2102">
            <v>60400</v>
          </cell>
          <cell r="AJ2102">
            <v>0</v>
          </cell>
          <cell r="AK2102">
            <v>16154</v>
          </cell>
          <cell r="AL2102">
            <v>0</v>
          </cell>
          <cell r="AM2102">
            <v>36547.800000000003</v>
          </cell>
          <cell r="AN2102">
            <v>615</v>
          </cell>
          <cell r="AO2102">
            <v>0</v>
          </cell>
          <cell r="AP2102">
            <v>0</v>
          </cell>
          <cell r="AQ2102">
            <v>378349</v>
          </cell>
          <cell r="AR2102">
            <v>0</v>
          </cell>
          <cell r="AS2102">
            <v>0</v>
          </cell>
          <cell r="AT2102">
            <v>708</v>
          </cell>
          <cell r="AU2102">
            <v>0</v>
          </cell>
          <cell r="AV2102">
            <v>1891</v>
          </cell>
          <cell r="AW2102">
            <v>3216.7114999999999</v>
          </cell>
          <cell r="AX2102">
            <v>771.83190000000002</v>
          </cell>
        </row>
        <row r="2103">
          <cell r="D2103" t="str">
            <v>竹内　祐輔</v>
          </cell>
          <cell r="E2103">
            <v>1007</v>
          </cell>
          <cell r="F2103" t="str">
            <v>関西研修センター</v>
          </cell>
          <cell r="G2103">
            <v>100701</v>
          </cell>
          <cell r="H2103" t="str">
            <v>ＫＫＣＧ</v>
          </cell>
          <cell r="I2103">
            <v>1</v>
          </cell>
          <cell r="J2103" t="str">
            <v>部門1</v>
          </cell>
          <cell r="K2103">
            <v>1001</v>
          </cell>
          <cell r="L2103" t="str">
            <v>部門1-1</v>
          </cell>
          <cell r="M2103">
            <v>100102</v>
          </cell>
          <cell r="N2103" t="str">
            <v>一般職員</v>
          </cell>
          <cell r="O2103">
            <v>300</v>
          </cell>
          <cell r="P2103">
            <v>315700</v>
          </cell>
          <cell r="Q2103">
            <v>315700</v>
          </cell>
          <cell r="R2103">
            <v>0</v>
          </cell>
          <cell r="S2103">
            <v>0</v>
          </cell>
          <cell r="T2103">
            <v>0</v>
          </cell>
          <cell r="U2103">
            <v>0</v>
          </cell>
          <cell r="V2103">
            <v>0</v>
          </cell>
          <cell r="W2103">
            <v>0</v>
          </cell>
          <cell r="X2103">
            <v>0</v>
          </cell>
          <cell r="Y2103">
            <v>0</v>
          </cell>
          <cell r="Z2103">
            <v>315700</v>
          </cell>
          <cell r="AA2103">
            <v>45000</v>
          </cell>
          <cell r="AB2103">
            <v>44844</v>
          </cell>
          <cell r="AC2103">
            <v>13000</v>
          </cell>
          <cell r="AD2103">
            <v>0</v>
          </cell>
          <cell r="AE2103">
            <v>0</v>
          </cell>
          <cell r="AF2103">
            <v>17375</v>
          </cell>
          <cell r="AG2103">
            <v>0</v>
          </cell>
          <cell r="AH2103">
            <v>0</v>
          </cell>
          <cell r="AI2103">
            <v>0</v>
          </cell>
          <cell r="AJ2103">
            <v>0</v>
          </cell>
          <cell r="AK2103">
            <v>16154</v>
          </cell>
          <cell r="AL2103">
            <v>2255</v>
          </cell>
          <cell r="AM2103">
            <v>36547.800000000003</v>
          </cell>
          <cell r="AN2103">
            <v>615</v>
          </cell>
          <cell r="AO2103">
            <v>0</v>
          </cell>
          <cell r="AP2103">
            <v>0</v>
          </cell>
          <cell r="AQ2103">
            <v>435919</v>
          </cell>
          <cell r="AR2103">
            <v>0</v>
          </cell>
          <cell r="AS2103">
            <v>0</v>
          </cell>
          <cell r="AT2103">
            <v>0</v>
          </cell>
          <cell r="AU2103">
            <v>0</v>
          </cell>
          <cell r="AV2103">
            <v>2179</v>
          </cell>
          <cell r="AW2103">
            <v>3705.9065000000001</v>
          </cell>
          <cell r="AX2103">
            <v>889.27470000000005</v>
          </cell>
        </row>
        <row r="2104">
          <cell r="D2104" t="str">
            <v>上井　智香子</v>
          </cell>
          <cell r="E2104">
            <v>1005</v>
          </cell>
          <cell r="F2104" t="str">
            <v>総務企画部</v>
          </cell>
          <cell r="G2104">
            <v>100502</v>
          </cell>
          <cell r="H2104" t="str">
            <v>総務Ｇ</v>
          </cell>
          <cell r="I2104">
            <v>1</v>
          </cell>
          <cell r="J2104" t="str">
            <v>部門1</v>
          </cell>
          <cell r="K2104">
            <v>1001</v>
          </cell>
          <cell r="L2104" t="str">
            <v>部門1-1</v>
          </cell>
          <cell r="M2104">
            <v>100102</v>
          </cell>
          <cell r="N2104" t="str">
            <v>一般職員</v>
          </cell>
          <cell r="O2104">
            <v>500</v>
          </cell>
          <cell r="P2104">
            <v>340700</v>
          </cell>
          <cell r="Q2104">
            <v>340700</v>
          </cell>
          <cell r="R2104">
            <v>0</v>
          </cell>
          <cell r="S2104">
            <v>0</v>
          </cell>
          <cell r="T2104">
            <v>0</v>
          </cell>
          <cell r="U2104">
            <v>0</v>
          </cell>
          <cell r="V2104">
            <v>0</v>
          </cell>
          <cell r="W2104">
            <v>0</v>
          </cell>
          <cell r="X2104">
            <v>0</v>
          </cell>
          <cell r="Y2104">
            <v>0</v>
          </cell>
          <cell r="Z2104">
            <v>340700</v>
          </cell>
          <cell r="AA2104">
            <v>0</v>
          </cell>
          <cell r="AB2104">
            <v>41664</v>
          </cell>
          <cell r="AC2104">
            <v>6500</v>
          </cell>
          <cell r="AD2104">
            <v>27000</v>
          </cell>
          <cell r="AE2104">
            <v>0</v>
          </cell>
          <cell r="AF2104">
            <v>13835</v>
          </cell>
          <cell r="AG2104">
            <v>0</v>
          </cell>
          <cell r="AH2104">
            <v>14893</v>
          </cell>
          <cell r="AI2104">
            <v>971</v>
          </cell>
          <cell r="AJ2104">
            <v>0</v>
          </cell>
          <cell r="AK2104">
            <v>17336</v>
          </cell>
          <cell r="AL2104">
            <v>2420</v>
          </cell>
          <cell r="AM2104">
            <v>39222.199999999997</v>
          </cell>
          <cell r="AN2104">
            <v>660</v>
          </cell>
          <cell r="AO2104">
            <v>0</v>
          </cell>
          <cell r="AP2104">
            <v>0</v>
          </cell>
          <cell r="AQ2104">
            <v>445563</v>
          </cell>
          <cell r="AR2104">
            <v>0</v>
          </cell>
          <cell r="AS2104">
            <v>0</v>
          </cell>
          <cell r="AT2104">
            <v>0</v>
          </cell>
          <cell r="AU2104">
            <v>0</v>
          </cell>
          <cell r="AV2104">
            <v>2227</v>
          </cell>
          <cell r="AW2104">
            <v>3788.1005</v>
          </cell>
          <cell r="AX2104">
            <v>908.94849999999997</v>
          </cell>
        </row>
        <row r="2105">
          <cell r="D2105" t="str">
            <v>熊谷　昌樹</v>
          </cell>
          <cell r="E2105">
            <v>1004</v>
          </cell>
          <cell r="F2105" t="str">
            <v>事業統括部</v>
          </cell>
          <cell r="G2105">
            <v>100403</v>
          </cell>
          <cell r="H2105" t="str">
            <v>管理システムＧ</v>
          </cell>
          <cell r="I2105">
            <v>1</v>
          </cell>
          <cell r="J2105" t="str">
            <v>部門1</v>
          </cell>
          <cell r="K2105">
            <v>1001</v>
          </cell>
          <cell r="L2105" t="str">
            <v>部門1-1</v>
          </cell>
          <cell r="M2105">
            <v>100102</v>
          </cell>
          <cell r="N2105" t="str">
            <v>一般職員</v>
          </cell>
          <cell r="O2105">
            <v>500</v>
          </cell>
          <cell r="P2105">
            <v>278700</v>
          </cell>
          <cell r="Q2105">
            <v>278700</v>
          </cell>
          <cell r="R2105">
            <v>0</v>
          </cell>
          <cell r="S2105">
            <v>0</v>
          </cell>
          <cell r="T2105">
            <v>0</v>
          </cell>
          <cell r="U2105">
            <v>0</v>
          </cell>
          <cell r="V2105">
            <v>0</v>
          </cell>
          <cell r="W2105">
            <v>0</v>
          </cell>
          <cell r="X2105">
            <v>0</v>
          </cell>
          <cell r="Y2105">
            <v>0</v>
          </cell>
          <cell r="Z2105">
            <v>278700</v>
          </cell>
          <cell r="AA2105">
            <v>0</v>
          </cell>
          <cell r="AB2105">
            <v>36564</v>
          </cell>
          <cell r="AC2105">
            <v>26000</v>
          </cell>
          <cell r="AD2105">
            <v>0</v>
          </cell>
          <cell r="AE2105">
            <v>0</v>
          </cell>
          <cell r="AF2105">
            <v>31258</v>
          </cell>
          <cell r="AG2105">
            <v>0</v>
          </cell>
          <cell r="AH2105">
            <v>21146</v>
          </cell>
          <cell r="AI2105">
            <v>134179</v>
          </cell>
          <cell r="AJ2105">
            <v>0</v>
          </cell>
          <cell r="AK2105">
            <v>22064</v>
          </cell>
          <cell r="AL2105">
            <v>0</v>
          </cell>
          <cell r="AM2105">
            <v>49918.8</v>
          </cell>
          <cell r="AN2105">
            <v>840</v>
          </cell>
          <cell r="AO2105">
            <v>0</v>
          </cell>
          <cell r="AP2105">
            <v>0</v>
          </cell>
          <cell r="AQ2105">
            <v>527847</v>
          </cell>
          <cell r="AR2105">
            <v>12467</v>
          </cell>
          <cell r="AS2105">
            <v>0</v>
          </cell>
          <cell r="AT2105">
            <v>155</v>
          </cell>
          <cell r="AU2105">
            <v>0</v>
          </cell>
          <cell r="AV2105">
            <v>2639</v>
          </cell>
          <cell r="AW2105">
            <v>4486.9345000000003</v>
          </cell>
          <cell r="AX2105">
            <v>1076.8078</v>
          </cell>
        </row>
        <row r="2106">
          <cell r="D2106" t="str">
            <v>吉竹　和宏</v>
          </cell>
          <cell r="E2106">
            <v>1002</v>
          </cell>
          <cell r="F2106" t="str">
            <v>派遣業務部</v>
          </cell>
          <cell r="G2106">
            <v>100201</v>
          </cell>
          <cell r="H2106" t="str">
            <v>派遣業務Ｇ</v>
          </cell>
          <cell r="I2106">
            <v>1</v>
          </cell>
          <cell r="J2106" t="str">
            <v>部門1</v>
          </cell>
          <cell r="K2106">
            <v>1001</v>
          </cell>
          <cell r="L2106" t="str">
            <v>部門1-1</v>
          </cell>
          <cell r="M2106">
            <v>100102</v>
          </cell>
          <cell r="N2106" t="str">
            <v>一般職員</v>
          </cell>
          <cell r="O2106">
            <v>500</v>
          </cell>
          <cell r="P2106">
            <v>289400</v>
          </cell>
          <cell r="Q2106">
            <v>289400</v>
          </cell>
          <cell r="R2106">
            <v>0</v>
          </cell>
          <cell r="S2106">
            <v>0</v>
          </cell>
          <cell r="T2106">
            <v>0</v>
          </cell>
          <cell r="U2106">
            <v>0</v>
          </cell>
          <cell r="V2106">
            <v>0</v>
          </cell>
          <cell r="W2106">
            <v>0</v>
          </cell>
          <cell r="X2106">
            <v>0</v>
          </cell>
          <cell r="Y2106">
            <v>0</v>
          </cell>
          <cell r="Z2106">
            <v>289400</v>
          </cell>
          <cell r="AA2106">
            <v>0</v>
          </cell>
          <cell r="AB2106">
            <v>37848</v>
          </cell>
          <cell r="AC2106">
            <v>26000</v>
          </cell>
          <cell r="AD2106">
            <v>27000</v>
          </cell>
          <cell r="AE2106">
            <v>0</v>
          </cell>
          <cell r="AF2106">
            <v>13368</v>
          </cell>
          <cell r="AG2106">
            <v>0</v>
          </cell>
          <cell r="AH2106">
            <v>4951</v>
          </cell>
          <cell r="AI2106">
            <v>2475</v>
          </cell>
          <cell r="AJ2106">
            <v>0</v>
          </cell>
          <cell r="AK2106">
            <v>17336</v>
          </cell>
          <cell r="AL2106">
            <v>2420</v>
          </cell>
          <cell r="AM2106">
            <v>39222.199999999997</v>
          </cell>
          <cell r="AN2106">
            <v>660</v>
          </cell>
          <cell r="AO2106">
            <v>0</v>
          </cell>
          <cell r="AP2106">
            <v>0</v>
          </cell>
          <cell r="AQ2106">
            <v>401042</v>
          </cell>
          <cell r="AR2106">
            <v>0</v>
          </cell>
          <cell r="AS2106">
            <v>0</v>
          </cell>
          <cell r="AT2106">
            <v>0</v>
          </cell>
          <cell r="AU2106">
            <v>0</v>
          </cell>
          <cell r="AV2106">
            <v>2005</v>
          </cell>
          <cell r="AW2106">
            <v>3409.067</v>
          </cell>
          <cell r="AX2106">
            <v>818.12559999999996</v>
          </cell>
        </row>
        <row r="2107">
          <cell r="D2107" t="str">
            <v>岡野　裕香</v>
          </cell>
          <cell r="E2107">
            <v>1001</v>
          </cell>
          <cell r="F2107" t="str">
            <v>産業推進部</v>
          </cell>
          <cell r="G2107">
            <v>100101</v>
          </cell>
          <cell r="H2107" t="str">
            <v>産業国際化・インフラＧ</v>
          </cell>
          <cell r="I2107">
            <v>1</v>
          </cell>
          <cell r="J2107" t="str">
            <v>部門1</v>
          </cell>
          <cell r="K2107">
            <v>1001</v>
          </cell>
          <cell r="L2107" t="str">
            <v>部門1-1</v>
          </cell>
          <cell r="M2107">
            <v>100102</v>
          </cell>
          <cell r="N2107" t="str">
            <v>一般職員</v>
          </cell>
          <cell r="O2107">
            <v>500</v>
          </cell>
          <cell r="P2107">
            <v>251500</v>
          </cell>
          <cell r="Q2107">
            <v>251500</v>
          </cell>
          <cell r="R2107">
            <v>0</v>
          </cell>
          <cell r="S2107">
            <v>0</v>
          </cell>
          <cell r="T2107">
            <v>0</v>
          </cell>
          <cell r="U2107">
            <v>0</v>
          </cell>
          <cell r="V2107">
            <v>0</v>
          </cell>
          <cell r="W2107">
            <v>0</v>
          </cell>
          <cell r="X2107">
            <v>0</v>
          </cell>
          <cell r="Y2107">
            <v>0</v>
          </cell>
          <cell r="Z2107">
            <v>251500</v>
          </cell>
          <cell r="AA2107">
            <v>0</v>
          </cell>
          <cell r="AB2107">
            <v>30180</v>
          </cell>
          <cell r="AC2107">
            <v>0</v>
          </cell>
          <cell r="AD2107">
            <v>0</v>
          </cell>
          <cell r="AE2107">
            <v>0</v>
          </cell>
          <cell r="AF2107">
            <v>26613</v>
          </cell>
          <cell r="AG2107">
            <v>0</v>
          </cell>
          <cell r="AH2107">
            <v>4225</v>
          </cell>
          <cell r="AI2107">
            <v>11314</v>
          </cell>
          <cell r="AJ2107">
            <v>0</v>
          </cell>
          <cell r="AK2107">
            <v>14972</v>
          </cell>
          <cell r="AL2107">
            <v>0</v>
          </cell>
          <cell r="AM2107">
            <v>33873.4</v>
          </cell>
          <cell r="AN2107">
            <v>570</v>
          </cell>
          <cell r="AO2107">
            <v>0</v>
          </cell>
          <cell r="AP2107">
            <v>0</v>
          </cell>
          <cell r="AQ2107">
            <v>323832</v>
          </cell>
          <cell r="AR2107">
            <v>0</v>
          </cell>
          <cell r="AS2107">
            <v>0</v>
          </cell>
          <cell r="AT2107">
            <v>0</v>
          </cell>
          <cell r="AU2107">
            <v>0</v>
          </cell>
          <cell r="AV2107">
            <v>1619</v>
          </cell>
          <cell r="AW2107">
            <v>2752.732</v>
          </cell>
          <cell r="AX2107">
            <v>660.61720000000003</v>
          </cell>
        </row>
        <row r="2108">
          <cell r="D2108" t="str">
            <v>土居　育枝</v>
          </cell>
          <cell r="E2108">
            <v>1005</v>
          </cell>
          <cell r="F2108" t="str">
            <v>総務企画部</v>
          </cell>
          <cell r="G2108">
            <v>100504</v>
          </cell>
          <cell r="H2108" t="str">
            <v>会計Ｇ</v>
          </cell>
          <cell r="I2108">
            <v>1</v>
          </cell>
          <cell r="J2108" t="str">
            <v>部門1</v>
          </cell>
          <cell r="K2108">
            <v>1001</v>
          </cell>
          <cell r="L2108" t="str">
            <v>部門1-1</v>
          </cell>
          <cell r="M2108">
            <v>100102</v>
          </cell>
          <cell r="N2108" t="str">
            <v>一般職員</v>
          </cell>
          <cell r="O2108">
            <v>500</v>
          </cell>
          <cell r="P2108">
            <v>340700</v>
          </cell>
          <cell r="Q2108">
            <v>340700</v>
          </cell>
          <cell r="R2108">
            <v>0</v>
          </cell>
          <cell r="S2108">
            <v>0</v>
          </cell>
          <cell r="T2108">
            <v>0</v>
          </cell>
          <cell r="U2108">
            <v>0</v>
          </cell>
          <cell r="V2108">
            <v>0</v>
          </cell>
          <cell r="W2108">
            <v>0</v>
          </cell>
          <cell r="X2108">
            <v>0</v>
          </cell>
          <cell r="Y2108">
            <v>0</v>
          </cell>
          <cell r="Z2108">
            <v>340700</v>
          </cell>
          <cell r="AA2108">
            <v>0</v>
          </cell>
          <cell r="AB2108">
            <v>40884</v>
          </cell>
          <cell r="AC2108">
            <v>0</v>
          </cell>
          <cell r="AD2108">
            <v>0</v>
          </cell>
          <cell r="AE2108">
            <v>0</v>
          </cell>
          <cell r="AF2108">
            <v>9081</v>
          </cell>
          <cell r="AG2108">
            <v>0</v>
          </cell>
          <cell r="AH2108">
            <v>5893</v>
          </cell>
          <cell r="AI2108">
            <v>102439</v>
          </cell>
          <cell r="AJ2108">
            <v>0</v>
          </cell>
          <cell r="AK2108">
            <v>20882</v>
          </cell>
          <cell r="AL2108">
            <v>2915</v>
          </cell>
          <cell r="AM2108">
            <v>47244.4</v>
          </cell>
          <cell r="AN2108">
            <v>795</v>
          </cell>
          <cell r="AO2108">
            <v>0</v>
          </cell>
          <cell r="AP2108">
            <v>0</v>
          </cell>
          <cell r="AQ2108">
            <v>498997</v>
          </cell>
          <cell r="AR2108">
            <v>0</v>
          </cell>
          <cell r="AS2108">
            <v>0</v>
          </cell>
          <cell r="AT2108">
            <v>317</v>
          </cell>
          <cell r="AU2108">
            <v>0</v>
          </cell>
          <cell r="AV2108">
            <v>2494</v>
          </cell>
          <cell r="AW2108">
            <v>4242.4594999999999</v>
          </cell>
          <cell r="AX2108">
            <v>1017.9538</v>
          </cell>
        </row>
        <row r="2109">
          <cell r="D2109" t="str">
            <v>藁谷　靖昭</v>
          </cell>
          <cell r="E2109">
            <v>1008</v>
          </cell>
          <cell r="F2109" t="str">
            <v>HIDA総合研究所</v>
          </cell>
          <cell r="G2109">
            <v>100801</v>
          </cell>
          <cell r="H2109" t="str">
            <v>調査企画Ｇ</v>
          </cell>
          <cell r="I2109">
            <v>1</v>
          </cell>
          <cell r="J2109" t="str">
            <v>部門1</v>
          </cell>
          <cell r="K2109">
            <v>1001</v>
          </cell>
          <cell r="L2109" t="str">
            <v>部門1-1</v>
          </cell>
          <cell r="M2109">
            <v>100102</v>
          </cell>
          <cell r="N2109" t="str">
            <v>一般職員</v>
          </cell>
          <cell r="O2109">
            <v>500</v>
          </cell>
          <cell r="P2109">
            <v>286800</v>
          </cell>
          <cell r="Q2109">
            <v>286800</v>
          </cell>
          <cell r="R2109">
            <v>0</v>
          </cell>
          <cell r="S2109">
            <v>0</v>
          </cell>
          <cell r="T2109">
            <v>0</v>
          </cell>
          <cell r="U2109">
            <v>0</v>
          </cell>
          <cell r="V2109">
            <v>0</v>
          </cell>
          <cell r="W2109">
            <v>0</v>
          </cell>
          <cell r="X2109">
            <v>0</v>
          </cell>
          <cell r="Y2109">
            <v>0</v>
          </cell>
          <cell r="Z2109">
            <v>286800</v>
          </cell>
          <cell r="AA2109">
            <v>0</v>
          </cell>
          <cell r="AB2109">
            <v>37536</v>
          </cell>
          <cell r="AC2109">
            <v>26000</v>
          </cell>
          <cell r="AD2109">
            <v>0</v>
          </cell>
          <cell r="AE2109">
            <v>0</v>
          </cell>
          <cell r="AF2109">
            <v>23225</v>
          </cell>
          <cell r="AG2109">
            <v>0</v>
          </cell>
          <cell r="AH2109">
            <v>21301</v>
          </cell>
          <cell r="AI2109">
            <v>50659</v>
          </cell>
          <cell r="AJ2109">
            <v>0</v>
          </cell>
          <cell r="AK2109">
            <v>16154</v>
          </cell>
          <cell r="AL2109">
            <v>2255</v>
          </cell>
          <cell r="AM2109">
            <v>36547.800000000003</v>
          </cell>
          <cell r="AN2109">
            <v>615</v>
          </cell>
          <cell r="AO2109">
            <v>0</v>
          </cell>
          <cell r="AP2109">
            <v>0</v>
          </cell>
          <cell r="AQ2109">
            <v>445521</v>
          </cell>
          <cell r="AR2109">
            <v>0</v>
          </cell>
          <cell r="AS2109">
            <v>0</v>
          </cell>
          <cell r="AT2109">
            <v>0</v>
          </cell>
          <cell r="AU2109">
            <v>0</v>
          </cell>
          <cell r="AV2109">
            <v>2227</v>
          </cell>
          <cell r="AW2109">
            <v>3787.5335</v>
          </cell>
          <cell r="AX2109">
            <v>908.86279999999999</v>
          </cell>
        </row>
        <row r="2110">
          <cell r="D2110" t="str">
            <v>竹内　明日香</v>
          </cell>
          <cell r="E2110">
            <v>1006</v>
          </cell>
          <cell r="F2110" t="str">
            <v>東京研修センター</v>
          </cell>
          <cell r="G2110">
            <v>100601</v>
          </cell>
          <cell r="H2110" t="str">
            <v>ＴＫＣＧ</v>
          </cell>
          <cell r="I2110">
            <v>1</v>
          </cell>
          <cell r="J2110" t="str">
            <v>部門1</v>
          </cell>
          <cell r="K2110">
            <v>1001</v>
          </cell>
          <cell r="L2110" t="str">
            <v>部門1-1</v>
          </cell>
          <cell r="M2110">
            <v>100102</v>
          </cell>
          <cell r="N2110" t="str">
            <v>一般職員</v>
          </cell>
          <cell r="O2110">
            <v>500</v>
          </cell>
          <cell r="P2110">
            <v>248700</v>
          </cell>
          <cell r="Q2110">
            <v>248700</v>
          </cell>
          <cell r="R2110">
            <v>0</v>
          </cell>
          <cell r="S2110">
            <v>0</v>
          </cell>
          <cell r="T2110">
            <v>0</v>
          </cell>
          <cell r="U2110">
            <v>0</v>
          </cell>
          <cell r="V2110">
            <v>0</v>
          </cell>
          <cell r="W2110">
            <v>0</v>
          </cell>
          <cell r="X2110">
            <v>0</v>
          </cell>
          <cell r="Y2110">
            <v>0</v>
          </cell>
          <cell r="Z2110">
            <v>248700</v>
          </cell>
          <cell r="AA2110">
            <v>0</v>
          </cell>
          <cell r="AB2110">
            <v>29844</v>
          </cell>
          <cell r="AC2110">
            <v>0</v>
          </cell>
          <cell r="AD2110">
            <v>27000</v>
          </cell>
          <cell r="AE2110">
            <v>0</v>
          </cell>
          <cell r="AF2110">
            <v>8560</v>
          </cell>
          <cell r="AG2110">
            <v>0</v>
          </cell>
          <cell r="AH2110">
            <v>5672</v>
          </cell>
          <cell r="AI2110">
            <v>51957</v>
          </cell>
          <cell r="AJ2110">
            <v>0</v>
          </cell>
          <cell r="AK2110">
            <v>14972</v>
          </cell>
          <cell r="AL2110">
            <v>0</v>
          </cell>
          <cell r="AM2110">
            <v>33873.4</v>
          </cell>
          <cell r="AN2110">
            <v>570</v>
          </cell>
          <cell r="AO2110">
            <v>0</v>
          </cell>
          <cell r="AP2110">
            <v>0</v>
          </cell>
          <cell r="AQ2110">
            <v>371733</v>
          </cell>
          <cell r="AR2110">
            <v>0</v>
          </cell>
          <cell r="AS2110">
            <v>0</v>
          </cell>
          <cell r="AT2110">
            <v>0</v>
          </cell>
          <cell r="AU2110">
            <v>0</v>
          </cell>
          <cell r="AV2110">
            <v>1858</v>
          </cell>
          <cell r="AW2110">
            <v>3160.3955000000001</v>
          </cell>
          <cell r="AX2110">
            <v>758.33529999999996</v>
          </cell>
        </row>
        <row r="2111">
          <cell r="D2111" t="str">
            <v>小美野　顕宏</v>
          </cell>
          <cell r="E2111">
            <v>1003</v>
          </cell>
          <cell r="F2111" t="str">
            <v>研修業務部</v>
          </cell>
          <cell r="G2111">
            <v>100301</v>
          </cell>
          <cell r="H2111" t="str">
            <v>受入業務Ｇ</v>
          </cell>
          <cell r="I2111">
            <v>1</v>
          </cell>
          <cell r="J2111" t="str">
            <v>部門1</v>
          </cell>
          <cell r="K2111">
            <v>1001</v>
          </cell>
          <cell r="L2111" t="str">
            <v>部門1-1</v>
          </cell>
          <cell r="M2111">
            <v>100102</v>
          </cell>
          <cell r="N2111" t="str">
            <v>一般職員</v>
          </cell>
          <cell r="O2111">
            <v>300</v>
          </cell>
          <cell r="P2111">
            <v>366600</v>
          </cell>
          <cell r="Q2111">
            <v>366600</v>
          </cell>
          <cell r="R2111">
            <v>0</v>
          </cell>
          <cell r="S2111">
            <v>0</v>
          </cell>
          <cell r="T2111">
            <v>0</v>
          </cell>
          <cell r="U2111">
            <v>0</v>
          </cell>
          <cell r="V2111">
            <v>0</v>
          </cell>
          <cell r="W2111">
            <v>0</v>
          </cell>
          <cell r="X2111">
            <v>0</v>
          </cell>
          <cell r="Y2111">
            <v>0</v>
          </cell>
          <cell r="Z2111">
            <v>366600</v>
          </cell>
          <cell r="AA2111">
            <v>75000</v>
          </cell>
          <cell r="AB2111">
            <v>52992</v>
          </cell>
          <cell r="AC2111">
            <v>0</v>
          </cell>
          <cell r="AD2111">
            <v>27000</v>
          </cell>
          <cell r="AE2111">
            <v>0</v>
          </cell>
          <cell r="AF2111">
            <v>11998</v>
          </cell>
          <cell r="AG2111">
            <v>0</v>
          </cell>
          <cell r="AH2111">
            <v>0</v>
          </cell>
          <cell r="AI2111">
            <v>0</v>
          </cell>
          <cell r="AJ2111">
            <v>0</v>
          </cell>
          <cell r="AK2111">
            <v>20882</v>
          </cell>
          <cell r="AL2111">
            <v>2915</v>
          </cell>
          <cell r="AM2111">
            <v>47244.4</v>
          </cell>
          <cell r="AN2111">
            <v>795</v>
          </cell>
          <cell r="AO2111">
            <v>0</v>
          </cell>
          <cell r="AP2111">
            <v>0</v>
          </cell>
          <cell r="AQ2111">
            <v>533590</v>
          </cell>
          <cell r="AR2111">
            <v>0</v>
          </cell>
          <cell r="AS2111">
            <v>0</v>
          </cell>
          <cell r="AT2111">
            <v>0</v>
          </cell>
          <cell r="AU2111">
            <v>0</v>
          </cell>
          <cell r="AV2111">
            <v>2667</v>
          </cell>
          <cell r="AW2111">
            <v>4536.4650000000001</v>
          </cell>
          <cell r="AX2111">
            <v>1088.5236</v>
          </cell>
        </row>
        <row r="2112">
          <cell r="D2112" t="str">
            <v>戸梶　輝子</v>
          </cell>
          <cell r="E2112">
            <v>1007</v>
          </cell>
          <cell r="F2112" t="str">
            <v>関西研修センター</v>
          </cell>
          <cell r="G2112">
            <v>100701</v>
          </cell>
          <cell r="H2112" t="str">
            <v>ＫＫＣＧ</v>
          </cell>
          <cell r="I2112">
            <v>1</v>
          </cell>
          <cell r="J2112" t="str">
            <v>部門1</v>
          </cell>
          <cell r="K2112">
            <v>1001</v>
          </cell>
          <cell r="L2112" t="str">
            <v>部門1-1</v>
          </cell>
          <cell r="M2112">
            <v>100102</v>
          </cell>
          <cell r="N2112" t="str">
            <v>一般職員</v>
          </cell>
          <cell r="O2112">
            <v>500</v>
          </cell>
          <cell r="P2112">
            <v>286800</v>
          </cell>
          <cell r="Q2112">
            <v>286800</v>
          </cell>
          <cell r="R2112">
            <v>0</v>
          </cell>
          <cell r="S2112">
            <v>0</v>
          </cell>
          <cell r="T2112">
            <v>0</v>
          </cell>
          <cell r="U2112">
            <v>0</v>
          </cell>
          <cell r="V2112">
            <v>0</v>
          </cell>
          <cell r="W2112">
            <v>0</v>
          </cell>
          <cell r="X2112">
            <v>0</v>
          </cell>
          <cell r="Y2112">
            <v>0</v>
          </cell>
          <cell r="Z2112">
            <v>286800</v>
          </cell>
          <cell r="AA2112">
            <v>0</v>
          </cell>
          <cell r="AB2112">
            <v>34416</v>
          </cell>
          <cell r="AC2112">
            <v>0</v>
          </cell>
          <cell r="AD2112">
            <v>0</v>
          </cell>
          <cell r="AE2112">
            <v>0</v>
          </cell>
          <cell r="AF2112">
            <v>13898</v>
          </cell>
          <cell r="AG2112">
            <v>0</v>
          </cell>
          <cell r="AH2112">
            <v>4901</v>
          </cell>
          <cell r="AI2112">
            <v>48597</v>
          </cell>
          <cell r="AJ2112">
            <v>-15998</v>
          </cell>
          <cell r="AK2112">
            <v>13396</v>
          </cell>
          <cell r="AL2112">
            <v>0</v>
          </cell>
          <cell r="AM2112">
            <v>30308.2</v>
          </cell>
          <cell r="AN2112">
            <v>510</v>
          </cell>
          <cell r="AO2112">
            <v>0</v>
          </cell>
          <cell r="AP2112">
            <v>0</v>
          </cell>
          <cell r="AQ2112">
            <v>372614</v>
          </cell>
          <cell r="AR2112">
            <v>0</v>
          </cell>
          <cell r="AS2112">
            <v>0</v>
          </cell>
          <cell r="AT2112">
            <v>0</v>
          </cell>
          <cell r="AU2112">
            <v>0</v>
          </cell>
          <cell r="AV2112">
            <v>1863</v>
          </cell>
          <cell r="AW2112">
            <v>3167.2890000000002</v>
          </cell>
          <cell r="AX2112">
            <v>760.13250000000005</v>
          </cell>
        </row>
        <row r="2113">
          <cell r="D2113" t="str">
            <v>樋口　美紀</v>
          </cell>
          <cell r="E2113">
            <v>1008</v>
          </cell>
          <cell r="F2113" t="str">
            <v>HIDA総合研究所</v>
          </cell>
          <cell r="G2113">
            <v>100801</v>
          </cell>
          <cell r="H2113" t="str">
            <v>調査企画Ｇ</v>
          </cell>
          <cell r="I2113">
            <v>1</v>
          </cell>
          <cell r="J2113" t="str">
            <v>部門1</v>
          </cell>
          <cell r="K2113">
            <v>1001</v>
          </cell>
          <cell r="L2113" t="str">
            <v>部門1-1</v>
          </cell>
          <cell r="M2113">
            <v>100102</v>
          </cell>
          <cell r="N2113" t="str">
            <v>一般職員</v>
          </cell>
          <cell r="O2113">
            <v>500</v>
          </cell>
          <cell r="P2113">
            <v>281400</v>
          </cell>
          <cell r="Q2113">
            <v>281400</v>
          </cell>
          <cell r="R2113">
            <v>0</v>
          </cell>
          <cell r="S2113">
            <v>0</v>
          </cell>
          <cell r="T2113">
            <v>0</v>
          </cell>
          <cell r="U2113">
            <v>0</v>
          </cell>
          <cell r="V2113">
            <v>0</v>
          </cell>
          <cell r="W2113">
            <v>0</v>
          </cell>
          <cell r="X2113">
            <v>0</v>
          </cell>
          <cell r="Y2113">
            <v>0</v>
          </cell>
          <cell r="Z2113">
            <v>281400</v>
          </cell>
          <cell r="AA2113">
            <v>0</v>
          </cell>
          <cell r="AB2113">
            <v>33768</v>
          </cell>
          <cell r="AC2113">
            <v>0</v>
          </cell>
          <cell r="AD2113">
            <v>0</v>
          </cell>
          <cell r="AE2113">
            <v>0</v>
          </cell>
          <cell r="AF2113">
            <v>10085</v>
          </cell>
          <cell r="AG2113">
            <v>0</v>
          </cell>
          <cell r="AH2113">
            <v>4800</v>
          </cell>
          <cell r="AI2113">
            <v>88945</v>
          </cell>
          <cell r="AJ2113">
            <v>-15690</v>
          </cell>
          <cell r="AK2113">
            <v>17336</v>
          </cell>
          <cell r="AL2113">
            <v>0</v>
          </cell>
          <cell r="AM2113">
            <v>39222.199999999997</v>
          </cell>
          <cell r="AN2113">
            <v>660</v>
          </cell>
          <cell r="AO2113">
            <v>0</v>
          </cell>
          <cell r="AP2113">
            <v>0</v>
          </cell>
          <cell r="AQ2113">
            <v>403308</v>
          </cell>
          <cell r="AR2113">
            <v>0</v>
          </cell>
          <cell r="AS2113">
            <v>0</v>
          </cell>
          <cell r="AT2113">
            <v>1081</v>
          </cell>
          <cell r="AU2113">
            <v>0</v>
          </cell>
          <cell r="AV2113">
            <v>2016</v>
          </cell>
          <cell r="AW2113">
            <v>3428.6579999999999</v>
          </cell>
          <cell r="AX2113">
            <v>822.74829999999997</v>
          </cell>
        </row>
        <row r="2114">
          <cell r="D2114" t="str">
            <v>瀧本　三枝喜</v>
          </cell>
          <cell r="E2114">
            <v>1004</v>
          </cell>
          <cell r="F2114" t="str">
            <v>事業統括部</v>
          </cell>
          <cell r="G2114">
            <v>100403</v>
          </cell>
          <cell r="H2114" t="str">
            <v>管理システムＧ</v>
          </cell>
          <cell r="I2114">
            <v>1</v>
          </cell>
          <cell r="J2114" t="str">
            <v>部門1</v>
          </cell>
          <cell r="K2114">
            <v>1001</v>
          </cell>
          <cell r="L2114" t="str">
            <v>部門1-1</v>
          </cell>
          <cell r="M2114">
            <v>100102</v>
          </cell>
          <cell r="N2114" t="str">
            <v>一般職員</v>
          </cell>
          <cell r="O2114">
            <v>500</v>
          </cell>
          <cell r="P2114">
            <v>346300</v>
          </cell>
          <cell r="Q2114">
            <v>346300</v>
          </cell>
          <cell r="R2114">
            <v>0</v>
          </cell>
          <cell r="S2114">
            <v>0</v>
          </cell>
          <cell r="T2114">
            <v>0</v>
          </cell>
          <cell r="U2114">
            <v>0</v>
          </cell>
          <cell r="V2114">
            <v>0</v>
          </cell>
          <cell r="W2114">
            <v>0</v>
          </cell>
          <cell r="X2114">
            <v>0</v>
          </cell>
          <cell r="Y2114">
            <v>0</v>
          </cell>
          <cell r="Z2114">
            <v>346300</v>
          </cell>
          <cell r="AA2114">
            <v>0</v>
          </cell>
          <cell r="AB2114">
            <v>42876</v>
          </cell>
          <cell r="AC2114">
            <v>11000</v>
          </cell>
          <cell r="AD2114">
            <v>0</v>
          </cell>
          <cell r="AE2114">
            <v>0</v>
          </cell>
          <cell r="AF2114">
            <v>7713</v>
          </cell>
          <cell r="AG2114">
            <v>0</v>
          </cell>
          <cell r="AH2114">
            <v>15147</v>
          </cell>
          <cell r="AI2114">
            <v>104525</v>
          </cell>
          <cell r="AJ2114">
            <v>0</v>
          </cell>
          <cell r="AK2114">
            <v>23246</v>
          </cell>
          <cell r="AL2114">
            <v>3245</v>
          </cell>
          <cell r="AM2114">
            <v>52593.2</v>
          </cell>
          <cell r="AN2114">
            <v>885</v>
          </cell>
          <cell r="AO2114">
            <v>0</v>
          </cell>
          <cell r="AP2114">
            <v>0</v>
          </cell>
          <cell r="AQ2114">
            <v>527561</v>
          </cell>
          <cell r="AR2114">
            <v>3059</v>
          </cell>
          <cell r="AS2114">
            <v>0</v>
          </cell>
          <cell r="AT2114">
            <v>140</v>
          </cell>
          <cell r="AU2114">
            <v>0</v>
          </cell>
          <cell r="AV2114">
            <v>2637</v>
          </cell>
          <cell r="AW2114">
            <v>4485.0735000000004</v>
          </cell>
          <cell r="AX2114">
            <v>1076.2244000000001</v>
          </cell>
        </row>
        <row r="2115">
          <cell r="D2115" t="str">
            <v>徳山　朋美</v>
          </cell>
          <cell r="E2115">
            <v>1003</v>
          </cell>
          <cell r="F2115" t="str">
            <v>研修業務部</v>
          </cell>
          <cell r="G2115">
            <v>100302</v>
          </cell>
          <cell r="H2115" t="str">
            <v>低炭素化支援Ｇ</v>
          </cell>
          <cell r="I2115">
            <v>1</v>
          </cell>
          <cell r="J2115" t="str">
            <v>部門1</v>
          </cell>
          <cell r="K2115">
            <v>1001</v>
          </cell>
          <cell r="L2115" t="str">
            <v>部門1-1</v>
          </cell>
          <cell r="M2115">
            <v>100102</v>
          </cell>
          <cell r="N2115" t="str">
            <v>一般職員</v>
          </cell>
          <cell r="O2115">
            <v>500</v>
          </cell>
          <cell r="P2115">
            <v>248700</v>
          </cell>
          <cell r="Q2115">
            <v>248700</v>
          </cell>
          <cell r="R2115">
            <v>0</v>
          </cell>
          <cell r="S2115">
            <v>0</v>
          </cell>
          <cell r="T2115">
            <v>0</v>
          </cell>
          <cell r="U2115">
            <v>0</v>
          </cell>
          <cell r="V2115">
            <v>0</v>
          </cell>
          <cell r="W2115">
            <v>0</v>
          </cell>
          <cell r="X2115">
            <v>0</v>
          </cell>
          <cell r="Y2115">
            <v>0</v>
          </cell>
          <cell r="Z2115">
            <v>248700</v>
          </cell>
          <cell r="AA2115">
            <v>0</v>
          </cell>
          <cell r="AB2115">
            <v>29844</v>
          </cell>
          <cell r="AC2115">
            <v>0</v>
          </cell>
          <cell r="AD2115">
            <v>27000</v>
          </cell>
          <cell r="AE2115">
            <v>0</v>
          </cell>
          <cell r="AF2115">
            <v>13311</v>
          </cell>
          <cell r="AG2115">
            <v>0</v>
          </cell>
          <cell r="AH2115">
            <v>5672</v>
          </cell>
          <cell r="AI2115">
            <v>67681</v>
          </cell>
          <cell r="AJ2115">
            <v>-13868</v>
          </cell>
          <cell r="AK2115">
            <v>16154</v>
          </cell>
          <cell r="AL2115">
            <v>0</v>
          </cell>
          <cell r="AM2115">
            <v>36547.800000000003</v>
          </cell>
          <cell r="AN2115">
            <v>615</v>
          </cell>
          <cell r="AO2115">
            <v>0</v>
          </cell>
          <cell r="AP2115">
            <v>0</v>
          </cell>
          <cell r="AQ2115">
            <v>378340</v>
          </cell>
          <cell r="AR2115">
            <v>0</v>
          </cell>
          <cell r="AS2115">
            <v>0</v>
          </cell>
          <cell r="AT2115">
            <v>870</v>
          </cell>
          <cell r="AU2115">
            <v>0</v>
          </cell>
          <cell r="AV2115">
            <v>1891</v>
          </cell>
          <cell r="AW2115">
            <v>3216.59</v>
          </cell>
          <cell r="AX2115">
            <v>771.81359999999995</v>
          </cell>
        </row>
        <row r="2116">
          <cell r="D2116" t="str">
            <v>杉山　充</v>
          </cell>
          <cell r="E2116">
            <v>1008</v>
          </cell>
          <cell r="F2116" t="str">
            <v>HIDA総合研究所</v>
          </cell>
          <cell r="G2116">
            <v>100803</v>
          </cell>
          <cell r="H2116" t="str">
            <v>日本語教育センター</v>
          </cell>
          <cell r="I2116">
            <v>1</v>
          </cell>
          <cell r="J2116" t="str">
            <v>部門1</v>
          </cell>
          <cell r="K2116">
            <v>1001</v>
          </cell>
          <cell r="L2116" t="str">
            <v>部門1-1</v>
          </cell>
          <cell r="M2116">
            <v>100102</v>
          </cell>
          <cell r="N2116" t="str">
            <v>一般職員</v>
          </cell>
          <cell r="O2116">
            <v>500</v>
          </cell>
          <cell r="P2116">
            <v>254300</v>
          </cell>
          <cell r="Q2116">
            <v>254300</v>
          </cell>
          <cell r="R2116">
            <v>0</v>
          </cell>
          <cell r="S2116">
            <v>0</v>
          </cell>
          <cell r="T2116">
            <v>0</v>
          </cell>
          <cell r="U2116">
            <v>0</v>
          </cell>
          <cell r="V2116">
            <v>0</v>
          </cell>
          <cell r="W2116">
            <v>0</v>
          </cell>
          <cell r="X2116">
            <v>0</v>
          </cell>
          <cell r="Y2116">
            <v>0</v>
          </cell>
          <cell r="Z2116">
            <v>254300</v>
          </cell>
          <cell r="AA2116">
            <v>0</v>
          </cell>
          <cell r="AB2116">
            <v>32076</v>
          </cell>
          <cell r="AC2116">
            <v>13000</v>
          </cell>
          <cell r="AD2116">
            <v>27000</v>
          </cell>
          <cell r="AE2116">
            <v>0</v>
          </cell>
          <cell r="AF2116">
            <v>19313</v>
          </cell>
          <cell r="AG2116">
            <v>0</v>
          </cell>
          <cell r="AH2116">
            <v>4276</v>
          </cell>
          <cell r="AI2116">
            <v>21463</v>
          </cell>
          <cell r="AJ2116">
            <v>0</v>
          </cell>
          <cell r="AK2116">
            <v>14184</v>
          </cell>
          <cell r="AL2116">
            <v>0</v>
          </cell>
          <cell r="AM2116">
            <v>32090.799999999999</v>
          </cell>
          <cell r="AN2116">
            <v>540</v>
          </cell>
          <cell r="AO2116">
            <v>0</v>
          </cell>
          <cell r="AP2116">
            <v>0</v>
          </cell>
          <cell r="AQ2116">
            <v>371428</v>
          </cell>
          <cell r="AR2116">
            <v>0</v>
          </cell>
          <cell r="AS2116">
            <v>0</v>
          </cell>
          <cell r="AT2116">
            <v>0</v>
          </cell>
          <cell r="AU2116">
            <v>0</v>
          </cell>
          <cell r="AV2116">
            <v>1857</v>
          </cell>
          <cell r="AW2116">
            <v>3157.2779999999998</v>
          </cell>
          <cell r="AX2116">
            <v>757.71310000000005</v>
          </cell>
        </row>
        <row r="2117">
          <cell r="D2117" t="str">
            <v>田中　勇人</v>
          </cell>
          <cell r="E2117">
            <v>1002</v>
          </cell>
          <cell r="F2117" t="str">
            <v>政策推進部</v>
          </cell>
          <cell r="G2117">
            <v>100202</v>
          </cell>
          <cell r="H2117" t="str">
            <v>政策受託Ｇ</v>
          </cell>
          <cell r="I2117">
            <v>1</v>
          </cell>
          <cell r="J2117" t="str">
            <v>部門1</v>
          </cell>
          <cell r="K2117">
            <v>1001</v>
          </cell>
          <cell r="L2117" t="str">
            <v>部門1-1</v>
          </cell>
          <cell r="M2117">
            <v>100102</v>
          </cell>
          <cell r="N2117" t="str">
            <v>一般職員</v>
          </cell>
          <cell r="O2117">
            <v>300</v>
          </cell>
          <cell r="P2117">
            <v>315700</v>
          </cell>
          <cell r="Q2117">
            <v>315700</v>
          </cell>
          <cell r="R2117">
            <v>0</v>
          </cell>
          <cell r="S2117">
            <v>0</v>
          </cell>
          <cell r="T2117">
            <v>0</v>
          </cell>
          <cell r="U2117">
            <v>0</v>
          </cell>
          <cell r="V2117">
            <v>0</v>
          </cell>
          <cell r="W2117">
            <v>0</v>
          </cell>
          <cell r="X2117">
            <v>0</v>
          </cell>
          <cell r="Y2117">
            <v>0</v>
          </cell>
          <cell r="Z2117">
            <v>315700</v>
          </cell>
          <cell r="AA2117">
            <v>45000</v>
          </cell>
          <cell r="AB2117">
            <v>46404</v>
          </cell>
          <cell r="AC2117">
            <v>26000</v>
          </cell>
          <cell r="AD2117">
            <v>40500</v>
          </cell>
          <cell r="AE2117">
            <v>41000</v>
          </cell>
          <cell r="AF2117">
            <v>4680</v>
          </cell>
          <cell r="AG2117">
            <v>0</v>
          </cell>
          <cell r="AH2117">
            <v>17250</v>
          </cell>
          <cell r="AI2117">
            <v>0</v>
          </cell>
          <cell r="AJ2117">
            <v>0</v>
          </cell>
          <cell r="AK2117">
            <v>20882</v>
          </cell>
          <cell r="AL2117">
            <v>2915</v>
          </cell>
          <cell r="AM2117">
            <v>47244.4</v>
          </cell>
          <cell r="AN2117">
            <v>795</v>
          </cell>
          <cell r="AO2117">
            <v>0</v>
          </cell>
          <cell r="AP2117">
            <v>0</v>
          </cell>
          <cell r="AQ2117">
            <v>536534</v>
          </cell>
          <cell r="AR2117">
            <v>0</v>
          </cell>
          <cell r="AS2117">
            <v>0</v>
          </cell>
          <cell r="AT2117">
            <v>0</v>
          </cell>
          <cell r="AU2117">
            <v>0</v>
          </cell>
          <cell r="AV2117">
            <v>2682</v>
          </cell>
          <cell r="AW2117">
            <v>4561.2089999999998</v>
          </cell>
          <cell r="AX2117">
            <v>1094.5292999999999</v>
          </cell>
        </row>
        <row r="2118">
          <cell r="D2118" t="str">
            <v>岩屋　恭子</v>
          </cell>
          <cell r="E2118">
            <v>1005</v>
          </cell>
          <cell r="F2118" t="str">
            <v>総務企画部</v>
          </cell>
          <cell r="G2118">
            <v>100503</v>
          </cell>
          <cell r="H2118" t="str">
            <v>人事Ｇ</v>
          </cell>
          <cell r="I2118">
            <v>1</v>
          </cell>
          <cell r="J2118" t="str">
            <v>部門1</v>
          </cell>
          <cell r="K2118">
            <v>1001</v>
          </cell>
          <cell r="L2118" t="str">
            <v>部門1-1</v>
          </cell>
          <cell r="M2118">
            <v>100102</v>
          </cell>
          <cell r="N2118" t="str">
            <v>一般職員</v>
          </cell>
          <cell r="O2118">
            <v>500</v>
          </cell>
          <cell r="P2118">
            <v>234700</v>
          </cell>
          <cell r="Q2118">
            <v>234700</v>
          </cell>
          <cell r="R2118">
            <v>0</v>
          </cell>
          <cell r="S2118">
            <v>0</v>
          </cell>
          <cell r="T2118">
            <v>0</v>
          </cell>
          <cell r="U2118">
            <v>0</v>
          </cell>
          <cell r="V2118">
            <v>0</v>
          </cell>
          <cell r="W2118">
            <v>0</v>
          </cell>
          <cell r="X2118">
            <v>0</v>
          </cell>
          <cell r="Y2118">
            <v>0</v>
          </cell>
          <cell r="Z2118">
            <v>234700</v>
          </cell>
          <cell r="AA2118">
            <v>0</v>
          </cell>
          <cell r="AB2118">
            <v>28164</v>
          </cell>
          <cell r="AC2118">
            <v>0</v>
          </cell>
          <cell r="AD2118">
            <v>27000</v>
          </cell>
          <cell r="AE2118">
            <v>0</v>
          </cell>
          <cell r="AF2118">
            <v>6958</v>
          </cell>
          <cell r="AG2118">
            <v>0</v>
          </cell>
          <cell r="AH2118">
            <v>3924</v>
          </cell>
          <cell r="AI2118">
            <v>37881</v>
          </cell>
          <cell r="AJ2118">
            <v>0</v>
          </cell>
          <cell r="AK2118">
            <v>14972</v>
          </cell>
          <cell r="AL2118">
            <v>0</v>
          </cell>
          <cell r="AM2118">
            <v>33873.4</v>
          </cell>
          <cell r="AN2118">
            <v>570</v>
          </cell>
          <cell r="AO2118">
            <v>0</v>
          </cell>
          <cell r="AP2118">
            <v>0</v>
          </cell>
          <cell r="AQ2118">
            <v>338627</v>
          </cell>
          <cell r="AR2118">
            <v>0</v>
          </cell>
          <cell r="AS2118">
            <v>0</v>
          </cell>
          <cell r="AT2118">
            <v>247</v>
          </cell>
          <cell r="AU2118">
            <v>0</v>
          </cell>
          <cell r="AV2118">
            <v>1693</v>
          </cell>
          <cell r="AW2118">
            <v>2878.4645</v>
          </cell>
          <cell r="AX2118">
            <v>690.79899999999998</v>
          </cell>
        </row>
        <row r="2119">
          <cell r="D2119" t="str">
            <v>宮田　花子</v>
          </cell>
          <cell r="E2119">
            <v>1004</v>
          </cell>
          <cell r="F2119" t="str">
            <v>事業統括部</v>
          </cell>
          <cell r="G2119">
            <v>100402</v>
          </cell>
          <cell r="H2119" t="str">
            <v>事業統括Ｇ地方創生支援ユニット</v>
          </cell>
          <cell r="I2119">
            <v>1</v>
          </cell>
          <cell r="J2119" t="str">
            <v>部門1</v>
          </cell>
          <cell r="K2119">
            <v>1001</v>
          </cell>
          <cell r="L2119" t="str">
            <v>部門1-1</v>
          </cell>
          <cell r="M2119">
            <v>100102</v>
          </cell>
          <cell r="N2119" t="str">
            <v>一般職員</v>
          </cell>
          <cell r="O2119">
            <v>500</v>
          </cell>
          <cell r="P2119">
            <v>251500</v>
          </cell>
          <cell r="Q2119">
            <v>251500</v>
          </cell>
          <cell r="R2119">
            <v>0</v>
          </cell>
          <cell r="S2119">
            <v>0</v>
          </cell>
          <cell r="T2119">
            <v>0</v>
          </cell>
          <cell r="U2119">
            <v>0</v>
          </cell>
          <cell r="V2119">
            <v>0</v>
          </cell>
          <cell r="W2119">
            <v>0</v>
          </cell>
          <cell r="X2119">
            <v>0</v>
          </cell>
          <cell r="Y2119">
            <v>0</v>
          </cell>
          <cell r="Z2119">
            <v>251500</v>
          </cell>
          <cell r="AA2119">
            <v>0</v>
          </cell>
          <cell r="AB2119">
            <v>30180</v>
          </cell>
          <cell r="AC2119">
            <v>0</v>
          </cell>
          <cell r="AD2119">
            <v>27000</v>
          </cell>
          <cell r="AE2119">
            <v>0</v>
          </cell>
          <cell r="AF2119">
            <v>6283</v>
          </cell>
          <cell r="AG2119">
            <v>0</v>
          </cell>
          <cell r="AH2119">
            <v>5725</v>
          </cell>
          <cell r="AI2119">
            <v>62264</v>
          </cell>
          <cell r="AJ2119">
            <v>0</v>
          </cell>
          <cell r="AK2119">
            <v>18518</v>
          </cell>
          <cell r="AL2119">
            <v>0</v>
          </cell>
          <cell r="AM2119">
            <v>41896.6</v>
          </cell>
          <cell r="AN2119">
            <v>705</v>
          </cell>
          <cell r="AO2119">
            <v>0</v>
          </cell>
          <cell r="AP2119">
            <v>0</v>
          </cell>
          <cell r="AQ2119">
            <v>382952</v>
          </cell>
          <cell r="AR2119">
            <v>0</v>
          </cell>
          <cell r="AS2119">
            <v>0</v>
          </cell>
          <cell r="AT2119">
            <v>398</v>
          </cell>
          <cell r="AU2119">
            <v>0</v>
          </cell>
          <cell r="AV2119">
            <v>1914</v>
          </cell>
          <cell r="AW2119">
            <v>3255.8519999999999</v>
          </cell>
          <cell r="AX2119">
            <v>781.22199999999998</v>
          </cell>
        </row>
        <row r="2120">
          <cell r="D2120" t="str">
            <v>小田川　裕香子</v>
          </cell>
          <cell r="E2120">
            <v>1005</v>
          </cell>
          <cell r="F2120" t="str">
            <v>総務企画部</v>
          </cell>
          <cell r="G2120">
            <v>100503</v>
          </cell>
          <cell r="H2120" t="str">
            <v>人事Ｇ</v>
          </cell>
          <cell r="I2120">
            <v>1</v>
          </cell>
          <cell r="J2120" t="str">
            <v>部門1</v>
          </cell>
          <cell r="K2120">
            <v>1001</v>
          </cell>
          <cell r="L2120" t="str">
            <v>部門1-1</v>
          </cell>
          <cell r="M2120">
            <v>100102</v>
          </cell>
          <cell r="N2120" t="str">
            <v>一般職員</v>
          </cell>
          <cell r="O2120">
            <v>500</v>
          </cell>
          <cell r="P2120">
            <v>226300</v>
          </cell>
          <cell r="Q2120">
            <v>226300</v>
          </cell>
          <cell r="R2120">
            <v>0</v>
          </cell>
          <cell r="S2120">
            <v>0</v>
          </cell>
          <cell r="T2120">
            <v>0</v>
          </cell>
          <cell r="U2120">
            <v>0</v>
          </cell>
          <cell r="V2120">
            <v>0</v>
          </cell>
          <cell r="W2120">
            <v>0</v>
          </cell>
          <cell r="X2120">
            <v>0</v>
          </cell>
          <cell r="Y2120">
            <v>0</v>
          </cell>
          <cell r="Z2120">
            <v>226300</v>
          </cell>
          <cell r="AA2120">
            <v>0</v>
          </cell>
          <cell r="AB2120">
            <v>27156</v>
          </cell>
          <cell r="AC2120">
            <v>0</v>
          </cell>
          <cell r="AD2120">
            <v>0</v>
          </cell>
          <cell r="AE2120">
            <v>0</v>
          </cell>
          <cell r="AF2120">
            <v>10006</v>
          </cell>
          <cell r="AG2120">
            <v>0</v>
          </cell>
          <cell r="AH2120">
            <v>3830</v>
          </cell>
          <cell r="AI2120">
            <v>91131</v>
          </cell>
          <cell r="AJ2120">
            <v>0</v>
          </cell>
          <cell r="AK2120">
            <v>13396</v>
          </cell>
          <cell r="AL2120">
            <v>0</v>
          </cell>
          <cell r="AM2120">
            <v>30308.2</v>
          </cell>
          <cell r="AN2120">
            <v>510</v>
          </cell>
          <cell r="AO2120">
            <v>0</v>
          </cell>
          <cell r="AP2120">
            <v>0</v>
          </cell>
          <cell r="AQ2120">
            <v>358423</v>
          </cell>
          <cell r="AR2120">
            <v>6469</v>
          </cell>
          <cell r="AS2120">
            <v>0</v>
          </cell>
          <cell r="AT2120">
            <v>568</v>
          </cell>
          <cell r="AU2120">
            <v>0</v>
          </cell>
          <cell r="AV2120">
            <v>1792</v>
          </cell>
          <cell r="AW2120">
            <v>3046.7105000000001</v>
          </cell>
          <cell r="AX2120">
            <v>731.18290000000002</v>
          </cell>
        </row>
        <row r="2121">
          <cell r="D2121" t="str">
            <v>藤木　昌彦</v>
          </cell>
          <cell r="E2121">
            <v>1001</v>
          </cell>
          <cell r="F2121" t="str">
            <v>役員他</v>
          </cell>
          <cell r="G2121">
            <v>100102</v>
          </cell>
          <cell r="H2121" t="str">
            <v>出納長</v>
          </cell>
          <cell r="I2121">
            <v>1</v>
          </cell>
          <cell r="J2121" t="str">
            <v>部門1</v>
          </cell>
          <cell r="K2121">
            <v>1001</v>
          </cell>
          <cell r="L2121" t="str">
            <v>部門1-1</v>
          </cell>
          <cell r="M2121">
            <v>100102</v>
          </cell>
          <cell r="N2121" t="str">
            <v>一般職員</v>
          </cell>
          <cell r="O2121">
            <v>200</v>
          </cell>
          <cell r="P2121">
            <v>600000</v>
          </cell>
          <cell r="Q2121">
            <v>600000</v>
          </cell>
          <cell r="R2121">
            <v>0</v>
          </cell>
          <cell r="S2121">
            <v>0</v>
          </cell>
          <cell r="T2121">
            <v>0</v>
          </cell>
          <cell r="U2121">
            <v>0</v>
          </cell>
          <cell r="V2121">
            <v>0</v>
          </cell>
          <cell r="W2121">
            <v>0</v>
          </cell>
          <cell r="X2121">
            <v>0</v>
          </cell>
          <cell r="Y2121">
            <v>0</v>
          </cell>
          <cell r="Z2121">
            <v>600000</v>
          </cell>
          <cell r="AA2121">
            <v>0</v>
          </cell>
          <cell r="AB2121">
            <v>0</v>
          </cell>
          <cell r="AC2121">
            <v>0</v>
          </cell>
          <cell r="AD2121">
            <v>0</v>
          </cell>
          <cell r="AE2121">
            <v>0</v>
          </cell>
          <cell r="AF2121">
            <v>10265</v>
          </cell>
          <cell r="AG2121">
            <v>0</v>
          </cell>
          <cell r="AH2121">
            <v>0</v>
          </cell>
          <cell r="AI2121">
            <v>0</v>
          </cell>
          <cell r="AJ2121">
            <v>0</v>
          </cell>
          <cell r="AK2121">
            <v>24428</v>
          </cell>
          <cell r="AL2121">
            <v>3410</v>
          </cell>
          <cell r="AM2121">
            <v>55267.6</v>
          </cell>
          <cell r="AN2121">
            <v>930</v>
          </cell>
          <cell r="AO2121">
            <v>0</v>
          </cell>
          <cell r="AP2121">
            <v>0</v>
          </cell>
          <cell r="AQ2121">
            <v>610265</v>
          </cell>
          <cell r="AR2121">
            <v>0</v>
          </cell>
          <cell r="AS2121">
            <v>0</v>
          </cell>
          <cell r="AT2121">
            <v>0</v>
          </cell>
          <cell r="AU2121">
            <v>0</v>
          </cell>
          <cell r="AV2121">
            <v>3051</v>
          </cell>
          <cell r="AW2121">
            <v>5187.5775000000003</v>
          </cell>
          <cell r="AX2121">
            <v>1244.9405999999999</v>
          </cell>
        </row>
        <row r="2122">
          <cell r="D2122" t="str">
            <v>湊　雅美</v>
          </cell>
          <cell r="E2122">
            <v>1002</v>
          </cell>
          <cell r="F2122" t="str">
            <v>派遣業務部</v>
          </cell>
          <cell r="G2122">
            <v>100201</v>
          </cell>
          <cell r="H2122" t="str">
            <v>派遣業務Ｇ</v>
          </cell>
          <cell r="I2122">
            <v>1</v>
          </cell>
          <cell r="J2122" t="str">
            <v>部門1</v>
          </cell>
          <cell r="K2122">
            <v>1001</v>
          </cell>
          <cell r="L2122" t="str">
            <v>部門1-1</v>
          </cell>
          <cell r="M2122">
            <v>100102</v>
          </cell>
          <cell r="N2122" t="str">
            <v>一般職員</v>
          </cell>
          <cell r="O2122">
            <v>300</v>
          </cell>
          <cell r="P2122">
            <v>459300</v>
          </cell>
          <cell r="Q2122">
            <v>459300</v>
          </cell>
          <cell r="R2122">
            <v>0</v>
          </cell>
          <cell r="S2122">
            <v>0</v>
          </cell>
          <cell r="T2122">
            <v>0</v>
          </cell>
          <cell r="U2122">
            <v>0</v>
          </cell>
          <cell r="V2122">
            <v>0</v>
          </cell>
          <cell r="W2122">
            <v>0</v>
          </cell>
          <cell r="X2122">
            <v>0</v>
          </cell>
          <cell r="Y2122">
            <v>0</v>
          </cell>
          <cell r="Z2122">
            <v>459300</v>
          </cell>
          <cell r="AA2122">
            <v>75000</v>
          </cell>
          <cell r="AB2122">
            <v>64116</v>
          </cell>
          <cell r="AC2122">
            <v>0</v>
          </cell>
          <cell r="AD2122">
            <v>0</v>
          </cell>
          <cell r="AE2122">
            <v>0</v>
          </cell>
          <cell r="AF2122">
            <v>12908</v>
          </cell>
          <cell r="AG2122">
            <v>0</v>
          </cell>
          <cell r="AH2122">
            <v>10006</v>
          </cell>
          <cell r="AI2122">
            <v>0</v>
          </cell>
          <cell r="AJ2122">
            <v>0</v>
          </cell>
          <cell r="AK2122">
            <v>24428</v>
          </cell>
          <cell r="AL2122">
            <v>3410</v>
          </cell>
          <cell r="AM2122">
            <v>55267.6</v>
          </cell>
          <cell r="AN2122">
            <v>930</v>
          </cell>
          <cell r="AO2122">
            <v>0</v>
          </cell>
          <cell r="AP2122">
            <v>0</v>
          </cell>
          <cell r="AQ2122">
            <v>621330</v>
          </cell>
          <cell r="AR2122">
            <v>0</v>
          </cell>
          <cell r="AS2122">
            <v>0</v>
          </cell>
          <cell r="AT2122">
            <v>0</v>
          </cell>
          <cell r="AU2122">
            <v>0</v>
          </cell>
          <cell r="AV2122">
            <v>3106</v>
          </cell>
          <cell r="AW2122">
            <v>5281.9549999999999</v>
          </cell>
          <cell r="AX2122">
            <v>1267.5132000000001</v>
          </cell>
        </row>
        <row r="2123">
          <cell r="D2123" t="str">
            <v>野上　弘毅</v>
          </cell>
          <cell r="E2123">
            <v>1002</v>
          </cell>
          <cell r="F2123" t="str">
            <v>政策推進部</v>
          </cell>
          <cell r="G2123">
            <v>100202</v>
          </cell>
          <cell r="H2123" t="str">
            <v>政策受託Ｇ</v>
          </cell>
          <cell r="I2123">
            <v>1</v>
          </cell>
          <cell r="J2123" t="str">
            <v>部門1</v>
          </cell>
          <cell r="K2123">
            <v>1001</v>
          </cell>
          <cell r="L2123" t="str">
            <v>部門1-1</v>
          </cell>
          <cell r="M2123">
            <v>100102</v>
          </cell>
          <cell r="N2123" t="str">
            <v>一般職員</v>
          </cell>
          <cell r="O2123">
            <v>300</v>
          </cell>
          <cell r="P2123">
            <v>378900</v>
          </cell>
          <cell r="Q2123">
            <v>378900</v>
          </cell>
          <cell r="R2123">
            <v>0</v>
          </cell>
          <cell r="S2123">
            <v>0</v>
          </cell>
          <cell r="T2123">
            <v>0</v>
          </cell>
          <cell r="U2123">
            <v>0</v>
          </cell>
          <cell r="V2123">
            <v>0</v>
          </cell>
          <cell r="W2123">
            <v>0</v>
          </cell>
          <cell r="X2123">
            <v>0</v>
          </cell>
          <cell r="Y2123">
            <v>0</v>
          </cell>
          <cell r="Z2123">
            <v>378900</v>
          </cell>
          <cell r="AA2123">
            <v>75000</v>
          </cell>
          <cell r="AB2123">
            <v>54468</v>
          </cell>
          <cell r="AC2123">
            <v>0</v>
          </cell>
          <cell r="AD2123">
            <v>0</v>
          </cell>
          <cell r="AE2123">
            <v>0</v>
          </cell>
          <cell r="AF2123">
            <v>13618</v>
          </cell>
          <cell r="AG2123">
            <v>0</v>
          </cell>
          <cell r="AH2123">
            <v>1580</v>
          </cell>
          <cell r="AI2123">
            <v>0</v>
          </cell>
          <cell r="AJ2123">
            <v>0</v>
          </cell>
          <cell r="AK2123">
            <v>20882</v>
          </cell>
          <cell r="AL2123">
            <v>2915</v>
          </cell>
          <cell r="AM2123">
            <v>47244.4</v>
          </cell>
          <cell r="AN2123">
            <v>795</v>
          </cell>
          <cell r="AO2123">
            <v>0</v>
          </cell>
          <cell r="AP2123">
            <v>0</v>
          </cell>
          <cell r="AQ2123">
            <v>523566</v>
          </cell>
          <cell r="AR2123">
            <v>0</v>
          </cell>
          <cell r="AS2123">
            <v>0</v>
          </cell>
          <cell r="AT2123">
            <v>0</v>
          </cell>
          <cell r="AU2123">
            <v>0</v>
          </cell>
          <cell r="AV2123">
            <v>2617</v>
          </cell>
          <cell r="AW2123">
            <v>4451.1409999999996</v>
          </cell>
          <cell r="AX2123">
            <v>1068.0745999999999</v>
          </cell>
        </row>
        <row r="2124">
          <cell r="D2124" t="str">
            <v>中村　比呂志</v>
          </cell>
          <cell r="E2124">
            <v>1002</v>
          </cell>
          <cell r="F2124" t="str">
            <v>政策推進部</v>
          </cell>
          <cell r="G2124">
            <v>100202</v>
          </cell>
          <cell r="H2124" t="str">
            <v>政策受託Ｇ</v>
          </cell>
          <cell r="I2124">
            <v>1</v>
          </cell>
          <cell r="J2124" t="str">
            <v>部門1</v>
          </cell>
          <cell r="K2124">
            <v>1001</v>
          </cell>
          <cell r="L2124" t="str">
            <v>部門1-1</v>
          </cell>
          <cell r="M2124">
            <v>100102</v>
          </cell>
          <cell r="N2124" t="str">
            <v>一般職員</v>
          </cell>
          <cell r="O2124">
            <v>700</v>
          </cell>
          <cell r="P2124">
            <v>0</v>
          </cell>
          <cell r="Q2124">
            <v>160000</v>
          </cell>
          <cell r="R2124">
            <v>0</v>
          </cell>
          <cell r="S2124">
            <v>0</v>
          </cell>
          <cell r="T2124">
            <v>0</v>
          </cell>
          <cell r="U2124">
            <v>0</v>
          </cell>
          <cell r="V2124">
            <v>0</v>
          </cell>
          <cell r="W2124">
            <v>0</v>
          </cell>
          <cell r="X2124">
            <v>0</v>
          </cell>
          <cell r="Y2124">
            <v>0</v>
          </cell>
          <cell r="Z2124">
            <v>160000</v>
          </cell>
          <cell r="AA2124">
            <v>0</v>
          </cell>
          <cell r="AB2124">
            <v>0</v>
          </cell>
          <cell r="AC2124">
            <v>0</v>
          </cell>
          <cell r="AD2124">
            <v>0</v>
          </cell>
          <cell r="AE2124">
            <v>0</v>
          </cell>
          <cell r="AF2124">
            <v>17370</v>
          </cell>
          <cell r="AG2124">
            <v>0</v>
          </cell>
          <cell r="AH2124">
            <v>0</v>
          </cell>
          <cell r="AI2124">
            <v>24426</v>
          </cell>
          <cell r="AJ2124">
            <v>0</v>
          </cell>
          <cell r="AK2124">
            <v>7092</v>
          </cell>
          <cell r="AL2124">
            <v>990</v>
          </cell>
          <cell r="AM2124">
            <v>16045.4</v>
          </cell>
          <cell r="AN2124">
            <v>270</v>
          </cell>
          <cell r="AO2124">
            <v>0</v>
          </cell>
          <cell r="AP2124">
            <v>0</v>
          </cell>
          <cell r="AQ2124">
            <v>201796</v>
          </cell>
          <cell r="AR2124">
            <v>0</v>
          </cell>
          <cell r="AS2124">
            <v>0</v>
          </cell>
          <cell r="AT2124">
            <v>0</v>
          </cell>
          <cell r="AU2124">
            <v>0</v>
          </cell>
          <cell r="AV2124">
            <v>1008</v>
          </cell>
          <cell r="AW2124">
            <v>1716.2460000000001</v>
          </cell>
          <cell r="AX2124">
            <v>411.66379999999998</v>
          </cell>
        </row>
        <row r="2125">
          <cell r="D2125" t="str">
            <v>内藤　亘</v>
          </cell>
          <cell r="E2125">
            <v>1005</v>
          </cell>
          <cell r="F2125" t="str">
            <v>総務企画部</v>
          </cell>
          <cell r="G2125">
            <v>100504</v>
          </cell>
          <cell r="H2125" t="str">
            <v>会計Ｇ</v>
          </cell>
          <cell r="I2125">
            <v>1</v>
          </cell>
          <cell r="J2125" t="str">
            <v>部門1</v>
          </cell>
          <cell r="K2125">
            <v>1001</v>
          </cell>
          <cell r="L2125" t="str">
            <v>部門1-1</v>
          </cell>
          <cell r="M2125">
            <v>100102</v>
          </cell>
          <cell r="N2125" t="str">
            <v>一般職員</v>
          </cell>
          <cell r="O2125">
            <v>500</v>
          </cell>
          <cell r="P2125">
            <v>273300</v>
          </cell>
          <cell r="Q2125">
            <v>273300</v>
          </cell>
          <cell r="R2125">
            <v>0</v>
          </cell>
          <cell r="S2125">
            <v>0</v>
          </cell>
          <cell r="T2125">
            <v>0</v>
          </cell>
          <cell r="U2125">
            <v>0</v>
          </cell>
          <cell r="V2125">
            <v>0</v>
          </cell>
          <cell r="W2125">
            <v>0</v>
          </cell>
          <cell r="X2125">
            <v>0</v>
          </cell>
          <cell r="Y2125">
            <v>0</v>
          </cell>
          <cell r="Z2125">
            <v>273300</v>
          </cell>
          <cell r="AA2125">
            <v>0</v>
          </cell>
          <cell r="AB2125">
            <v>32796</v>
          </cell>
          <cell r="AC2125">
            <v>0</v>
          </cell>
          <cell r="AD2125">
            <v>0</v>
          </cell>
          <cell r="AE2125">
            <v>0</v>
          </cell>
          <cell r="AF2125">
            <v>18260</v>
          </cell>
          <cell r="AG2125">
            <v>0</v>
          </cell>
          <cell r="AH2125">
            <v>2136</v>
          </cell>
          <cell r="AI2125">
            <v>62484</v>
          </cell>
          <cell r="AJ2125">
            <v>0</v>
          </cell>
          <cell r="AK2125">
            <v>14184</v>
          </cell>
          <cell r="AL2125">
            <v>1980</v>
          </cell>
          <cell r="AM2125">
            <v>32090.799999999999</v>
          </cell>
          <cell r="AN2125">
            <v>540</v>
          </cell>
          <cell r="AO2125">
            <v>0</v>
          </cell>
          <cell r="AP2125">
            <v>0</v>
          </cell>
          <cell r="AQ2125">
            <v>388976</v>
          </cell>
          <cell r="AR2125">
            <v>0</v>
          </cell>
          <cell r="AS2125">
            <v>0</v>
          </cell>
          <cell r="AT2125">
            <v>0</v>
          </cell>
          <cell r="AU2125">
            <v>0</v>
          </cell>
          <cell r="AV2125">
            <v>1944</v>
          </cell>
          <cell r="AW2125">
            <v>3307.1759999999999</v>
          </cell>
          <cell r="AX2125">
            <v>793.51099999999997</v>
          </cell>
        </row>
        <row r="2126">
          <cell r="D2126" t="str">
            <v>須藤　弥生</v>
          </cell>
          <cell r="E2126">
            <v>1002</v>
          </cell>
          <cell r="F2126" t="str">
            <v>派遣業務部</v>
          </cell>
          <cell r="G2126">
            <v>100202</v>
          </cell>
          <cell r="H2126" t="str">
            <v>庶務経理Ｇ</v>
          </cell>
          <cell r="I2126">
            <v>1</v>
          </cell>
          <cell r="J2126" t="str">
            <v>部門1</v>
          </cell>
          <cell r="K2126">
            <v>1001</v>
          </cell>
          <cell r="L2126" t="str">
            <v>部門1-1</v>
          </cell>
          <cell r="M2126">
            <v>100102</v>
          </cell>
          <cell r="N2126" t="str">
            <v>一般職員</v>
          </cell>
          <cell r="O2126">
            <v>500</v>
          </cell>
          <cell r="P2126">
            <v>432600</v>
          </cell>
          <cell r="Q2126">
            <v>432600</v>
          </cell>
          <cell r="R2126">
            <v>0</v>
          </cell>
          <cell r="S2126">
            <v>0</v>
          </cell>
          <cell r="T2126">
            <v>0</v>
          </cell>
          <cell r="U2126">
            <v>0</v>
          </cell>
          <cell r="V2126">
            <v>0</v>
          </cell>
          <cell r="W2126">
            <v>0</v>
          </cell>
          <cell r="X2126">
            <v>0</v>
          </cell>
          <cell r="Y2126">
            <v>0</v>
          </cell>
          <cell r="Z2126">
            <v>432600</v>
          </cell>
          <cell r="AA2126">
            <v>0</v>
          </cell>
          <cell r="AB2126">
            <v>51912</v>
          </cell>
          <cell r="AC2126">
            <v>0</v>
          </cell>
          <cell r="AD2126">
            <v>0</v>
          </cell>
          <cell r="AE2126">
            <v>0</v>
          </cell>
          <cell r="AF2126">
            <v>13906</v>
          </cell>
          <cell r="AG2126">
            <v>0</v>
          </cell>
          <cell r="AH2126">
            <v>26663</v>
          </cell>
          <cell r="AI2126">
            <v>66753</v>
          </cell>
          <cell r="AJ2126">
            <v>0</v>
          </cell>
          <cell r="AK2126">
            <v>29550</v>
          </cell>
          <cell r="AL2126">
            <v>4125</v>
          </cell>
          <cell r="AM2126">
            <v>55267.6</v>
          </cell>
          <cell r="AN2126">
            <v>930</v>
          </cell>
          <cell r="AO2126">
            <v>0</v>
          </cell>
          <cell r="AP2126">
            <v>0</v>
          </cell>
          <cell r="AQ2126">
            <v>591834</v>
          </cell>
          <cell r="AR2126">
            <v>0</v>
          </cell>
          <cell r="AS2126">
            <v>0</v>
          </cell>
          <cell r="AT2126">
            <v>0</v>
          </cell>
          <cell r="AU2126">
            <v>0</v>
          </cell>
          <cell r="AV2126">
            <v>2959</v>
          </cell>
          <cell r="AW2126">
            <v>5030.759</v>
          </cell>
          <cell r="AX2126">
            <v>1207.3413</v>
          </cell>
        </row>
        <row r="2127">
          <cell r="D2127" t="str">
            <v>金澤　美佳</v>
          </cell>
          <cell r="E2127">
            <v>1002</v>
          </cell>
          <cell r="F2127" t="str">
            <v>政策推進部</v>
          </cell>
          <cell r="G2127">
            <v>100201</v>
          </cell>
          <cell r="H2127" t="str">
            <v>国際人材Ｇ</v>
          </cell>
          <cell r="I2127">
            <v>1</v>
          </cell>
          <cell r="J2127" t="str">
            <v>部門1</v>
          </cell>
          <cell r="K2127">
            <v>1001</v>
          </cell>
          <cell r="L2127" t="str">
            <v>部門1-1</v>
          </cell>
          <cell r="M2127">
            <v>100102</v>
          </cell>
          <cell r="N2127" t="str">
            <v>一般職員</v>
          </cell>
          <cell r="O2127">
            <v>500</v>
          </cell>
          <cell r="P2127">
            <v>281400</v>
          </cell>
          <cell r="Q2127">
            <v>281400</v>
          </cell>
          <cell r="R2127">
            <v>0</v>
          </cell>
          <cell r="S2127">
            <v>0</v>
          </cell>
          <cell r="T2127">
            <v>0</v>
          </cell>
          <cell r="U2127">
            <v>0</v>
          </cell>
          <cell r="V2127">
            <v>0</v>
          </cell>
          <cell r="W2127">
            <v>0</v>
          </cell>
          <cell r="X2127">
            <v>0</v>
          </cell>
          <cell r="Y2127">
            <v>0</v>
          </cell>
          <cell r="Z2127">
            <v>281400</v>
          </cell>
          <cell r="AA2127">
            <v>0</v>
          </cell>
          <cell r="AB2127">
            <v>33768</v>
          </cell>
          <cell r="AC2127">
            <v>0</v>
          </cell>
          <cell r="AD2127">
            <v>27000</v>
          </cell>
          <cell r="AE2127">
            <v>0</v>
          </cell>
          <cell r="AF2127">
            <v>15676</v>
          </cell>
          <cell r="AG2127">
            <v>0</v>
          </cell>
          <cell r="AH2127">
            <v>4239</v>
          </cell>
          <cell r="AI2127">
            <v>1499</v>
          </cell>
          <cell r="AJ2127">
            <v>0</v>
          </cell>
          <cell r="AK2127">
            <v>16154</v>
          </cell>
          <cell r="AL2127">
            <v>2255</v>
          </cell>
          <cell r="AM2127">
            <v>36547.800000000003</v>
          </cell>
          <cell r="AN2127">
            <v>615</v>
          </cell>
          <cell r="AO2127">
            <v>0</v>
          </cell>
          <cell r="AP2127">
            <v>0</v>
          </cell>
          <cell r="AQ2127">
            <v>363582</v>
          </cell>
          <cell r="AR2127">
            <v>0</v>
          </cell>
          <cell r="AS2127">
            <v>0</v>
          </cell>
          <cell r="AT2127">
            <v>0</v>
          </cell>
          <cell r="AU2127">
            <v>0</v>
          </cell>
          <cell r="AV2127">
            <v>1817</v>
          </cell>
          <cell r="AW2127">
            <v>3091.357</v>
          </cell>
          <cell r="AX2127">
            <v>741.70719999999994</v>
          </cell>
        </row>
        <row r="2128">
          <cell r="D2128" t="str">
            <v>笠井　雅紀</v>
          </cell>
          <cell r="E2128">
            <v>1006</v>
          </cell>
          <cell r="F2128" t="str">
            <v>東京研修センター</v>
          </cell>
          <cell r="G2128">
            <v>100601</v>
          </cell>
          <cell r="H2128" t="str">
            <v>ＴＫＣＧ</v>
          </cell>
          <cell r="I2128">
            <v>1</v>
          </cell>
          <cell r="J2128" t="str">
            <v>部門1</v>
          </cell>
          <cell r="K2128">
            <v>1001</v>
          </cell>
          <cell r="L2128" t="str">
            <v>部門1-1</v>
          </cell>
          <cell r="M2128">
            <v>100102</v>
          </cell>
          <cell r="N2128" t="str">
            <v>一般職員</v>
          </cell>
          <cell r="O2128">
            <v>500</v>
          </cell>
          <cell r="P2128">
            <v>276000</v>
          </cell>
          <cell r="Q2128">
            <v>276000</v>
          </cell>
          <cell r="R2128">
            <v>0</v>
          </cell>
          <cell r="S2128">
            <v>0</v>
          </cell>
          <cell r="T2128">
            <v>0</v>
          </cell>
          <cell r="U2128">
            <v>0</v>
          </cell>
          <cell r="V2128">
            <v>0</v>
          </cell>
          <cell r="W2128">
            <v>0</v>
          </cell>
          <cell r="X2128">
            <v>0</v>
          </cell>
          <cell r="Y2128">
            <v>0</v>
          </cell>
          <cell r="Z2128">
            <v>276000</v>
          </cell>
          <cell r="AA2128">
            <v>0</v>
          </cell>
          <cell r="AB2128">
            <v>36240</v>
          </cell>
          <cell r="AC2128">
            <v>26000</v>
          </cell>
          <cell r="AD2128">
            <v>0</v>
          </cell>
          <cell r="AE2128">
            <v>0</v>
          </cell>
          <cell r="AF2128">
            <v>16633</v>
          </cell>
          <cell r="AG2128">
            <v>0</v>
          </cell>
          <cell r="AH2128">
            <v>969</v>
          </cell>
          <cell r="AI2128">
            <v>64228</v>
          </cell>
          <cell r="AJ2128">
            <v>0</v>
          </cell>
          <cell r="AK2128">
            <v>16154</v>
          </cell>
          <cell r="AL2128">
            <v>0</v>
          </cell>
          <cell r="AM2128">
            <v>36547.800000000003</v>
          </cell>
          <cell r="AN2128">
            <v>615</v>
          </cell>
          <cell r="AO2128">
            <v>0</v>
          </cell>
          <cell r="AP2128">
            <v>0</v>
          </cell>
          <cell r="AQ2128">
            <v>420070</v>
          </cell>
          <cell r="AR2128">
            <v>0</v>
          </cell>
          <cell r="AS2128">
            <v>0</v>
          </cell>
          <cell r="AT2128">
            <v>0</v>
          </cell>
          <cell r="AU2128">
            <v>0</v>
          </cell>
          <cell r="AV2128">
            <v>2100</v>
          </cell>
          <cell r="AW2128">
            <v>3570.9450000000002</v>
          </cell>
          <cell r="AX2128">
            <v>856.94280000000003</v>
          </cell>
        </row>
        <row r="2129">
          <cell r="D2129" t="str">
            <v>矢島　肇</v>
          </cell>
          <cell r="E2129">
            <v>1002</v>
          </cell>
          <cell r="F2129" t="str">
            <v>派遣業務部</v>
          </cell>
          <cell r="G2129">
            <v>100201</v>
          </cell>
          <cell r="H2129" t="str">
            <v>派遣業務Ｇ</v>
          </cell>
          <cell r="I2129">
            <v>1</v>
          </cell>
          <cell r="J2129" t="str">
            <v>部門1</v>
          </cell>
          <cell r="K2129">
            <v>1001</v>
          </cell>
          <cell r="L2129" t="str">
            <v>部門1-1</v>
          </cell>
          <cell r="M2129">
            <v>100102</v>
          </cell>
          <cell r="N2129" t="str">
            <v>一般職員</v>
          </cell>
          <cell r="O2129">
            <v>500</v>
          </cell>
          <cell r="P2129">
            <v>400000</v>
          </cell>
          <cell r="Q2129">
            <v>400000</v>
          </cell>
          <cell r="R2129">
            <v>0</v>
          </cell>
          <cell r="S2129">
            <v>0</v>
          </cell>
          <cell r="T2129">
            <v>0</v>
          </cell>
          <cell r="U2129">
            <v>0</v>
          </cell>
          <cell r="V2129">
            <v>0</v>
          </cell>
          <cell r="W2129">
            <v>0</v>
          </cell>
          <cell r="X2129">
            <v>0</v>
          </cell>
          <cell r="Y2129">
            <v>0</v>
          </cell>
          <cell r="Z2129">
            <v>400000</v>
          </cell>
          <cell r="AA2129">
            <v>0</v>
          </cell>
          <cell r="AB2129">
            <v>0</v>
          </cell>
          <cell r="AC2129">
            <v>0</v>
          </cell>
          <cell r="AD2129">
            <v>0</v>
          </cell>
          <cell r="AE2129">
            <v>0</v>
          </cell>
          <cell r="AF2129">
            <v>25400</v>
          </cell>
          <cell r="AG2129">
            <v>0</v>
          </cell>
          <cell r="AH2129">
            <v>0</v>
          </cell>
          <cell r="AI2129">
            <v>12660</v>
          </cell>
          <cell r="AJ2129">
            <v>0</v>
          </cell>
          <cell r="AK2129">
            <v>17336</v>
          </cell>
          <cell r="AL2129">
            <v>2420</v>
          </cell>
          <cell r="AM2129">
            <v>39222.199999999997</v>
          </cell>
          <cell r="AN2129">
            <v>660</v>
          </cell>
          <cell r="AO2129">
            <v>0</v>
          </cell>
          <cell r="AP2129">
            <v>0</v>
          </cell>
          <cell r="AQ2129">
            <v>438060</v>
          </cell>
          <cell r="AR2129">
            <v>0</v>
          </cell>
          <cell r="AS2129">
            <v>0</v>
          </cell>
          <cell r="AT2129">
            <v>0</v>
          </cell>
          <cell r="AU2129">
            <v>0</v>
          </cell>
          <cell r="AV2129">
            <v>2190</v>
          </cell>
          <cell r="AW2129">
            <v>3723.81</v>
          </cell>
          <cell r="AX2129">
            <v>893.64239999999995</v>
          </cell>
        </row>
        <row r="2130">
          <cell r="D2130" t="str">
            <v>池田　慎吾</v>
          </cell>
          <cell r="E2130">
            <v>1002</v>
          </cell>
          <cell r="F2130" t="str">
            <v>政策推進部</v>
          </cell>
          <cell r="G2130">
            <v>100201</v>
          </cell>
          <cell r="H2130" t="str">
            <v>国際人材Ｇ</v>
          </cell>
          <cell r="I2130">
            <v>1</v>
          </cell>
          <cell r="J2130" t="str">
            <v>部門1</v>
          </cell>
          <cell r="K2130">
            <v>1001</v>
          </cell>
          <cell r="L2130" t="str">
            <v>部門1-1</v>
          </cell>
          <cell r="M2130">
            <v>100102</v>
          </cell>
          <cell r="N2130" t="str">
            <v>一般職員</v>
          </cell>
          <cell r="O2130">
            <v>300</v>
          </cell>
          <cell r="P2130">
            <v>362400</v>
          </cell>
          <cell r="Q2130">
            <v>362400</v>
          </cell>
          <cell r="R2130">
            <v>0</v>
          </cell>
          <cell r="S2130">
            <v>0</v>
          </cell>
          <cell r="T2130">
            <v>0</v>
          </cell>
          <cell r="U2130">
            <v>0</v>
          </cell>
          <cell r="V2130">
            <v>0</v>
          </cell>
          <cell r="W2130">
            <v>0</v>
          </cell>
          <cell r="X2130">
            <v>0</v>
          </cell>
          <cell r="Y2130">
            <v>0</v>
          </cell>
          <cell r="Z2130">
            <v>362400</v>
          </cell>
          <cell r="AA2130">
            <v>45000</v>
          </cell>
          <cell r="AB2130">
            <v>52008</v>
          </cell>
          <cell r="AC2130">
            <v>26000</v>
          </cell>
          <cell r="AD2130">
            <v>0</v>
          </cell>
          <cell r="AE2130">
            <v>0</v>
          </cell>
          <cell r="AF2130">
            <v>13673</v>
          </cell>
          <cell r="AG2130">
            <v>0</v>
          </cell>
          <cell r="AH2130">
            <v>22937</v>
          </cell>
          <cell r="AI2130">
            <v>0</v>
          </cell>
          <cell r="AJ2130">
            <v>0</v>
          </cell>
          <cell r="AK2130">
            <v>20882</v>
          </cell>
          <cell r="AL2130">
            <v>2915</v>
          </cell>
          <cell r="AM2130">
            <v>47244.4</v>
          </cell>
          <cell r="AN2130">
            <v>795</v>
          </cell>
          <cell r="AO2130">
            <v>0</v>
          </cell>
          <cell r="AP2130">
            <v>0</v>
          </cell>
          <cell r="AQ2130">
            <v>522018</v>
          </cell>
          <cell r="AR2130">
            <v>0</v>
          </cell>
          <cell r="AS2130">
            <v>0</v>
          </cell>
          <cell r="AT2130">
            <v>0</v>
          </cell>
          <cell r="AU2130">
            <v>0</v>
          </cell>
          <cell r="AV2130">
            <v>2610</v>
          </cell>
          <cell r="AW2130">
            <v>4437.2430000000004</v>
          </cell>
          <cell r="AX2130">
            <v>1064.9167</v>
          </cell>
        </row>
        <row r="2131">
          <cell r="D2131" t="str">
            <v>西牧　義人</v>
          </cell>
          <cell r="E2131">
            <v>1002</v>
          </cell>
          <cell r="F2131" t="str">
            <v>派遣業務部</v>
          </cell>
          <cell r="G2131">
            <v>100201</v>
          </cell>
          <cell r="H2131" t="str">
            <v>派遣業務Ｇ</v>
          </cell>
          <cell r="I2131">
            <v>1</v>
          </cell>
          <cell r="J2131" t="str">
            <v>部門1</v>
          </cell>
          <cell r="K2131">
            <v>1001</v>
          </cell>
          <cell r="L2131" t="str">
            <v>部門1-1</v>
          </cell>
          <cell r="M2131">
            <v>100102</v>
          </cell>
          <cell r="N2131" t="str">
            <v>一般職員</v>
          </cell>
          <cell r="O2131">
            <v>500</v>
          </cell>
          <cell r="P2131">
            <v>299800</v>
          </cell>
          <cell r="Q2131">
            <v>299800</v>
          </cell>
          <cell r="R2131">
            <v>0</v>
          </cell>
          <cell r="S2131">
            <v>0</v>
          </cell>
          <cell r="T2131">
            <v>0</v>
          </cell>
          <cell r="U2131">
            <v>0</v>
          </cell>
          <cell r="V2131">
            <v>0</v>
          </cell>
          <cell r="W2131">
            <v>0</v>
          </cell>
          <cell r="X2131">
            <v>0</v>
          </cell>
          <cell r="Y2131">
            <v>0</v>
          </cell>
          <cell r="Z2131">
            <v>299800</v>
          </cell>
          <cell r="AA2131">
            <v>0</v>
          </cell>
          <cell r="AB2131">
            <v>39096</v>
          </cell>
          <cell r="AC2131">
            <v>26000</v>
          </cell>
          <cell r="AD2131">
            <v>0</v>
          </cell>
          <cell r="AE2131">
            <v>0</v>
          </cell>
          <cell r="AF2131">
            <v>15076</v>
          </cell>
          <cell r="AG2131">
            <v>0</v>
          </cell>
          <cell r="AH2131">
            <v>144</v>
          </cell>
          <cell r="AI2131">
            <v>55242</v>
          </cell>
          <cell r="AJ2131">
            <v>0</v>
          </cell>
          <cell r="AK2131">
            <v>19700</v>
          </cell>
          <cell r="AL2131">
            <v>2750</v>
          </cell>
          <cell r="AM2131">
            <v>44570</v>
          </cell>
          <cell r="AN2131">
            <v>750</v>
          </cell>
          <cell r="AO2131">
            <v>0</v>
          </cell>
          <cell r="AP2131">
            <v>0</v>
          </cell>
          <cell r="AQ2131">
            <v>435358</v>
          </cell>
          <cell r="AR2131">
            <v>0</v>
          </cell>
          <cell r="AS2131">
            <v>0</v>
          </cell>
          <cell r="AT2131">
            <v>0</v>
          </cell>
          <cell r="AU2131">
            <v>0</v>
          </cell>
          <cell r="AV2131">
            <v>2176</v>
          </cell>
          <cell r="AW2131">
            <v>3701.3330000000001</v>
          </cell>
          <cell r="AX2131">
            <v>888.13030000000003</v>
          </cell>
        </row>
        <row r="2132">
          <cell r="D2132" t="str">
            <v>武田　貞生</v>
          </cell>
          <cell r="E2132">
            <v>1001</v>
          </cell>
          <cell r="F2132" t="str">
            <v>役員他</v>
          </cell>
          <cell r="G2132">
            <v>100101</v>
          </cell>
          <cell r="H2132" t="str">
            <v>役員</v>
          </cell>
          <cell r="I2132">
            <v>1</v>
          </cell>
          <cell r="J2132" t="str">
            <v>部門1</v>
          </cell>
          <cell r="K2132">
            <v>1001</v>
          </cell>
          <cell r="L2132" t="str">
            <v>部門1-1</v>
          </cell>
          <cell r="M2132">
            <v>100101</v>
          </cell>
          <cell r="N2132" t="str">
            <v>役員</v>
          </cell>
          <cell r="O2132">
            <v>100</v>
          </cell>
          <cell r="P2132">
            <v>0</v>
          </cell>
          <cell r="Q2132">
            <v>820000</v>
          </cell>
          <cell r="R2132">
            <v>0</v>
          </cell>
          <cell r="S2132">
            <v>0</v>
          </cell>
          <cell r="T2132">
            <v>0</v>
          </cell>
          <cell r="U2132">
            <v>0</v>
          </cell>
          <cell r="V2132">
            <v>0</v>
          </cell>
          <cell r="W2132">
            <v>0</v>
          </cell>
          <cell r="X2132">
            <v>0</v>
          </cell>
          <cell r="Y2132">
            <v>0</v>
          </cell>
          <cell r="Z2132">
            <v>820000</v>
          </cell>
          <cell r="AA2132">
            <v>0</v>
          </cell>
          <cell r="AB2132">
            <v>0</v>
          </cell>
          <cell r="AC2132">
            <v>0</v>
          </cell>
          <cell r="AD2132">
            <v>0</v>
          </cell>
          <cell r="AE2132">
            <v>0</v>
          </cell>
          <cell r="AF2132">
            <v>17640</v>
          </cell>
          <cell r="AG2132">
            <v>0</v>
          </cell>
          <cell r="AH2132">
            <v>0</v>
          </cell>
          <cell r="AI2132">
            <v>0</v>
          </cell>
          <cell r="AJ2132">
            <v>0</v>
          </cell>
          <cell r="AK2132">
            <v>38612</v>
          </cell>
          <cell r="AL2132">
            <v>5390</v>
          </cell>
          <cell r="AM2132">
            <v>55267.6</v>
          </cell>
          <cell r="AN2132">
            <v>930</v>
          </cell>
          <cell r="AO2132">
            <v>0</v>
          </cell>
          <cell r="AP2132">
            <v>0</v>
          </cell>
          <cell r="AQ2132">
            <v>985240</v>
          </cell>
          <cell r="AR2132">
            <v>0</v>
          </cell>
          <cell r="AS2132">
            <v>0</v>
          </cell>
          <cell r="AT2132">
            <v>0</v>
          </cell>
          <cell r="AU2132">
            <v>0</v>
          </cell>
          <cell r="AV2132">
            <v>0</v>
          </cell>
          <cell r="AW2132">
            <v>0</v>
          </cell>
          <cell r="AX2132">
            <v>0</v>
          </cell>
        </row>
        <row r="2133">
          <cell r="D2133" t="str">
            <v>有賀　佑樹</v>
          </cell>
          <cell r="E2133">
            <v>1001</v>
          </cell>
          <cell r="F2133" t="str">
            <v>産業推進部</v>
          </cell>
          <cell r="G2133">
            <v>100102</v>
          </cell>
          <cell r="H2133" t="str">
            <v>ＥＰＡＧ</v>
          </cell>
          <cell r="I2133">
            <v>1</v>
          </cell>
          <cell r="J2133" t="str">
            <v>部門1</v>
          </cell>
          <cell r="K2133">
            <v>1001</v>
          </cell>
          <cell r="L2133" t="str">
            <v>部門1-1</v>
          </cell>
          <cell r="M2133">
            <v>100102</v>
          </cell>
          <cell r="N2133" t="str">
            <v>一般職員</v>
          </cell>
          <cell r="O2133">
            <v>500</v>
          </cell>
          <cell r="P2133">
            <v>224700</v>
          </cell>
          <cell r="Q2133">
            <v>224700</v>
          </cell>
          <cell r="R2133">
            <v>0</v>
          </cell>
          <cell r="S2133">
            <v>0</v>
          </cell>
          <cell r="T2133">
            <v>0</v>
          </cell>
          <cell r="U2133">
            <v>0</v>
          </cell>
          <cell r="V2133">
            <v>0</v>
          </cell>
          <cell r="W2133">
            <v>0</v>
          </cell>
          <cell r="X2133">
            <v>0</v>
          </cell>
          <cell r="Y2133">
            <v>0</v>
          </cell>
          <cell r="Z2133">
            <v>224700</v>
          </cell>
          <cell r="AA2133">
            <v>0</v>
          </cell>
          <cell r="AB2133">
            <v>28524</v>
          </cell>
          <cell r="AC2133">
            <v>13000</v>
          </cell>
          <cell r="AD2133">
            <v>27000</v>
          </cell>
          <cell r="AE2133">
            <v>0</v>
          </cell>
          <cell r="AF2133">
            <v>20813</v>
          </cell>
          <cell r="AG2133">
            <v>0</v>
          </cell>
          <cell r="AH2133">
            <v>0</v>
          </cell>
          <cell r="AI2133">
            <v>54920</v>
          </cell>
          <cell r="AJ2133">
            <v>0</v>
          </cell>
          <cell r="AK2133">
            <v>14972</v>
          </cell>
          <cell r="AL2133">
            <v>0</v>
          </cell>
          <cell r="AM2133">
            <v>33873.4</v>
          </cell>
          <cell r="AN2133">
            <v>570</v>
          </cell>
          <cell r="AO2133">
            <v>0</v>
          </cell>
          <cell r="AP2133">
            <v>0</v>
          </cell>
          <cell r="AQ2133">
            <v>368957</v>
          </cell>
          <cell r="AR2133">
            <v>0</v>
          </cell>
          <cell r="AS2133">
            <v>0</v>
          </cell>
          <cell r="AT2133">
            <v>0</v>
          </cell>
          <cell r="AU2133">
            <v>0</v>
          </cell>
          <cell r="AV2133">
            <v>1844</v>
          </cell>
          <cell r="AW2133">
            <v>3136.9195</v>
          </cell>
          <cell r="AX2133">
            <v>752.67219999999998</v>
          </cell>
        </row>
        <row r="2134">
          <cell r="D2134" t="str">
            <v>岡　麻美</v>
          </cell>
          <cell r="E2134">
            <v>1006</v>
          </cell>
          <cell r="F2134" t="str">
            <v>東京研修センター</v>
          </cell>
          <cell r="G2134">
            <v>100601</v>
          </cell>
          <cell r="H2134" t="str">
            <v>ＴＫＣＧ</v>
          </cell>
          <cell r="I2134">
            <v>1</v>
          </cell>
          <cell r="J2134" t="str">
            <v>部門1</v>
          </cell>
          <cell r="K2134">
            <v>1001</v>
          </cell>
          <cell r="L2134" t="str">
            <v>部門1-1</v>
          </cell>
          <cell r="M2134">
            <v>100102</v>
          </cell>
          <cell r="N2134" t="str">
            <v>一般職員</v>
          </cell>
          <cell r="O2134">
            <v>500</v>
          </cell>
          <cell r="P2134">
            <v>199900</v>
          </cell>
          <cell r="Q2134">
            <v>199900</v>
          </cell>
          <cell r="R2134">
            <v>0</v>
          </cell>
          <cell r="S2134">
            <v>0</v>
          </cell>
          <cell r="T2134">
            <v>0</v>
          </cell>
          <cell r="U2134">
            <v>0</v>
          </cell>
          <cell r="V2134">
            <v>0</v>
          </cell>
          <cell r="W2134">
            <v>0</v>
          </cell>
          <cell r="X2134">
            <v>0</v>
          </cell>
          <cell r="Y2134">
            <v>0</v>
          </cell>
          <cell r="Z2134">
            <v>199900</v>
          </cell>
          <cell r="AA2134">
            <v>0</v>
          </cell>
          <cell r="AB2134">
            <v>23988</v>
          </cell>
          <cell r="AC2134">
            <v>0</v>
          </cell>
          <cell r="AD2134">
            <v>27000</v>
          </cell>
          <cell r="AE2134">
            <v>0</v>
          </cell>
          <cell r="AF2134">
            <v>5625</v>
          </cell>
          <cell r="AG2134">
            <v>0</v>
          </cell>
          <cell r="AH2134">
            <v>0</v>
          </cell>
          <cell r="AI2134">
            <v>91672</v>
          </cell>
          <cell r="AJ2134">
            <v>0</v>
          </cell>
          <cell r="AK2134">
            <v>12608</v>
          </cell>
          <cell r="AL2134">
            <v>0</v>
          </cell>
          <cell r="AM2134">
            <v>28525.599999999999</v>
          </cell>
          <cell r="AN2134">
            <v>480</v>
          </cell>
          <cell r="AO2134">
            <v>0</v>
          </cell>
          <cell r="AP2134">
            <v>0</v>
          </cell>
          <cell r="AQ2134">
            <v>348185</v>
          </cell>
          <cell r="AR2134">
            <v>8060</v>
          </cell>
          <cell r="AS2134">
            <v>0</v>
          </cell>
          <cell r="AT2134">
            <v>0</v>
          </cell>
          <cell r="AU2134">
            <v>0</v>
          </cell>
          <cell r="AV2134">
            <v>1740</v>
          </cell>
          <cell r="AW2134">
            <v>2960.4974999999999</v>
          </cell>
          <cell r="AX2134">
            <v>710.29740000000004</v>
          </cell>
        </row>
        <row r="2135">
          <cell r="D2135" t="str">
            <v>鎌田　貴大</v>
          </cell>
          <cell r="E2135">
            <v>1007</v>
          </cell>
          <cell r="F2135" t="str">
            <v>関西研修センター</v>
          </cell>
          <cell r="G2135">
            <v>100701</v>
          </cell>
          <cell r="H2135" t="str">
            <v>ＫＫＣＧ</v>
          </cell>
          <cell r="I2135">
            <v>1</v>
          </cell>
          <cell r="J2135" t="str">
            <v>部門1</v>
          </cell>
          <cell r="K2135">
            <v>1001</v>
          </cell>
          <cell r="L2135" t="str">
            <v>部門1-1</v>
          </cell>
          <cell r="M2135">
            <v>100102</v>
          </cell>
          <cell r="N2135" t="str">
            <v>一般職員</v>
          </cell>
          <cell r="O2135">
            <v>500</v>
          </cell>
          <cell r="P2135">
            <v>199900</v>
          </cell>
          <cell r="Q2135">
            <v>199900</v>
          </cell>
          <cell r="R2135">
            <v>0</v>
          </cell>
          <cell r="S2135">
            <v>0</v>
          </cell>
          <cell r="T2135">
            <v>0</v>
          </cell>
          <cell r="U2135">
            <v>0</v>
          </cell>
          <cell r="V2135">
            <v>0</v>
          </cell>
          <cell r="W2135">
            <v>0</v>
          </cell>
          <cell r="X2135">
            <v>0</v>
          </cell>
          <cell r="Y2135">
            <v>0</v>
          </cell>
          <cell r="Z2135">
            <v>199900</v>
          </cell>
          <cell r="AA2135">
            <v>0</v>
          </cell>
          <cell r="AB2135">
            <v>23988</v>
          </cell>
          <cell r="AC2135">
            <v>0</v>
          </cell>
          <cell r="AD2135">
            <v>27000</v>
          </cell>
          <cell r="AE2135">
            <v>0</v>
          </cell>
          <cell r="AF2135">
            <v>0</v>
          </cell>
          <cell r="AG2135">
            <v>0</v>
          </cell>
          <cell r="AH2135">
            <v>0</v>
          </cell>
          <cell r="AI2135">
            <v>42747</v>
          </cell>
          <cell r="AJ2135">
            <v>0</v>
          </cell>
          <cell r="AK2135">
            <v>12608</v>
          </cell>
          <cell r="AL2135">
            <v>0</v>
          </cell>
          <cell r="AM2135">
            <v>28525.599999999999</v>
          </cell>
          <cell r="AN2135">
            <v>480</v>
          </cell>
          <cell r="AO2135">
            <v>0</v>
          </cell>
          <cell r="AP2135">
            <v>0</v>
          </cell>
          <cell r="AQ2135">
            <v>293635</v>
          </cell>
          <cell r="AR2135">
            <v>0</v>
          </cell>
          <cell r="AS2135">
            <v>0</v>
          </cell>
          <cell r="AT2135">
            <v>0</v>
          </cell>
          <cell r="AU2135">
            <v>0</v>
          </cell>
          <cell r="AV2135">
            <v>1468</v>
          </cell>
          <cell r="AW2135">
            <v>2496.0725000000002</v>
          </cell>
          <cell r="AX2135">
            <v>599.0154</v>
          </cell>
        </row>
        <row r="2136">
          <cell r="D2136" t="str">
            <v>本間　友佳</v>
          </cell>
          <cell r="E2136">
            <v>1006</v>
          </cell>
          <cell r="F2136" t="str">
            <v>東京研修センター</v>
          </cell>
          <cell r="G2136">
            <v>100601</v>
          </cell>
          <cell r="H2136" t="str">
            <v>ＴＫＣＧ</v>
          </cell>
          <cell r="I2136">
            <v>1</v>
          </cell>
          <cell r="J2136" t="str">
            <v>部門1</v>
          </cell>
          <cell r="K2136">
            <v>1001</v>
          </cell>
          <cell r="L2136" t="str">
            <v>部門1-1</v>
          </cell>
          <cell r="M2136">
            <v>100102</v>
          </cell>
          <cell r="N2136" t="str">
            <v>一般職員</v>
          </cell>
          <cell r="O2136">
            <v>500</v>
          </cell>
          <cell r="P2136">
            <v>215200</v>
          </cell>
          <cell r="Q2136">
            <v>215200</v>
          </cell>
          <cell r="R2136">
            <v>0</v>
          </cell>
          <cell r="S2136">
            <v>0</v>
          </cell>
          <cell r="T2136">
            <v>0</v>
          </cell>
          <cell r="U2136">
            <v>0</v>
          </cell>
          <cell r="V2136">
            <v>0</v>
          </cell>
          <cell r="W2136">
            <v>0</v>
          </cell>
          <cell r="X2136">
            <v>0</v>
          </cell>
          <cell r="Y2136">
            <v>0</v>
          </cell>
          <cell r="Z2136">
            <v>215200</v>
          </cell>
          <cell r="AA2136">
            <v>0</v>
          </cell>
          <cell r="AB2136">
            <v>25824</v>
          </cell>
          <cell r="AC2136">
            <v>0</v>
          </cell>
          <cell r="AD2136">
            <v>27000</v>
          </cell>
          <cell r="AE2136">
            <v>0</v>
          </cell>
          <cell r="AF2136">
            <v>12086</v>
          </cell>
          <cell r="AG2136">
            <v>0</v>
          </cell>
          <cell r="AH2136">
            <v>0</v>
          </cell>
          <cell r="AI2136">
            <v>46060</v>
          </cell>
          <cell r="AJ2136">
            <v>0</v>
          </cell>
          <cell r="AK2136">
            <v>14184</v>
          </cell>
          <cell r="AL2136">
            <v>0</v>
          </cell>
          <cell r="AM2136">
            <v>32090.799999999999</v>
          </cell>
          <cell r="AN2136">
            <v>540</v>
          </cell>
          <cell r="AO2136">
            <v>0</v>
          </cell>
          <cell r="AP2136">
            <v>0</v>
          </cell>
          <cell r="AQ2136">
            <v>326170</v>
          </cell>
          <cell r="AR2136">
            <v>0</v>
          </cell>
          <cell r="AS2136">
            <v>0</v>
          </cell>
          <cell r="AT2136">
            <v>1393</v>
          </cell>
          <cell r="AU2136">
            <v>0</v>
          </cell>
          <cell r="AV2136">
            <v>1630</v>
          </cell>
          <cell r="AW2136">
            <v>2773.2950000000001</v>
          </cell>
          <cell r="AX2136">
            <v>665.38679999999999</v>
          </cell>
        </row>
        <row r="2137">
          <cell r="D2137" t="str">
            <v>杉田　哲也</v>
          </cell>
          <cell r="E2137">
            <v>1001</v>
          </cell>
          <cell r="F2137" t="str">
            <v>産業推進部</v>
          </cell>
          <cell r="G2137">
            <v>100101</v>
          </cell>
          <cell r="H2137" t="str">
            <v>産業国際化・インフラＧ</v>
          </cell>
          <cell r="I2137">
            <v>1</v>
          </cell>
          <cell r="J2137" t="str">
            <v>部門1</v>
          </cell>
          <cell r="K2137">
            <v>1001</v>
          </cell>
          <cell r="L2137" t="str">
            <v>部門1-1</v>
          </cell>
          <cell r="M2137">
            <v>100102</v>
          </cell>
          <cell r="N2137" t="str">
            <v>一般職員</v>
          </cell>
          <cell r="O2137">
            <v>300</v>
          </cell>
          <cell r="P2137">
            <v>371700</v>
          </cell>
          <cell r="Q2137">
            <v>371700</v>
          </cell>
          <cell r="R2137">
            <v>0</v>
          </cell>
          <cell r="S2137">
            <v>0</v>
          </cell>
          <cell r="T2137">
            <v>0</v>
          </cell>
          <cell r="U2137">
            <v>0</v>
          </cell>
          <cell r="V2137">
            <v>0</v>
          </cell>
          <cell r="W2137">
            <v>0</v>
          </cell>
          <cell r="X2137">
            <v>0</v>
          </cell>
          <cell r="Y2137">
            <v>0</v>
          </cell>
          <cell r="Z2137">
            <v>371700</v>
          </cell>
          <cell r="AA2137">
            <v>75000</v>
          </cell>
          <cell r="AB2137">
            <v>57324</v>
          </cell>
          <cell r="AC2137">
            <v>31000</v>
          </cell>
          <cell r="AD2137">
            <v>27000</v>
          </cell>
          <cell r="AE2137">
            <v>0</v>
          </cell>
          <cell r="AF2137">
            <v>12065</v>
          </cell>
          <cell r="AG2137">
            <v>0</v>
          </cell>
          <cell r="AH2137">
            <v>0</v>
          </cell>
          <cell r="AI2137">
            <v>0</v>
          </cell>
          <cell r="AJ2137">
            <v>0</v>
          </cell>
          <cell r="AK2137">
            <v>26792</v>
          </cell>
          <cell r="AL2137">
            <v>3740</v>
          </cell>
          <cell r="AM2137">
            <v>55267.6</v>
          </cell>
          <cell r="AN2137">
            <v>930</v>
          </cell>
          <cell r="AO2137">
            <v>0</v>
          </cell>
          <cell r="AP2137">
            <v>0</v>
          </cell>
          <cell r="AQ2137">
            <v>574089</v>
          </cell>
          <cell r="AR2137">
            <v>0</v>
          </cell>
          <cell r="AS2137">
            <v>0</v>
          </cell>
          <cell r="AT2137">
            <v>0</v>
          </cell>
          <cell r="AU2137">
            <v>0</v>
          </cell>
          <cell r="AV2137">
            <v>2870</v>
          </cell>
          <cell r="AW2137">
            <v>4880.2015000000001</v>
          </cell>
          <cell r="AX2137">
            <v>1171.1415</v>
          </cell>
        </row>
        <row r="2138">
          <cell r="D2138" t="str">
            <v>古田　淳</v>
          </cell>
          <cell r="E2138">
            <v>1002</v>
          </cell>
          <cell r="F2138" t="str">
            <v>政策推進部</v>
          </cell>
          <cell r="G2138">
            <v>100202</v>
          </cell>
          <cell r="H2138" t="str">
            <v>政策受託Ｇ</v>
          </cell>
          <cell r="I2138">
            <v>1</v>
          </cell>
          <cell r="J2138" t="str">
            <v>部門1</v>
          </cell>
          <cell r="K2138">
            <v>1001</v>
          </cell>
          <cell r="L2138" t="str">
            <v>部門1-1</v>
          </cell>
          <cell r="M2138">
            <v>100102</v>
          </cell>
          <cell r="N2138" t="str">
            <v>一般職員</v>
          </cell>
          <cell r="O2138">
            <v>500</v>
          </cell>
          <cell r="P2138">
            <v>315600</v>
          </cell>
          <cell r="Q2138">
            <v>315600</v>
          </cell>
          <cell r="R2138">
            <v>0</v>
          </cell>
          <cell r="S2138">
            <v>0</v>
          </cell>
          <cell r="T2138">
            <v>0</v>
          </cell>
          <cell r="U2138">
            <v>0</v>
          </cell>
          <cell r="V2138">
            <v>0</v>
          </cell>
          <cell r="W2138">
            <v>0</v>
          </cell>
          <cell r="X2138">
            <v>0</v>
          </cell>
          <cell r="Y2138">
            <v>0</v>
          </cell>
          <cell r="Z2138">
            <v>315600</v>
          </cell>
          <cell r="AA2138">
            <v>0</v>
          </cell>
          <cell r="AB2138">
            <v>37872</v>
          </cell>
          <cell r="AC2138">
            <v>0</v>
          </cell>
          <cell r="AD2138">
            <v>0</v>
          </cell>
          <cell r="AE2138">
            <v>0</v>
          </cell>
          <cell r="AF2138">
            <v>10265</v>
          </cell>
          <cell r="AG2138">
            <v>0</v>
          </cell>
          <cell r="AH2138">
            <v>0</v>
          </cell>
          <cell r="AI2138">
            <v>130926</v>
          </cell>
          <cell r="AJ2138">
            <v>0</v>
          </cell>
          <cell r="AK2138">
            <v>14184</v>
          </cell>
          <cell r="AL2138">
            <v>1980</v>
          </cell>
          <cell r="AM2138">
            <v>32090.799999999999</v>
          </cell>
          <cell r="AN2138">
            <v>540</v>
          </cell>
          <cell r="AO2138">
            <v>0</v>
          </cell>
          <cell r="AP2138">
            <v>0</v>
          </cell>
          <cell r="AQ2138">
            <v>494663</v>
          </cell>
          <cell r="AR2138">
            <v>6398</v>
          </cell>
          <cell r="AS2138">
            <v>0</v>
          </cell>
          <cell r="AT2138">
            <v>685</v>
          </cell>
          <cell r="AU2138">
            <v>4420</v>
          </cell>
          <cell r="AV2138">
            <v>2473</v>
          </cell>
          <cell r="AW2138">
            <v>4204.9504999999999</v>
          </cell>
          <cell r="AX2138">
            <v>1009.1125</v>
          </cell>
        </row>
        <row r="2139">
          <cell r="D2139" t="str">
            <v>内野　麻衣子</v>
          </cell>
          <cell r="E2139">
            <v>1008</v>
          </cell>
          <cell r="F2139" t="str">
            <v>HIDA総合研究所</v>
          </cell>
          <cell r="G2139">
            <v>100801</v>
          </cell>
          <cell r="H2139" t="str">
            <v>調査企画Ｇ</v>
          </cell>
          <cell r="I2139">
            <v>1</v>
          </cell>
          <cell r="J2139" t="str">
            <v>部門1</v>
          </cell>
          <cell r="K2139">
            <v>1001</v>
          </cell>
          <cell r="L2139" t="str">
            <v>部門1-1</v>
          </cell>
          <cell r="M2139">
            <v>100102</v>
          </cell>
          <cell r="N2139" t="str">
            <v>一般職員</v>
          </cell>
          <cell r="O2139">
            <v>500</v>
          </cell>
          <cell r="P2139">
            <v>273800</v>
          </cell>
          <cell r="Q2139">
            <v>273800</v>
          </cell>
          <cell r="R2139">
            <v>0</v>
          </cell>
          <cell r="S2139">
            <v>0</v>
          </cell>
          <cell r="T2139">
            <v>0</v>
          </cell>
          <cell r="U2139">
            <v>0</v>
          </cell>
          <cell r="V2139">
            <v>0</v>
          </cell>
          <cell r="W2139">
            <v>0</v>
          </cell>
          <cell r="X2139">
            <v>0</v>
          </cell>
          <cell r="Y2139">
            <v>0</v>
          </cell>
          <cell r="Z2139">
            <v>273800</v>
          </cell>
          <cell r="AA2139">
            <v>0</v>
          </cell>
          <cell r="AB2139">
            <v>32856</v>
          </cell>
          <cell r="AC2139">
            <v>0</v>
          </cell>
          <cell r="AD2139">
            <v>0</v>
          </cell>
          <cell r="AE2139">
            <v>0</v>
          </cell>
          <cell r="AF2139">
            <v>14211</v>
          </cell>
          <cell r="AG2139">
            <v>0</v>
          </cell>
          <cell r="AH2139">
            <v>0</v>
          </cell>
          <cell r="AI2139">
            <v>35325</v>
          </cell>
          <cell r="AJ2139">
            <v>0</v>
          </cell>
          <cell r="AK2139">
            <v>14972</v>
          </cell>
          <cell r="AL2139">
            <v>0</v>
          </cell>
          <cell r="AM2139">
            <v>33873.4</v>
          </cell>
          <cell r="AN2139">
            <v>570</v>
          </cell>
          <cell r="AO2139">
            <v>0</v>
          </cell>
          <cell r="AP2139">
            <v>0</v>
          </cell>
          <cell r="AQ2139">
            <v>356192</v>
          </cell>
          <cell r="AR2139">
            <v>0</v>
          </cell>
          <cell r="AS2139">
            <v>0</v>
          </cell>
          <cell r="AT2139">
            <v>0</v>
          </cell>
          <cell r="AU2139">
            <v>0</v>
          </cell>
          <cell r="AV2139">
            <v>1780</v>
          </cell>
          <cell r="AW2139">
            <v>3028.5920000000001</v>
          </cell>
          <cell r="AX2139">
            <v>726.63160000000005</v>
          </cell>
        </row>
        <row r="2140">
          <cell r="D2140" t="str">
            <v>田中　道代</v>
          </cell>
          <cell r="E2140">
            <v>1002</v>
          </cell>
          <cell r="F2140" t="str">
            <v>政策推進部</v>
          </cell>
          <cell r="G2140">
            <v>100201</v>
          </cell>
          <cell r="H2140" t="str">
            <v>国際人材Ｇ</v>
          </cell>
          <cell r="I2140">
            <v>1</v>
          </cell>
          <cell r="J2140" t="str">
            <v>部門1</v>
          </cell>
          <cell r="K2140">
            <v>1001</v>
          </cell>
          <cell r="L2140" t="str">
            <v>部門1-1</v>
          </cell>
          <cell r="M2140">
            <v>100102</v>
          </cell>
          <cell r="N2140" t="str">
            <v>一般職員</v>
          </cell>
          <cell r="O2140">
            <v>500</v>
          </cell>
          <cell r="P2140">
            <v>315600</v>
          </cell>
          <cell r="Q2140">
            <v>315600</v>
          </cell>
          <cell r="R2140">
            <v>0</v>
          </cell>
          <cell r="S2140">
            <v>0</v>
          </cell>
          <cell r="T2140">
            <v>0</v>
          </cell>
          <cell r="U2140">
            <v>0</v>
          </cell>
          <cell r="V2140">
            <v>0</v>
          </cell>
          <cell r="W2140">
            <v>0</v>
          </cell>
          <cell r="X2140">
            <v>0</v>
          </cell>
          <cell r="Y2140">
            <v>0</v>
          </cell>
          <cell r="Z2140">
            <v>315600</v>
          </cell>
          <cell r="AA2140">
            <v>0</v>
          </cell>
          <cell r="AB2140">
            <v>37872</v>
          </cell>
          <cell r="AC2140">
            <v>0</v>
          </cell>
          <cell r="AD2140">
            <v>0</v>
          </cell>
          <cell r="AE2140">
            <v>0</v>
          </cell>
          <cell r="AF2140">
            <v>9538</v>
          </cell>
          <cell r="AG2140">
            <v>0</v>
          </cell>
          <cell r="AH2140">
            <v>0</v>
          </cell>
          <cell r="AI2140">
            <v>32310</v>
          </cell>
          <cell r="AJ2140">
            <v>-17603</v>
          </cell>
          <cell r="AK2140">
            <v>17336</v>
          </cell>
          <cell r="AL2140">
            <v>2420</v>
          </cell>
          <cell r="AM2140">
            <v>39222.199999999997</v>
          </cell>
          <cell r="AN2140">
            <v>660</v>
          </cell>
          <cell r="AO2140">
            <v>0</v>
          </cell>
          <cell r="AP2140">
            <v>0</v>
          </cell>
          <cell r="AQ2140">
            <v>377717</v>
          </cell>
          <cell r="AR2140">
            <v>0</v>
          </cell>
          <cell r="AS2140">
            <v>0</v>
          </cell>
          <cell r="AT2140">
            <v>0</v>
          </cell>
          <cell r="AU2140">
            <v>0</v>
          </cell>
          <cell r="AV2140">
            <v>1888</v>
          </cell>
          <cell r="AW2140">
            <v>3211.1795000000002</v>
          </cell>
          <cell r="AX2140">
            <v>770.54259999999999</v>
          </cell>
        </row>
        <row r="2141">
          <cell r="D2141" t="str">
            <v>榎本　伸一</v>
          </cell>
          <cell r="E2141">
            <v>1007</v>
          </cell>
          <cell r="F2141" t="str">
            <v>関西研修センター</v>
          </cell>
          <cell r="G2141">
            <v>100701</v>
          </cell>
          <cell r="H2141" t="str">
            <v>ＫＫＣＧ</v>
          </cell>
          <cell r="I2141">
            <v>1</v>
          </cell>
          <cell r="J2141" t="str">
            <v>部門1</v>
          </cell>
          <cell r="K2141">
            <v>1001</v>
          </cell>
          <cell r="L2141" t="str">
            <v>部門1-1</v>
          </cell>
          <cell r="M2141">
            <v>100102</v>
          </cell>
          <cell r="N2141" t="str">
            <v>一般職員</v>
          </cell>
          <cell r="O2141">
            <v>500</v>
          </cell>
          <cell r="P2141">
            <v>315600</v>
          </cell>
          <cell r="Q2141">
            <v>315600</v>
          </cell>
          <cell r="R2141">
            <v>0</v>
          </cell>
          <cell r="S2141">
            <v>0</v>
          </cell>
          <cell r="T2141">
            <v>0</v>
          </cell>
          <cell r="U2141">
            <v>0</v>
          </cell>
          <cell r="V2141">
            <v>0</v>
          </cell>
          <cell r="W2141">
            <v>0</v>
          </cell>
          <cell r="X2141">
            <v>0</v>
          </cell>
          <cell r="Y2141">
            <v>0</v>
          </cell>
          <cell r="Z2141">
            <v>315600</v>
          </cell>
          <cell r="AA2141">
            <v>0</v>
          </cell>
          <cell r="AB2141">
            <v>37872</v>
          </cell>
          <cell r="AC2141">
            <v>0</v>
          </cell>
          <cell r="AD2141">
            <v>0</v>
          </cell>
          <cell r="AE2141">
            <v>0</v>
          </cell>
          <cell r="AF2141">
            <v>11882</v>
          </cell>
          <cell r="AG2141">
            <v>0</v>
          </cell>
          <cell r="AH2141">
            <v>0</v>
          </cell>
          <cell r="AI2141">
            <v>148320</v>
          </cell>
          <cell r="AJ2141">
            <v>0</v>
          </cell>
          <cell r="AK2141">
            <v>17336</v>
          </cell>
          <cell r="AL2141">
            <v>2420</v>
          </cell>
          <cell r="AM2141">
            <v>39222.199999999997</v>
          </cell>
          <cell r="AN2141">
            <v>660</v>
          </cell>
          <cell r="AO2141">
            <v>0</v>
          </cell>
          <cell r="AP2141">
            <v>0</v>
          </cell>
          <cell r="AQ2141">
            <v>513674</v>
          </cell>
          <cell r="AR2141">
            <v>9656</v>
          </cell>
          <cell r="AS2141">
            <v>0</v>
          </cell>
          <cell r="AT2141">
            <v>0</v>
          </cell>
          <cell r="AU2141">
            <v>4885</v>
          </cell>
          <cell r="AV2141">
            <v>2568</v>
          </cell>
          <cell r="AW2141">
            <v>4366.5990000000002</v>
          </cell>
          <cell r="AX2141">
            <v>1047.8949</v>
          </cell>
        </row>
        <row r="2142">
          <cell r="D2142" t="str">
            <v>鈴木　美保</v>
          </cell>
          <cell r="E2142">
            <v>1002</v>
          </cell>
          <cell r="F2142" t="str">
            <v>政策推進部</v>
          </cell>
          <cell r="G2142">
            <v>100201</v>
          </cell>
          <cell r="H2142" t="str">
            <v>国際人材Ｇ</v>
          </cell>
          <cell r="I2142">
            <v>1</v>
          </cell>
          <cell r="J2142" t="str">
            <v>部門1</v>
          </cell>
          <cell r="K2142">
            <v>1001</v>
          </cell>
          <cell r="L2142" t="str">
            <v>部門1-1</v>
          </cell>
          <cell r="M2142">
            <v>100102</v>
          </cell>
          <cell r="N2142" t="str">
            <v>一般職員</v>
          </cell>
          <cell r="O2142">
            <v>500</v>
          </cell>
          <cell r="P2142">
            <v>315600</v>
          </cell>
          <cell r="Q2142">
            <v>315600</v>
          </cell>
          <cell r="R2142">
            <v>0</v>
          </cell>
          <cell r="S2142">
            <v>0</v>
          </cell>
          <cell r="T2142">
            <v>0</v>
          </cell>
          <cell r="U2142">
            <v>0</v>
          </cell>
          <cell r="V2142">
            <v>0</v>
          </cell>
          <cell r="W2142">
            <v>0</v>
          </cell>
          <cell r="X2142">
            <v>0</v>
          </cell>
          <cell r="Y2142">
            <v>0</v>
          </cell>
          <cell r="Z2142">
            <v>315600</v>
          </cell>
          <cell r="AA2142">
            <v>0</v>
          </cell>
          <cell r="AB2142">
            <v>37872</v>
          </cell>
          <cell r="AC2142">
            <v>0</v>
          </cell>
          <cell r="AD2142">
            <v>0</v>
          </cell>
          <cell r="AE2142">
            <v>0</v>
          </cell>
          <cell r="AF2142">
            <v>30815</v>
          </cell>
          <cell r="AG2142">
            <v>0</v>
          </cell>
          <cell r="AH2142">
            <v>0</v>
          </cell>
          <cell r="AI2142">
            <v>24565</v>
          </cell>
          <cell r="AJ2142">
            <v>0</v>
          </cell>
          <cell r="AK2142">
            <v>17336</v>
          </cell>
          <cell r="AL2142">
            <v>2420</v>
          </cell>
          <cell r="AM2142">
            <v>39222.199999999997</v>
          </cell>
          <cell r="AN2142">
            <v>660</v>
          </cell>
          <cell r="AO2142">
            <v>0</v>
          </cell>
          <cell r="AP2142">
            <v>0</v>
          </cell>
          <cell r="AQ2142">
            <v>408852</v>
          </cell>
          <cell r="AR2142">
            <v>0</v>
          </cell>
          <cell r="AS2142">
            <v>0</v>
          </cell>
          <cell r="AT2142">
            <v>0</v>
          </cell>
          <cell r="AU2142">
            <v>0</v>
          </cell>
          <cell r="AV2142">
            <v>2044</v>
          </cell>
          <cell r="AW2142">
            <v>3475.502</v>
          </cell>
          <cell r="AX2142">
            <v>834.05799999999999</v>
          </cell>
        </row>
        <row r="2143">
          <cell r="D2143" t="str">
            <v>杉山　霜</v>
          </cell>
          <cell r="E2143">
            <v>1002</v>
          </cell>
          <cell r="F2143" t="str">
            <v>政策推進部</v>
          </cell>
          <cell r="G2143">
            <v>100201</v>
          </cell>
          <cell r="H2143" t="str">
            <v>国際人材Ｇ</v>
          </cell>
          <cell r="I2143">
            <v>1</v>
          </cell>
          <cell r="J2143" t="str">
            <v>部門1</v>
          </cell>
          <cell r="K2143">
            <v>1001</v>
          </cell>
          <cell r="L2143" t="str">
            <v>部門1-1</v>
          </cell>
          <cell r="M2143">
            <v>100102</v>
          </cell>
          <cell r="N2143" t="str">
            <v>一般職員</v>
          </cell>
          <cell r="O2143">
            <v>500</v>
          </cell>
          <cell r="P2143">
            <v>315600</v>
          </cell>
          <cell r="Q2143">
            <v>315600</v>
          </cell>
          <cell r="R2143">
            <v>0</v>
          </cell>
          <cell r="S2143">
            <v>0</v>
          </cell>
          <cell r="T2143">
            <v>0</v>
          </cell>
          <cell r="U2143">
            <v>0</v>
          </cell>
          <cell r="V2143">
            <v>0</v>
          </cell>
          <cell r="W2143">
            <v>0</v>
          </cell>
          <cell r="X2143">
            <v>0</v>
          </cell>
          <cell r="Y2143">
            <v>0</v>
          </cell>
          <cell r="Z2143">
            <v>315600</v>
          </cell>
          <cell r="AA2143">
            <v>0</v>
          </cell>
          <cell r="AB2143">
            <v>37872</v>
          </cell>
          <cell r="AC2143">
            <v>0</v>
          </cell>
          <cell r="AD2143">
            <v>0</v>
          </cell>
          <cell r="AE2143">
            <v>0</v>
          </cell>
          <cell r="AF2143">
            <v>11160</v>
          </cell>
          <cell r="AG2143">
            <v>0</v>
          </cell>
          <cell r="AH2143">
            <v>0</v>
          </cell>
          <cell r="AI2143">
            <v>1838</v>
          </cell>
          <cell r="AJ2143">
            <v>0</v>
          </cell>
          <cell r="AK2143">
            <v>14972</v>
          </cell>
          <cell r="AL2143">
            <v>2090</v>
          </cell>
          <cell r="AM2143">
            <v>33873.4</v>
          </cell>
          <cell r="AN2143">
            <v>570</v>
          </cell>
          <cell r="AO2143">
            <v>0</v>
          </cell>
          <cell r="AP2143">
            <v>0</v>
          </cell>
          <cell r="AQ2143">
            <v>366470</v>
          </cell>
          <cell r="AR2143">
            <v>0</v>
          </cell>
          <cell r="AS2143">
            <v>0</v>
          </cell>
          <cell r="AT2143">
            <v>0</v>
          </cell>
          <cell r="AU2143">
            <v>0</v>
          </cell>
          <cell r="AV2143">
            <v>1832</v>
          </cell>
          <cell r="AW2143">
            <v>3115.3449999999998</v>
          </cell>
          <cell r="AX2143">
            <v>747.59879999999998</v>
          </cell>
        </row>
        <row r="2144">
          <cell r="D2144" t="str">
            <v>西生　ゆかり</v>
          </cell>
          <cell r="E2144">
            <v>1002</v>
          </cell>
          <cell r="F2144" t="str">
            <v>政策推進部</v>
          </cell>
          <cell r="G2144">
            <v>100202</v>
          </cell>
          <cell r="H2144" t="str">
            <v>政策受託Ｇ</v>
          </cell>
          <cell r="I2144">
            <v>1</v>
          </cell>
          <cell r="J2144" t="str">
            <v>部門1</v>
          </cell>
          <cell r="K2144">
            <v>1001</v>
          </cell>
          <cell r="L2144" t="str">
            <v>部門1-1</v>
          </cell>
          <cell r="M2144">
            <v>100102</v>
          </cell>
          <cell r="N2144" t="str">
            <v>一般職員</v>
          </cell>
          <cell r="O2144">
            <v>500</v>
          </cell>
          <cell r="P2144">
            <v>243800</v>
          </cell>
          <cell r="Q2144">
            <v>243800</v>
          </cell>
          <cell r="R2144">
            <v>0</v>
          </cell>
          <cell r="S2144">
            <v>0</v>
          </cell>
          <cell r="T2144">
            <v>0</v>
          </cell>
          <cell r="U2144">
            <v>0</v>
          </cell>
          <cell r="V2144">
            <v>0</v>
          </cell>
          <cell r="W2144">
            <v>0</v>
          </cell>
          <cell r="X2144">
            <v>0</v>
          </cell>
          <cell r="Y2144">
            <v>0</v>
          </cell>
          <cell r="Z2144">
            <v>243800</v>
          </cell>
          <cell r="AA2144">
            <v>0</v>
          </cell>
          <cell r="AB2144">
            <v>29256</v>
          </cell>
          <cell r="AC2144">
            <v>0</v>
          </cell>
          <cell r="AD2144">
            <v>0</v>
          </cell>
          <cell r="AE2144">
            <v>0</v>
          </cell>
          <cell r="AF2144">
            <v>3876</v>
          </cell>
          <cell r="AG2144">
            <v>0</v>
          </cell>
          <cell r="AH2144">
            <v>0</v>
          </cell>
          <cell r="AI2144">
            <v>0</v>
          </cell>
          <cell r="AJ2144">
            <v>0</v>
          </cell>
          <cell r="AK2144">
            <v>11032</v>
          </cell>
          <cell r="AL2144">
            <v>0</v>
          </cell>
          <cell r="AM2144">
            <v>24959.4</v>
          </cell>
          <cell r="AN2144">
            <v>420</v>
          </cell>
          <cell r="AO2144">
            <v>0</v>
          </cell>
          <cell r="AP2144">
            <v>0</v>
          </cell>
          <cell r="AQ2144">
            <v>276932</v>
          </cell>
          <cell r="AR2144">
            <v>0</v>
          </cell>
          <cell r="AS2144">
            <v>0</v>
          </cell>
          <cell r="AT2144">
            <v>0</v>
          </cell>
          <cell r="AU2144">
            <v>0</v>
          </cell>
          <cell r="AV2144">
            <v>1384</v>
          </cell>
          <cell r="AW2144">
            <v>2354.5819999999999</v>
          </cell>
          <cell r="AX2144">
            <v>564.94119999999998</v>
          </cell>
        </row>
        <row r="2145">
          <cell r="D2145" t="str">
            <v>中山　裕史</v>
          </cell>
          <cell r="E2145">
            <v>1007</v>
          </cell>
          <cell r="F2145" t="str">
            <v>関西研修センター</v>
          </cell>
          <cell r="G2145">
            <v>100701</v>
          </cell>
          <cell r="H2145" t="str">
            <v>ＫＫＣＧ</v>
          </cell>
          <cell r="I2145">
            <v>1</v>
          </cell>
          <cell r="J2145" t="str">
            <v>部門1</v>
          </cell>
          <cell r="K2145">
            <v>1001</v>
          </cell>
          <cell r="L2145" t="str">
            <v>部門1-1</v>
          </cell>
          <cell r="M2145">
            <v>100102</v>
          </cell>
          <cell r="N2145" t="str">
            <v>一般職員</v>
          </cell>
          <cell r="O2145">
            <v>500</v>
          </cell>
          <cell r="P2145">
            <v>315600</v>
          </cell>
          <cell r="Q2145">
            <v>315600</v>
          </cell>
          <cell r="R2145">
            <v>0</v>
          </cell>
          <cell r="S2145">
            <v>0</v>
          </cell>
          <cell r="T2145">
            <v>0</v>
          </cell>
          <cell r="U2145">
            <v>0</v>
          </cell>
          <cell r="V2145">
            <v>0</v>
          </cell>
          <cell r="W2145">
            <v>0</v>
          </cell>
          <cell r="X2145">
            <v>0</v>
          </cell>
          <cell r="Y2145">
            <v>0</v>
          </cell>
          <cell r="Z2145">
            <v>315600</v>
          </cell>
          <cell r="AA2145">
            <v>0</v>
          </cell>
          <cell r="AB2145">
            <v>37872</v>
          </cell>
          <cell r="AC2145">
            <v>0</v>
          </cell>
          <cell r="AD2145">
            <v>0</v>
          </cell>
          <cell r="AE2145">
            <v>0</v>
          </cell>
          <cell r="AF2145">
            <v>16336</v>
          </cell>
          <cell r="AG2145">
            <v>0</v>
          </cell>
          <cell r="AH2145">
            <v>0</v>
          </cell>
          <cell r="AI2145">
            <v>7197</v>
          </cell>
          <cell r="AJ2145">
            <v>0</v>
          </cell>
          <cell r="AK2145">
            <v>14972</v>
          </cell>
          <cell r="AL2145">
            <v>2090</v>
          </cell>
          <cell r="AM2145">
            <v>33873.4</v>
          </cell>
          <cell r="AN2145">
            <v>570</v>
          </cell>
          <cell r="AO2145">
            <v>0</v>
          </cell>
          <cell r="AP2145">
            <v>0</v>
          </cell>
          <cell r="AQ2145">
            <v>377005</v>
          </cell>
          <cell r="AR2145">
            <v>0</v>
          </cell>
          <cell r="AS2145">
            <v>0</v>
          </cell>
          <cell r="AT2145">
            <v>0</v>
          </cell>
          <cell r="AU2145">
            <v>0</v>
          </cell>
          <cell r="AV2145">
            <v>1885</v>
          </cell>
          <cell r="AW2145">
            <v>3204.5675000000001</v>
          </cell>
          <cell r="AX2145">
            <v>769.09019999999998</v>
          </cell>
        </row>
        <row r="2146">
          <cell r="D2146" t="str">
            <v>吉田　美由紀</v>
          </cell>
          <cell r="E2146">
            <v>1002</v>
          </cell>
          <cell r="F2146" t="str">
            <v>政策推進部</v>
          </cell>
          <cell r="G2146">
            <v>100201</v>
          </cell>
          <cell r="H2146" t="str">
            <v>国際人材Ｇ</v>
          </cell>
          <cell r="I2146">
            <v>1</v>
          </cell>
          <cell r="J2146" t="str">
            <v>部門1</v>
          </cell>
          <cell r="K2146">
            <v>1001</v>
          </cell>
          <cell r="L2146" t="str">
            <v>部門1-1</v>
          </cell>
          <cell r="M2146">
            <v>100102</v>
          </cell>
          <cell r="N2146" t="str">
            <v>一般職員</v>
          </cell>
          <cell r="O2146">
            <v>500</v>
          </cell>
          <cell r="P2146">
            <v>315600</v>
          </cell>
          <cell r="Q2146">
            <v>315600</v>
          </cell>
          <cell r="R2146">
            <v>0</v>
          </cell>
          <cell r="S2146">
            <v>0</v>
          </cell>
          <cell r="T2146">
            <v>0</v>
          </cell>
          <cell r="U2146">
            <v>0</v>
          </cell>
          <cell r="V2146">
            <v>0</v>
          </cell>
          <cell r="W2146">
            <v>0</v>
          </cell>
          <cell r="X2146">
            <v>0</v>
          </cell>
          <cell r="Y2146">
            <v>0</v>
          </cell>
          <cell r="Z2146">
            <v>315600</v>
          </cell>
          <cell r="AA2146">
            <v>0</v>
          </cell>
          <cell r="AB2146">
            <v>37872</v>
          </cell>
          <cell r="AC2146">
            <v>0</v>
          </cell>
          <cell r="AD2146">
            <v>0</v>
          </cell>
          <cell r="AE2146">
            <v>0</v>
          </cell>
          <cell r="AF2146">
            <v>9754</v>
          </cell>
          <cell r="AG2146">
            <v>0</v>
          </cell>
          <cell r="AH2146">
            <v>0</v>
          </cell>
          <cell r="AI2146">
            <v>391</v>
          </cell>
          <cell r="AJ2146">
            <v>0</v>
          </cell>
          <cell r="AK2146">
            <v>14184</v>
          </cell>
          <cell r="AL2146">
            <v>1980</v>
          </cell>
          <cell r="AM2146">
            <v>32090.799999999999</v>
          </cell>
          <cell r="AN2146">
            <v>540</v>
          </cell>
          <cell r="AO2146">
            <v>0</v>
          </cell>
          <cell r="AP2146">
            <v>0</v>
          </cell>
          <cell r="AQ2146">
            <v>363617</v>
          </cell>
          <cell r="AR2146">
            <v>0</v>
          </cell>
          <cell r="AS2146">
            <v>0</v>
          </cell>
          <cell r="AT2146">
            <v>0</v>
          </cell>
          <cell r="AU2146">
            <v>0</v>
          </cell>
          <cell r="AV2146">
            <v>1818</v>
          </cell>
          <cell r="AW2146">
            <v>3090.8294999999998</v>
          </cell>
          <cell r="AX2146">
            <v>741.77859999999998</v>
          </cell>
        </row>
        <row r="2147">
          <cell r="D2147" t="str">
            <v>山本　あづみ</v>
          </cell>
          <cell r="E2147">
            <v>1002</v>
          </cell>
          <cell r="F2147" t="str">
            <v>政策推進部</v>
          </cell>
          <cell r="G2147">
            <v>100201</v>
          </cell>
          <cell r="H2147" t="str">
            <v>国際人材Ｇ</v>
          </cell>
          <cell r="I2147">
            <v>1</v>
          </cell>
          <cell r="J2147" t="str">
            <v>部門1</v>
          </cell>
          <cell r="K2147">
            <v>1001</v>
          </cell>
          <cell r="L2147" t="str">
            <v>部門1-1</v>
          </cell>
          <cell r="M2147">
            <v>100102</v>
          </cell>
          <cell r="N2147" t="str">
            <v>一般職員</v>
          </cell>
          <cell r="O2147">
            <v>500</v>
          </cell>
          <cell r="P2147">
            <v>273800</v>
          </cell>
          <cell r="Q2147">
            <v>273800</v>
          </cell>
          <cell r="R2147">
            <v>0</v>
          </cell>
          <cell r="S2147">
            <v>0</v>
          </cell>
          <cell r="T2147">
            <v>0</v>
          </cell>
          <cell r="U2147">
            <v>0</v>
          </cell>
          <cell r="V2147">
            <v>0</v>
          </cell>
          <cell r="W2147">
            <v>0</v>
          </cell>
          <cell r="X2147">
            <v>0</v>
          </cell>
          <cell r="Y2147">
            <v>0</v>
          </cell>
          <cell r="Z2147">
            <v>273800</v>
          </cell>
          <cell r="AA2147">
            <v>0</v>
          </cell>
          <cell r="AB2147">
            <v>32856</v>
          </cell>
          <cell r="AC2147">
            <v>0</v>
          </cell>
          <cell r="AD2147">
            <v>0</v>
          </cell>
          <cell r="AE2147">
            <v>0</v>
          </cell>
          <cell r="AF2147">
            <v>8560</v>
          </cell>
          <cell r="AG2147">
            <v>0</v>
          </cell>
          <cell r="AH2147">
            <v>0</v>
          </cell>
          <cell r="AI2147">
            <v>0</v>
          </cell>
          <cell r="AJ2147">
            <v>0</v>
          </cell>
          <cell r="AK2147">
            <v>12608</v>
          </cell>
          <cell r="AL2147">
            <v>0</v>
          </cell>
          <cell r="AM2147">
            <v>28525.599999999999</v>
          </cell>
          <cell r="AN2147">
            <v>480</v>
          </cell>
          <cell r="AO2147">
            <v>0</v>
          </cell>
          <cell r="AP2147">
            <v>0</v>
          </cell>
          <cell r="AQ2147">
            <v>315216</v>
          </cell>
          <cell r="AR2147">
            <v>0</v>
          </cell>
          <cell r="AS2147">
            <v>0</v>
          </cell>
          <cell r="AT2147">
            <v>0</v>
          </cell>
          <cell r="AU2147">
            <v>0</v>
          </cell>
          <cell r="AV2147">
            <v>1576</v>
          </cell>
          <cell r="AW2147">
            <v>2679.4160000000002</v>
          </cell>
          <cell r="AX2147">
            <v>643.04060000000004</v>
          </cell>
        </row>
        <row r="2148">
          <cell r="D2148" t="str">
            <v>山下　人美</v>
          </cell>
          <cell r="E2148">
            <v>1004</v>
          </cell>
          <cell r="F2148" t="str">
            <v>事業統括部</v>
          </cell>
          <cell r="G2148">
            <v>100401</v>
          </cell>
          <cell r="H2148" t="str">
            <v>事業統括Ｇ</v>
          </cell>
          <cell r="I2148">
            <v>1</v>
          </cell>
          <cell r="J2148" t="str">
            <v>部門1</v>
          </cell>
          <cell r="K2148">
            <v>1001</v>
          </cell>
          <cell r="L2148" t="str">
            <v>部門1-1</v>
          </cell>
          <cell r="M2148">
            <v>100104</v>
          </cell>
          <cell r="N2148" t="str">
            <v>臨時職員（共通）</v>
          </cell>
          <cell r="O2148">
            <v>600</v>
          </cell>
          <cell r="P2148">
            <v>0</v>
          </cell>
          <cell r="Q2148">
            <v>0</v>
          </cell>
          <cell r="R2148">
            <v>0</v>
          </cell>
          <cell r="S2148">
            <v>0</v>
          </cell>
          <cell r="T2148">
            <v>0</v>
          </cell>
          <cell r="U2148">
            <v>0</v>
          </cell>
          <cell r="V2148">
            <v>0</v>
          </cell>
          <cell r="W2148">
            <v>0</v>
          </cell>
          <cell r="X2148">
            <v>0</v>
          </cell>
          <cell r="Y2148">
            <v>0</v>
          </cell>
          <cell r="Z2148">
            <v>143695</v>
          </cell>
          <cell r="AA2148">
            <v>0</v>
          </cell>
          <cell r="AB2148">
            <v>0</v>
          </cell>
          <cell r="AC2148">
            <v>0</v>
          </cell>
          <cell r="AD2148">
            <v>0</v>
          </cell>
          <cell r="AE2148">
            <v>0</v>
          </cell>
          <cell r="AF2148">
            <v>0</v>
          </cell>
          <cell r="AG2148">
            <v>0</v>
          </cell>
          <cell r="AH2148">
            <v>0</v>
          </cell>
          <cell r="AI2148">
            <v>0</v>
          </cell>
          <cell r="AJ2148">
            <v>0</v>
          </cell>
          <cell r="AK2148">
            <v>5910</v>
          </cell>
          <cell r="AL2148">
            <v>825</v>
          </cell>
          <cell r="AM2148">
            <v>13371</v>
          </cell>
          <cell r="AN2148">
            <v>225</v>
          </cell>
          <cell r="AO2148">
            <v>0</v>
          </cell>
          <cell r="AP2148">
            <v>0</v>
          </cell>
          <cell r="AQ2148">
            <v>143695</v>
          </cell>
          <cell r="AR2148">
            <v>0</v>
          </cell>
          <cell r="AS2148">
            <v>0</v>
          </cell>
          <cell r="AT2148">
            <v>0</v>
          </cell>
          <cell r="AU2148">
            <v>0</v>
          </cell>
          <cell r="AV2148">
            <v>718</v>
          </cell>
          <cell r="AW2148">
            <v>1221.8824999999999</v>
          </cell>
          <cell r="AX2148">
            <v>293.13780000000003</v>
          </cell>
        </row>
        <row r="2149">
          <cell r="D2149" t="str">
            <v>川西　時子</v>
          </cell>
          <cell r="E2149">
            <v>1005</v>
          </cell>
          <cell r="F2149" t="str">
            <v>総務企画部</v>
          </cell>
          <cell r="G2149">
            <v>100502</v>
          </cell>
          <cell r="H2149" t="str">
            <v>総務Ｇ</v>
          </cell>
          <cell r="I2149">
            <v>1</v>
          </cell>
          <cell r="J2149" t="str">
            <v>部門1</v>
          </cell>
          <cell r="K2149">
            <v>1001</v>
          </cell>
          <cell r="L2149" t="str">
            <v>部門1-1</v>
          </cell>
          <cell r="M2149">
            <v>100104</v>
          </cell>
          <cell r="N2149" t="str">
            <v>臨時職員（共通）</v>
          </cell>
          <cell r="O2149">
            <v>600</v>
          </cell>
          <cell r="P2149">
            <v>0</v>
          </cell>
          <cell r="Q2149">
            <v>0</v>
          </cell>
          <cell r="R2149">
            <v>0</v>
          </cell>
          <cell r="S2149">
            <v>0</v>
          </cell>
          <cell r="T2149">
            <v>0</v>
          </cell>
          <cell r="U2149">
            <v>0</v>
          </cell>
          <cell r="V2149">
            <v>0</v>
          </cell>
          <cell r="W2149">
            <v>0</v>
          </cell>
          <cell r="X2149">
            <v>0</v>
          </cell>
          <cell r="Y2149">
            <v>0</v>
          </cell>
          <cell r="Z2149">
            <v>118650</v>
          </cell>
          <cell r="AA2149">
            <v>0</v>
          </cell>
          <cell r="AB2149">
            <v>0</v>
          </cell>
          <cell r="AC2149">
            <v>0</v>
          </cell>
          <cell r="AD2149">
            <v>0</v>
          </cell>
          <cell r="AE2149">
            <v>0</v>
          </cell>
          <cell r="AF2149">
            <v>0</v>
          </cell>
          <cell r="AG2149">
            <v>0</v>
          </cell>
          <cell r="AH2149">
            <v>0</v>
          </cell>
          <cell r="AI2149">
            <v>0</v>
          </cell>
          <cell r="AJ2149">
            <v>0</v>
          </cell>
          <cell r="AK2149">
            <v>4964</v>
          </cell>
          <cell r="AL2149">
            <v>693</v>
          </cell>
          <cell r="AM2149">
            <v>11232.28</v>
          </cell>
          <cell r="AN2149">
            <v>189</v>
          </cell>
          <cell r="AO2149">
            <v>0</v>
          </cell>
          <cell r="AP2149">
            <v>0</v>
          </cell>
          <cell r="AQ2149">
            <v>118650</v>
          </cell>
          <cell r="AR2149">
            <v>0</v>
          </cell>
          <cell r="AS2149">
            <v>0</v>
          </cell>
          <cell r="AT2149">
            <v>0</v>
          </cell>
          <cell r="AU2149">
            <v>0</v>
          </cell>
          <cell r="AV2149">
            <v>593</v>
          </cell>
          <cell r="AW2149">
            <v>1008.775</v>
          </cell>
          <cell r="AX2149">
            <v>242.04599999999999</v>
          </cell>
        </row>
        <row r="2150">
          <cell r="D2150" t="str">
            <v>杉浦　珠己</v>
          </cell>
          <cell r="E2150">
            <v>1003</v>
          </cell>
          <cell r="F2150" t="str">
            <v>研修業務部</v>
          </cell>
          <cell r="G2150">
            <v>100301</v>
          </cell>
          <cell r="H2150" t="str">
            <v>受入業務Ｇ</v>
          </cell>
          <cell r="I2150">
            <v>1</v>
          </cell>
          <cell r="J2150" t="str">
            <v>部門1</v>
          </cell>
          <cell r="K2150">
            <v>1001</v>
          </cell>
          <cell r="L2150" t="str">
            <v>部門1-1</v>
          </cell>
          <cell r="M2150">
            <v>100104</v>
          </cell>
          <cell r="N2150" t="str">
            <v>臨時職員（共通）</v>
          </cell>
          <cell r="O2150">
            <v>600</v>
          </cell>
          <cell r="P2150">
            <v>0</v>
          </cell>
          <cell r="Q2150">
            <v>0</v>
          </cell>
          <cell r="R2150">
            <v>0</v>
          </cell>
          <cell r="S2150">
            <v>0</v>
          </cell>
          <cell r="T2150">
            <v>0</v>
          </cell>
          <cell r="U2150">
            <v>0</v>
          </cell>
          <cell r="V2150">
            <v>0</v>
          </cell>
          <cell r="W2150">
            <v>0</v>
          </cell>
          <cell r="X2150">
            <v>0</v>
          </cell>
          <cell r="Y2150">
            <v>0</v>
          </cell>
          <cell r="Z2150">
            <v>62600</v>
          </cell>
          <cell r="AA2150">
            <v>0</v>
          </cell>
          <cell r="AB2150">
            <v>0</v>
          </cell>
          <cell r="AC2150">
            <v>0</v>
          </cell>
          <cell r="AD2150">
            <v>0</v>
          </cell>
          <cell r="AE2150">
            <v>0</v>
          </cell>
          <cell r="AF2150">
            <v>3600</v>
          </cell>
          <cell r="AG2150">
            <v>0</v>
          </cell>
          <cell r="AH2150">
            <v>0</v>
          </cell>
          <cell r="AI2150">
            <v>0</v>
          </cell>
          <cell r="AJ2150">
            <v>0</v>
          </cell>
          <cell r="AK2150">
            <v>0</v>
          </cell>
          <cell r="AL2150">
            <v>0</v>
          </cell>
          <cell r="AM2150">
            <v>0</v>
          </cell>
          <cell r="AN2150">
            <v>0</v>
          </cell>
          <cell r="AO2150">
            <v>0</v>
          </cell>
          <cell r="AP2150">
            <v>0</v>
          </cell>
          <cell r="AQ2150">
            <v>66200</v>
          </cell>
          <cell r="AR2150">
            <v>0</v>
          </cell>
          <cell r="AS2150">
            <v>0</v>
          </cell>
          <cell r="AT2150">
            <v>0</v>
          </cell>
          <cell r="AU2150">
            <v>0</v>
          </cell>
          <cell r="AV2150">
            <v>0</v>
          </cell>
          <cell r="AW2150">
            <v>0</v>
          </cell>
          <cell r="AX2150">
            <v>135.048</v>
          </cell>
        </row>
        <row r="2151">
          <cell r="D2151" t="str">
            <v>町野　令兒</v>
          </cell>
          <cell r="E2151">
            <v>1002</v>
          </cell>
          <cell r="F2151" t="str">
            <v>派遣業務部</v>
          </cell>
          <cell r="G2151">
            <v>100202</v>
          </cell>
          <cell r="H2151" t="str">
            <v>庶務経理Ｇ</v>
          </cell>
          <cell r="I2151">
            <v>1</v>
          </cell>
          <cell r="J2151" t="str">
            <v>部門1</v>
          </cell>
          <cell r="K2151">
            <v>1001</v>
          </cell>
          <cell r="L2151" t="str">
            <v>部門1-1</v>
          </cell>
          <cell r="M2151">
            <v>100104</v>
          </cell>
          <cell r="N2151" t="str">
            <v>臨時職員（共通）</v>
          </cell>
          <cell r="O2151">
            <v>500</v>
          </cell>
          <cell r="P2151">
            <v>240000</v>
          </cell>
          <cell r="Q2151">
            <v>240000</v>
          </cell>
          <cell r="R2151">
            <v>0</v>
          </cell>
          <cell r="S2151">
            <v>0</v>
          </cell>
          <cell r="T2151">
            <v>0</v>
          </cell>
          <cell r="U2151">
            <v>0</v>
          </cell>
          <cell r="V2151">
            <v>0</v>
          </cell>
          <cell r="W2151">
            <v>0</v>
          </cell>
          <cell r="X2151">
            <v>0</v>
          </cell>
          <cell r="Y2151">
            <v>0</v>
          </cell>
          <cell r="Z2151">
            <v>240000</v>
          </cell>
          <cell r="AA2151">
            <v>0</v>
          </cell>
          <cell r="AB2151">
            <v>0</v>
          </cell>
          <cell r="AC2151">
            <v>0</v>
          </cell>
          <cell r="AD2151">
            <v>0</v>
          </cell>
          <cell r="AE2151">
            <v>0</v>
          </cell>
          <cell r="AF2151">
            <v>16640</v>
          </cell>
          <cell r="AG2151">
            <v>0</v>
          </cell>
          <cell r="AH2151">
            <v>0</v>
          </cell>
          <cell r="AI2151">
            <v>6167</v>
          </cell>
          <cell r="AJ2151">
            <v>0</v>
          </cell>
          <cell r="AK2151">
            <v>0</v>
          </cell>
          <cell r="AL2151">
            <v>0</v>
          </cell>
          <cell r="AM2151">
            <v>0</v>
          </cell>
          <cell r="AN2151">
            <v>0</v>
          </cell>
          <cell r="AO2151">
            <v>0</v>
          </cell>
          <cell r="AP2151">
            <v>0</v>
          </cell>
          <cell r="AQ2151">
            <v>262807</v>
          </cell>
          <cell r="AR2151">
            <v>0</v>
          </cell>
          <cell r="AS2151">
            <v>0</v>
          </cell>
          <cell r="AT2151">
            <v>0</v>
          </cell>
          <cell r="AU2151">
            <v>0</v>
          </cell>
          <cell r="AV2151">
            <v>0</v>
          </cell>
          <cell r="AW2151">
            <v>0</v>
          </cell>
          <cell r="AX2151">
            <v>536.12620000000004</v>
          </cell>
        </row>
        <row r="2152">
          <cell r="D2152" t="str">
            <v>秋山　智子</v>
          </cell>
          <cell r="E2152">
            <v>1002</v>
          </cell>
          <cell r="F2152" t="str">
            <v>派遣業務部</v>
          </cell>
          <cell r="G2152">
            <v>100202</v>
          </cell>
          <cell r="H2152" t="str">
            <v>庶務経理Ｇ</v>
          </cell>
          <cell r="I2152">
            <v>1</v>
          </cell>
          <cell r="J2152" t="str">
            <v>部門1</v>
          </cell>
          <cell r="K2152">
            <v>1001</v>
          </cell>
          <cell r="L2152" t="str">
            <v>部門1-1</v>
          </cell>
          <cell r="M2152">
            <v>100104</v>
          </cell>
          <cell r="N2152" t="str">
            <v>臨時職員（共通）</v>
          </cell>
          <cell r="O2152">
            <v>600</v>
          </cell>
          <cell r="P2152">
            <v>0</v>
          </cell>
          <cell r="Q2152">
            <v>0</v>
          </cell>
          <cell r="R2152">
            <v>0</v>
          </cell>
          <cell r="S2152">
            <v>0</v>
          </cell>
          <cell r="T2152">
            <v>0</v>
          </cell>
          <cell r="U2152">
            <v>0</v>
          </cell>
          <cell r="V2152">
            <v>0</v>
          </cell>
          <cell r="W2152">
            <v>0</v>
          </cell>
          <cell r="X2152">
            <v>0</v>
          </cell>
          <cell r="Y2152">
            <v>0</v>
          </cell>
          <cell r="Z2152">
            <v>211610</v>
          </cell>
          <cell r="AA2152">
            <v>0</v>
          </cell>
          <cell r="AB2152">
            <v>0</v>
          </cell>
          <cell r="AC2152">
            <v>0</v>
          </cell>
          <cell r="AD2152">
            <v>0</v>
          </cell>
          <cell r="AE2152">
            <v>0</v>
          </cell>
          <cell r="AF2152">
            <v>11700</v>
          </cell>
          <cell r="AG2152">
            <v>0</v>
          </cell>
          <cell r="AH2152">
            <v>0</v>
          </cell>
          <cell r="AI2152">
            <v>0</v>
          </cell>
          <cell r="AJ2152">
            <v>0</v>
          </cell>
          <cell r="AK2152">
            <v>9456</v>
          </cell>
          <cell r="AL2152">
            <v>0</v>
          </cell>
          <cell r="AM2152">
            <v>21394.2</v>
          </cell>
          <cell r="AN2152">
            <v>360</v>
          </cell>
          <cell r="AO2152">
            <v>0</v>
          </cell>
          <cell r="AP2152">
            <v>0</v>
          </cell>
          <cell r="AQ2152">
            <v>223310</v>
          </cell>
          <cell r="AR2152">
            <v>0</v>
          </cell>
          <cell r="AS2152">
            <v>0</v>
          </cell>
          <cell r="AT2152">
            <v>0</v>
          </cell>
          <cell r="AU2152">
            <v>0</v>
          </cell>
          <cell r="AV2152">
            <v>1116</v>
          </cell>
          <cell r="AW2152">
            <v>1898.6849999999999</v>
          </cell>
          <cell r="AX2152">
            <v>455.55239999999998</v>
          </cell>
        </row>
        <row r="2156">
          <cell r="D2156" t="str">
            <v>坂橋　信俊</v>
          </cell>
          <cell r="Z2156">
            <v>485244</v>
          </cell>
          <cell r="AX2156">
            <v>2569</v>
          </cell>
        </row>
        <row r="2157">
          <cell r="D2157" t="str">
            <v>内山　正吉</v>
          </cell>
          <cell r="Z2157">
            <v>500000</v>
          </cell>
          <cell r="AX2157">
            <v>2258</v>
          </cell>
        </row>
        <row r="2188">
          <cell r="D2188" t="str">
            <v>たこ八郎</v>
          </cell>
          <cell r="AA2188">
            <v>200000</v>
          </cell>
          <cell r="AB2188">
            <v>2000</v>
          </cell>
          <cell r="AC2188">
            <v>200</v>
          </cell>
          <cell r="AF2188">
            <v>250</v>
          </cell>
          <cell r="AH2188">
            <v>2222</v>
          </cell>
          <cell r="AI2188">
            <v>222</v>
          </cell>
          <cell r="AJ2188">
            <v>155554</v>
          </cell>
          <cell r="AK2188">
            <v>154</v>
          </cell>
          <cell r="AL2188">
            <v>222</v>
          </cell>
          <cell r="AM2188">
            <v>154</v>
          </cell>
          <cell r="AU2188">
            <v>1825.434</v>
          </cell>
          <cell r="AV2188">
            <v>413.76504</v>
          </cell>
          <cell r="AW2188">
            <v>-8000</v>
          </cell>
        </row>
        <row r="2199">
          <cell r="D2199" t="str">
            <v>氏名</v>
          </cell>
          <cell r="E2199" t="str">
            <v>所属</v>
          </cell>
          <cell r="F2199" t="str">
            <v>所属名</v>
          </cell>
          <cell r="G2199" t="str">
            <v>課</v>
          </cell>
          <cell r="H2199" t="str">
            <v>課名</v>
          </cell>
          <cell r="I2199" t="str">
            <v>部門コード1</v>
          </cell>
          <cell r="J2199" t="str">
            <v>部門コード1名</v>
          </cell>
          <cell r="K2199" t="str">
            <v>部門コード2</v>
          </cell>
          <cell r="L2199" t="str">
            <v>部門コード2名</v>
          </cell>
          <cell r="M2199" t="str">
            <v>部門コード3</v>
          </cell>
          <cell r="N2199" t="str">
            <v>部門コード3名</v>
          </cell>
          <cell r="O2199" t="str">
            <v>社員区分</v>
          </cell>
          <cell r="P2199" t="str">
            <v>本俸(固定)</v>
          </cell>
          <cell r="Q2199" t="str">
            <v>本俸</v>
          </cell>
          <cell r="R2199" t="str">
            <v>職能給</v>
          </cell>
          <cell r="S2199" t="str">
            <v>役割給</v>
          </cell>
          <cell r="T2199" t="str">
            <v>本俸(欠A)</v>
          </cell>
          <cell r="U2199" t="str">
            <v>本俸(欠日A)</v>
          </cell>
          <cell r="V2199" t="str">
            <v>本俸(欠時A)</v>
          </cell>
          <cell r="W2199" t="str">
            <v>本俸(欠B)</v>
          </cell>
          <cell r="X2199" t="str">
            <v>本俸(欠日B)</v>
          </cell>
          <cell r="Y2199" t="str">
            <v>本俸(欠時B)</v>
          </cell>
          <cell r="Z2199" t="str">
            <v>本俸(控除後)</v>
          </cell>
          <cell r="AA2199" t="str">
            <v>職務手当</v>
          </cell>
          <cell r="AB2199" t="str">
            <v>特別都市手当</v>
          </cell>
          <cell r="AC2199" t="str">
            <v>扶養手当</v>
          </cell>
          <cell r="AD2199" t="str">
            <v>住居手当</v>
          </cell>
          <cell r="AE2199" t="str">
            <v>単身赴任手当</v>
          </cell>
          <cell r="AF2199" t="str">
            <v>通勤月割合計</v>
          </cell>
          <cell r="AG2199" t="str">
            <v>遡及差額</v>
          </cell>
          <cell r="AH2199" t="str">
            <v>調整額１</v>
          </cell>
          <cell r="AI2199" t="str">
            <v>超過勤務手当</v>
          </cell>
          <cell r="AJ2199" t="str">
            <v>代休取得控除</v>
          </cell>
          <cell r="AK2199" t="str">
            <v>健康保険会社</v>
          </cell>
          <cell r="AL2199" t="str">
            <v>介護保険会社</v>
          </cell>
          <cell r="AM2199" t="str">
            <v>厚生年金会社</v>
          </cell>
          <cell r="AN2199" t="str">
            <v>児童負担会社</v>
          </cell>
          <cell r="AO2199" t="str">
            <v>健保補助</v>
          </cell>
          <cell r="AP2199" t="str">
            <v>厚保補助</v>
          </cell>
          <cell r="AQ2199" t="str">
            <v>支給額計</v>
          </cell>
          <cell r="AR2199" t="str">
            <v>法定外勤務手当</v>
          </cell>
          <cell r="AS2199" t="str">
            <v>60超勤務手当</v>
          </cell>
          <cell r="AT2199" t="str">
            <v>深夜勤務手当</v>
          </cell>
          <cell r="AU2199" t="str">
            <v>法休日勤務手当</v>
          </cell>
          <cell r="AV2199" t="str">
            <v>雇用保険</v>
          </cell>
          <cell r="AW2199" t="str">
            <v>雇用保険会社</v>
          </cell>
          <cell r="AX2199" t="str">
            <v>労災保険会社</v>
          </cell>
        </row>
        <row r="2200">
          <cell r="D2200" t="str">
            <v>金子　和夫</v>
          </cell>
          <cell r="E2200">
            <v>1001</v>
          </cell>
          <cell r="F2200" t="str">
            <v>役員他</v>
          </cell>
          <cell r="G2200">
            <v>100101</v>
          </cell>
          <cell r="H2200" t="str">
            <v>役員</v>
          </cell>
          <cell r="I2200">
            <v>1</v>
          </cell>
          <cell r="J2200" t="str">
            <v>部門1</v>
          </cell>
          <cell r="K2200">
            <v>1001</v>
          </cell>
          <cell r="L2200" t="str">
            <v>部門1-1</v>
          </cell>
          <cell r="M2200">
            <v>100101</v>
          </cell>
          <cell r="N2200" t="str">
            <v>役員</v>
          </cell>
          <cell r="O2200">
            <v>100</v>
          </cell>
          <cell r="P2200">
            <v>0</v>
          </cell>
          <cell r="Q2200">
            <v>980000</v>
          </cell>
          <cell r="R2200">
            <v>0</v>
          </cell>
          <cell r="S2200">
            <v>0</v>
          </cell>
          <cell r="T2200">
            <v>0</v>
          </cell>
          <cell r="U2200">
            <v>0</v>
          </cell>
          <cell r="V2200">
            <v>0</v>
          </cell>
          <cell r="W2200">
            <v>0</v>
          </cell>
          <cell r="X2200">
            <v>0</v>
          </cell>
          <cell r="Y2200">
            <v>0</v>
          </cell>
          <cell r="Z2200">
            <v>980000</v>
          </cell>
          <cell r="AA2200">
            <v>0</v>
          </cell>
          <cell r="AB2200">
            <v>0</v>
          </cell>
          <cell r="AC2200">
            <v>0</v>
          </cell>
          <cell r="AD2200">
            <v>0</v>
          </cell>
          <cell r="AE2200">
            <v>0</v>
          </cell>
          <cell r="AF2200">
            <v>11700</v>
          </cell>
          <cell r="AG2200">
            <v>0</v>
          </cell>
          <cell r="AH2200">
            <v>0</v>
          </cell>
          <cell r="AI2200">
            <v>0</v>
          </cell>
          <cell r="AJ2200">
            <v>0</v>
          </cell>
          <cell r="AK2200">
            <v>45310</v>
          </cell>
          <cell r="AL2200">
            <v>0</v>
          </cell>
          <cell r="AM2200">
            <v>55267.6</v>
          </cell>
          <cell r="AN2200">
            <v>930</v>
          </cell>
          <cell r="AO2200">
            <v>0</v>
          </cell>
          <cell r="AP2200">
            <v>0</v>
          </cell>
          <cell r="AQ2200">
            <v>1168100</v>
          </cell>
          <cell r="AR2200">
            <v>0</v>
          </cell>
          <cell r="AS2200">
            <v>0</v>
          </cell>
          <cell r="AT2200">
            <v>0</v>
          </cell>
          <cell r="AU2200">
            <v>0</v>
          </cell>
          <cell r="AV2200">
            <v>0</v>
          </cell>
          <cell r="AW2200">
            <v>0</v>
          </cell>
          <cell r="AX2200">
            <v>0</v>
          </cell>
        </row>
        <row r="2201">
          <cell r="D2201" t="str">
            <v>沖　元子</v>
          </cell>
          <cell r="E2201">
            <v>1007</v>
          </cell>
          <cell r="F2201" t="str">
            <v>関西研修センター</v>
          </cell>
          <cell r="G2201">
            <v>100701</v>
          </cell>
          <cell r="H2201" t="str">
            <v>ＫＫＣＧ</v>
          </cell>
          <cell r="I2201">
            <v>1</v>
          </cell>
          <cell r="J2201" t="str">
            <v>部門1</v>
          </cell>
          <cell r="K2201">
            <v>1001</v>
          </cell>
          <cell r="L2201" t="str">
            <v>部門1-1</v>
          </cell>
          <cell r="M2201">
            <v>100102</v>
          </cell>
          <cell r="N2201" t="str">
            <v>一般職員</v>
          </cell>
          <cell r="O2201">
            <v>700</v>
          </cell>
          <cell r="P2201">
            <v>0</v>
          </cell>
          <cell r="Q2201">
            <v>160000</v>
          </cell>
          <cell r="R2201">
            <v>0</v>
          </cell>
          <cell r="S2201">
            <v>0</v>
          </cell>
          <cell r="T2201">
            <v>0</v>
          </cell>
          <cell r="U2201">
            <v>0</v>
          </cell>
          <cell r="V2201">
            <v>0</v>
          </cell>
          <cell r="W2201">
            <v>0</v>
          </cell>
          <cell r="X2201">
            <v>0</v>
          </cell>
          <cell r="Y2201">
            <v>0</v>
          </cell>
          <cell r="Z2201">
            <v>160000</v>
          </cell>
          <cell r="AA2201">
            <v>0</v>
          </cell>
          <cell r="AB2201">
            <v>0</v>
          </cell>
          <cell r="AC2201">
            <v>0</v>
          </cell>
          <cell r="AD2201">
            <v>0</v>
          </cell>
          <cell r="AE2201">
            <v>0</v>
          </cell>
          <cell r="AF2201">
            <v>17163</v>
          </cell>
          <cell r="AG2201">
            <v>0</v>
          </cell>
          <cell r="AH2201">
            <v>2666</v>
          </cell>
          <cell r="AI2201">
            <v>16909</v>
          </cell>
          <cell r="AJ2201">
            <v>0</v>
          </cell>
          <cell r="AK2201">
            <v>7486</v>
          </cell>
          <cell r="AL2201">
            <v>1045</v>
          </cell>
          <cell r="AM2201">
            <v>16937.2</v>
          </cell>
          <cell r="AN2201">
            <v>285</v>
          </cell>
          <cell r="AO2201">
            <v>0</v>
          </cell>
          <cell r="AP2201">
            <v>0</v>
          </cell>
          <cell r="AQ2201">
            <v>196738</v>
          </cell>
          <cell r="AR2201">
            <v>0</v>
          </cell>
          <cell r="AS2201">
            <v>0</v>
          </cell>
          <cell r="AT2201">
            <v>0</v>
          </cell>
          <cell r="AU2201">
            <v>961</v>
          </cell>
          <cell r="AV2201">
            <v>983</v>
          </cell>
          <cell r="AW2201">
            <v>1672.963</v>
          </cell>
          <cell r="AX2201">
            <v>401.34550000000002</v>
          </cell>
        </row>
        <row r="2202">
          <cell r="D2202" t="str">
            <v>井上　和一</v>
          </cell>
          <cell r="E2202">
            <v>1006</v>
          </cell>
          <cell r="F2202" t="str">
            <v>東京研修センター</v>
          </cell>
          <cell r="G2202">
            <v>100601</v>
          </cell>
          <cell r="H2202" t="str">
            <v>ＴＫＣＧ</v>
          </cell>
          <cell r="I2202">
            <v>1</v>
          </cell>
          <cell r="J2202" t="str">
            <v>部門1</v>
          </cell>
          <cell r="K2202">
            <v>1001</v>
          </cell>
          <cell r="L2202" t="str">
            <v>部門1-1</v>
          </cell>
          <cell r="M2202">
            <v>100102</v>
          </cell>
          <cell r="N2202" t="str">
            <v>一般職員</v>
          </cell>
          <cell r="O2202">
            <v>700</v>
          </cell>
          <cell r="P2202">
            <v>0</v>
          </cell>
          <cell r="Q2202">
            <v>160000</v>
          </cell>
          <cell r="R2202">
            <v>0</v>
          </cell>
          <cell r="S2202">
            <v>0</v>
          </cell>
          <cell r="T2202">
            <v>0</v>
          </cell>
          <cell r="U2202">
            <v>0</v>
          </cell>
          <cell r="V2202">
            <v>0</v>
          </cell>
          <cell r="W2202">
            <v>0</v>
          </cell>
          <cell r="X2202">
            <v>0</v>
          </cell>
          <cell r="Y2202">
            <v>0</v>
          </cell>
          <cell r="Z2202">
            <v>160000</v>
          </cell>
          <cell r="AA2202">
            <v>0</v>
          </cell>
          <cell r="AB2202">
            <v>0</v>
          </cell>
          <cell r="AC2202">
            <v>0</v>
          </cell>
          <cell r="AD2202">
            <v>0</v>
          </cell>
          <cell r="AE2202">
            <v>0</v>
          </cell>
          <cell r="AF2202">
            <v>19088</v>
          </cell>
          <cell r="AG2202">
            <v>0</v>
          </cell>
          <cell r="AH2202">
            <v>2666</v>
          </cell>
          <cell r="AI2202">
            <v>13505</v>
          </cell>
          <cell r="AJ2202">
            <v>0</v>
          </cell>
          <cell r="AK2202">
            <v>17336</v>
          </cell>
          <cell r="AL2202">
            <v>0</v>
          </cell>
          <cell r="AM2202">
            <v>39223.199999999997</v>
          </cell>
          <cell r="AN2202">
            <v>660</v>
          </cell>
          <cell r="AO2202">
            <v>0</v>
          </cell>
          <cell r="AP2202">
            <v>0</v>
          </cell>
          <cell r="AQ2202">
            <v>195259</v>
          </cell>
          <cell r="AR2202">
            <v>0</v>
          </cell>
          <cell r="AS2202">
            <v>0</v>
          </cell>
          <cell r="AT2202">
            <v>0</v>
          </cell>
          <cell r="AU2202">
            <v>0</v>
          </cell>
          <cell r="AV2202">
            <v>0</v>
          </cell>
          <cell r="AW2202">
            <v>0</v>
          </cell>
          <cell r="AX2202">
            <v>398.32830000000001</v>
          </cell>
        </row>
        <row r="2203">
          <cell r="D2203" t="str">
            <v>片岡　吉道</v>
          </cell>
          <cell r="E2203">
            <v>1001</v>
          </cell>
          <cell r="F2203" t="str">
            <v>役員他</v>
          </cell>
          <cell r="G2203">
            <v>100101</v>
          </cell>
          <cell r="H2203" t="str">
            <v>役員</v>
          </cell>
          <cell r="I2203">
            <v>1</v>
          </cell>
          <cell r="J2203" t="str">
            <v>部門1</v>
          </cell>
          <cell r="K2203">
            <v>1001</v>
          </cell>
          <cell r="L2203" t="str">
            <v>部門1-1</v>
          </cell>
          <cell r="M2203">
            <v>100101</v>
          </cell>
          <cell r="N2203" t="str">
            <v>役員</v>
          </cell>
          <cell r="O2203">
            <v>100</v>
          </cell>
          <cell r="P2203">
            <v>0</v>
          </cell>
          <cell r="Q2203">
            <v>820000</v>
          </cell>
          <cell r="R2203">
            <v>0</v>
          </cell>
          <cell r="S2203">
            <v>0</v>
          </cell>
          <cell r="T2203">
            <v>0</v>
          </cell>
          <cell r="U2203">
            <v>0</v>
          </cell>
          <cell r="V2203">
            <v>0</v>
          </cell>
          <cell r="W2203">
            <v>0</v>
          </cell>
          <cell r="X2203">
            <v>0</v>
          </cell>
          <cell r="Y2203">
            <v>0</v>
          </cell>
          <cell r="Z2203">
            <v>820000</v>
          </cell>
          <cell r="AA2203">
            <v>0</v>
          </cell>
          <cell r="AB2203">
            <v>0</v>
          </cell>
          <cell r="AC2203">
            <v>0</v>
          </cell>
          <cell r="AD2203">
            <v>0</v>
          </cell>
          <cell r="AE2203">
            <v>0</v>
          </cell>
          <cell r="AF2203">
            <v>31898</v>
          </cell>
          <cell r="AG2203">
            <v>0</v>
          </cell>
          <cell r="AH2203">
            <v>0</v>
          </cell>
          <cell r="AI2203">
            <v>0</v>
          </cell>
          <cell r="AJ2203">
            <v>0</v>
          </cell>
          <cell r="AK2203">
            <v>38612</v>
          </cell>
          <cell r="AL2203">
            <v>5390</v>
          </cell>
          <cell r="AM2203">
            <v>55267.6</v>
          </cell>
          <cell r="AN2203">
            <v>930</v>
          </cell>
          <cell r="AO2203">
            <v>0</v>
          </cell>
          <cell r="AP2203">
            <v>0</v>
          </cell>
          <cell r="AQ2203">
            <v>999498</v>
          </cell>
          <cell r="AR2203">
            <v>0</v>
          </cell>
          <cell r="AS2203">
            <v>0</v>
          </cell>
          <cell r="AT2203">
            <v>0</v>
          </cell>
          <cell r="AU2203">
            <v>0</v>
          </cell>
          <cell r="AV2203">
            <v>0</v>
          </cell>
          <cell r="AW2203">
            <v>0</v>
          </cell>
          <cell r="AX2203">
            <v>0</v>
          </cell>
        </row>
        <row r="2204">
          <cell r="D2204" t="str">
            <v>岩崎　直子</v>
          </cell>
          <cell r="E2204">
            <v>1007</v>
          </cell>
          <cell r="F2204" t="str">
            <v>関西研修センター</v>
          </cell>
          <cell r="G2204">
            <v>100701</v>
          </cell>
          <cell r="H2204" t="str">
            <v>ＫＫＣＧ</v>
          </cell>
          <cell r="I2204">
            <v>1</v>
          </cell>
          <cell r="J2204" t="str">
            <v>部門1</v>
          </cell>
          <cell r="K2204">
            <v>1001</v>
          </cell>
          <cell r="L2204" t="str">
            <v>部門1-1</v>
          </cell>
          <cell r="M2204">
            <v>100102</v>
          </cell>
          <cell r="N2204" t="str">
            <v>一般職員</v>
          </cell>
          <cell r="O2204">
            <v>700</v>
          </cell>
          <cell r="P2204">
            <v>0</v>
          </cell>
          <cell r="Q2204">
            <v>160000</v>
          </cell>
          <cell r="R2204">
            <v>0</v>
          </cell>
          <cell r="S2204">
            <v>0</v>
          </cell>
          <cell r="T2204">
            <v>0</v>
          </cell>
          <cell r="U2204">
            <v>0</v>
          </cell>
          <cell r="V2204">
            <v>0</v>
          </cell>
          <cell r="W2204">
            <v>0</v>
          </cell>
          <cell r="X2204">
            <v>0</v>
          </cell>
          <cell r="Y2204">
            <v>0</v>
          </cell>
          <cell r="Z2204">
            <v>160000</v>
          </cell>
          <cell r="AA2204">
            <v>0</v>
          </cell>
          <cell r="AB2204">
            <v>0</v>
          </cell>
          <cell r="AC2204">
            <v>0</v>
          </cell>
          <cell r="AD2204">
            <v>0</v>
          </cell>
          <cell r="AE2204">
            <v>0</v>
          </cell>
          <cell r="AF2204">
            <v>17011</v>
          </cell>
          <cell r="AG2204">
            <v>0</v>
          </cell>
          <cell r="AH2204">
            <v>0</v>
          </cell>
          <cell r="AI2204">
            <v>3522</v>
          </cell>
          <cell r="AJ2204">
            <v>0</v>
          </cell>
          <cell r="AK2204">
            <v>7092</v>
          </cell>
          <cell r="AL2204">
            <v>990</v>
          </cell>
          <cell r="AM2204">
            <v>16045.4</v>
          </cell>
          <cell r="AN2204">
            <v>270</v>
          </cell>
          <cell r="AO2204">
            <v>0</v>
          </cell>
          <cell r="AP2204">
            <v>0</v>
          </cell>
          <cell r="AQ2204">
            <v>180533</v>
          </cell>
          <cell r="AR2204">
            <v>0</v>
          </cell>
          <cell r="AS2204">
            <v>0</v>
          </cell>
          <cell r="AT2204">
            <v>0</v>
          </cell>
          <cell r="AU2204">
            <v>0</v>
          </cell>
          <cell r="AV2204">
            <v>902</v>
          </cell>
          <cell r="AW2204">
            <v>1535.1955</v>
          </cell>
          <cell r="AX2204">
            <v>368.28730000000002</v>
          </cell>
        </row>
        <row r="2205">
          <cell r="D2205" t="str">
            <v>山本　栄子</v>
          </cell>
          <cell r="E2205">
            <v>1003</v>
          </cell>
          <cell r="F2205" t="str">
            <v>研修業務部</v>
          </cell>
          <cell r="G2205">
            <v>100303</v>
          </cell>
          <cell r="H2205" t="str">
            <v>招聘業務Ｇ</v>
          </cell>
          <cell r="I2205">
            <v>1</v>
          </cell>
          <cell r="J2205" t="str">
            <v>部門1</v>
          </cell>
          <cell r="K2205">
            <v>1001</v>
          </cell>
          <cell r="L2205" t="str">
            <v>部門1-1</v>
          </cell>
          <cell r="M2205">
            <v>100102</v>
          </cell>
          <cell r="N2205" t="str">
            <v>一般職員</v>
          </cell>
          <cell r="O2205">
            <v>300</v>
          </cell>
          <cell r="P2205">
            <v>410400</v>
          </cell>
          <cell r="Q2205">
            <v>410400</v>
          </cell>
          <cell r="R2205">
            <v>0</v>
          </cell>
          <cell r="S2205">
            <v>0</v>
          </cell>
          <cell r="T2205">
            <v>0</v>
          </cell>
          <cell r="U2205">
            <v>0</v>
          </cell>
          <cell r="V2205">
            <v>0</v>
          </cell>
          <cell r="W2205">
            <v>0</v>
          </cell>
          <cell r="X2205">
            <v>0</v>
          </cell>
          <cell r="Y2205">
            <v>0</v>
          </cell>
          <cell r="Z2205">
            <v>410400</v>
          </cell>
          <cell r="AA2205">
            <v>45000</v>
          </cell>
          <cell r="AB2205">
            <v>54648</v>
          </cell>
          <cell r="AC2205">
            <v>0</v>
          </cell>
          <cell r="AD2205">
            <v>0</v>
          </cell>
          <cell r="AE2205">
            <v>0</v>
          </cell>
          <cell r="AF2205">
            <v>35830</v>
          </cell>
          <cell r="AG2205">
            <v>0</v>
          </cell>
          <cell r="AH2205">
            <v>0</v>
          </cell>
          <cell r="AI2205">
            <v>0</v>
          </cell>
          <cell r="AJ2205">
            <v>0</v>
          </cell>
          <cell r="AK2205">
            <v>19700</v>
          </cell>
          <cell r="AL2205">
            <v>2750</v>
          </cell>
          <cell r="AM2205">
            <v>44570</v>
          </cell>
          <cell r="AN2205">
            <v>750</v>
          </cell>
          <cell r="AO2205">
            <v>0</v>
          </cell>
          <cell r="AP2205">
            <v>0</v>
          </cell>
          <cell r="AQ2205">
            <v>545878</v>
          </cell>
          <cell r="AR2205">
            <v>0</v>
          </cell>
          <cell r="AS2205">
            <v>0</v>
          </cell>
          <cell r="AT2205">
            <v>0</v>
          </cell>
          <cell r="AU2205">
            <v>0</v>
          </cell>
          <cell r="AV2205">
            <v>2729</v>
          </cell>
          <cell r="AW2205">
            <v>4640.3530000000001</v>
          </cell>
          <cell r="AX2205">
            <v>1113.5911000000001</v>
          </cell>
        </row>
        <row r="2206">
          <cell r="D2206" t="str">
            <v>児島　秀和</v>
          </cell>
          <cell r="E2206">
            <v>1001</v>
          </cell>
          <cell r="F2206" t="str">
            <v>産業推進部</v>
          </cell>
          <cell r="G2206">
            <v>100101</v>
          </cell>
          <cell r="H2206" t="str">
            <v>産業国際化・インフラＧ</v>
          </cell>
          <cell r="I2206">
            <v>1</v>
          </cell>
          <cell r="J2206" t="str">
            <v>部門1</v>
          </cell>
          <cell r="K2206">
            <v>1001</v>
          </cell>
          <cell r="L2206" t="str">
            <v>部門1-1</v>
          </cell>
          <cell r="M2206">
            <v>100102</v>
          </cell>
          <cell r="N2206" t="str">
            <v>一般職員</v>
          </cell>
          <cell r="O2206">
            <v>700</v>
          </cell>
          <cell r="P2206">
            <v>0</v>
          </cell>
          <cell r="Q2206">
            <v>160000</v>
          </cell>
          <cell r="R2206">
            <v>0</v>
          </cell>
          <cell r="S2206">
            <v>0</v>
          </cell>
          <cell r="T2206">
            <v>0</v>
          </cell>
          <cell r="U2206">
            <v>0</v>
          </cell>
          <cell r="V2206">
            <v>0</v>
          </cell>
          <cell r="W2206">
            <v>0</v>
          </cell>
          <cell r="X2206">
            <v>0</v>
          </cell>
          <cell r="Y2206">
            <v>0</v>
          </cell>
          <cell r="Z2206">
            <v>160000</v>
          </cell>
          <cell r="AA2206">
            <v>0</v>
          </cell>
          <cell r="AB2206">
            <v>0</v>
          </cell>
          <cell r="AC2206">
            <v>0</v>
          </cell>
          <cell r="AD2206">
            <v>0</v>
          </cell>
          <cell r="AE2206">
            <v>0</v>
          </cell>
          <cell r="AF2206">
            <v>9306</v>
          </cell>
          <cell r="AG2206">
            <v>0</v>
          </cell>
          <cell r="AH2206">
            <v>0</v>
          </cell>
          <cell r="AI2206">
            <v>0</v>
          </cell>
          <cell r="AJ2206">
            <v>0</v>
          </cell>
          <cell r="AK2206">
            <v>13396</v>
          </cell>
          <cell r="AL2206">
            <v>1870</v>
          </cell>
          <cell r="AM2206">
            <v>30309.200000000001</v>
          </cell>
          <cell r="AN2206">
            <v>510</v>
          </cell>
          <cell r="AO2206">
            <v>0</v>
          </cell>
          <cell r="AP2206">
            <v>0</v>
          </cell>
          <cell r="AQ2206">
            <v>137446</v>
          </cell>
          <cell r="AR2206">
            <v>0</v>
          </cell>
          <cell r="AS2206">
            <v>0</v>
          </cell>
          <cell r="AT2206">
            <v>0</v>
          </cell>
          <cell r="AU2206">
            <v>0</v>
          </cell>
          <cell r="AV2206">
            <v>687</v>
          </cell>
          <cell r="AW2206">
            <v>1168.521</v>
          </cell>
          <cell r="AX2206">
            <v>280.38979999999998</v>
          </cell>
        </row>
        <row r="2207">
          <cell r="D2207" t="str">
            <v>関本　隆</v>
          </cell>
          <cell r="E2207">
            <v>1007</v>
          </cell>
          <cell r="F2207" t="str">
            <v>関西研修センター</v>
          </cell>
          <cell r="G2207">
            <v>100701</v>
          </cell>
          <cell r="H2207" t="str">
            <v>ＫＫＣＧ</v>
          </cell>
          <cell r="I2207">
            <v>1</v>
          </cell>
          <cell r="J2207" t="str">
            <v>部門1</v>
          </cell>
          <cell r="K2207">
            <v>1001</v>
          </cell>
          <cell r="L2207" t="str">
            <v>部門1-1</v>
          </cell>
          <cell r="M2207">
            <v>100102</v>
          </cell>
          <cell r="N2207" t="str">
            <v>一般職員</v>
          </cell>
          <cell r="O2207">
            <v>500</v>
          </cell>
          <cell r="P2207">
            <v>380300</v>
          </cell>
          <cell r="Q2207">
            <v>380300</v>
          </cell>
          <cell r="R2207">
            <v>0</v>
          </cell>
          <cell r="S2207">
            <v>0</v>
          </cell>
          <cell r="T2207">
            <v>0</v>
          </cell>
          <cell r="U2207">
            <v>0</v>
          </cell>
          <cell r="V2207">
            <v>0</v>
          </cell>
          <cell r="W2207">
            <v>0</v>
          </cell>
          <cell r="X2207">
            <v>0</v>
          </cell>
          <cell r="Y2207">
            <v>0</v>
          </cell>
          <cell r="Z2207">
            <v>380300</v>
          </cell>
          <cell r="AA2207">
            <v>0</v>
          </cell>
          <cell r="AB2207">
            <v>45636</v>
          </cell>
          <cell r="AC2207">
            <v>0</v>
          </cell>
          <cell r="AD2207">
            <v>0</v>
          </cell>
          <cell r="AE2207">
            <v>0</v>
          </cell>
          <cell r="AF2207">
            <v>0</v>
          </cell>
          <cell r="AG2207">
            <v>0</v>
          </cell>
          <cell r="AH2207">
            <v>17000</v>
          </cell>
          <cell r="AI2207">
            <v>0</v>
          </cell>
          <cell r="AJ2207">
            <v>-21210</v>
          </cell>
          <cell r="AK2207">
            <v>39400</v>
          </cell>
          <cell r="AL2207">
            <v>5500</v>
          </cell>
          <cell r="AM2207">
            <v>89140</v>
          </cell>
          <cell r="AN2207">
            <v>1500</v>
          </cell>
          <cell r="AO2207">
            <v>0</v>
          </cell>
          <cell r="AP2207">
            <v>0</v>
          </cell>
          <cell r="AQ2207">
            <v>371726</v>
          </cell>
          <cell r="AR2207">
            <v>0</v>
          </cell>
          <cell r="AS2207">
            <v>0</v>
          </cell>
          <cell r="AT2207">
            <v>0</v>
          </cell>
          <cell r="AU2207">
            <v>0</v>
          </cell>
          <cell r="AV2207">
            <v>1858</v>
          </cell>
          <cell r="AW2207">
            <v>3160.3009999999999</v>
          </cell>
          <cell r="AX2207">
            <v>758.32100000000003</v>
          </cell>
        </row>
        <row r="2208">
          <cell r="D2208" t="str">
            <v>米田　裕之</v>
          </cell>
          <cell r="E2208">
            <v>1005</v>
          </cell>
          <cell r="F2208" t="str">
            <v>総務企画部</v>
          </cell>
          <cell r="G2208">
            <v>100502</v>
          </cell>
          <cell r="H2208" t="str">
            <v>総務Ｇ</v>
          </cell>
          <cell r="I2208">
            <v>1</v>
          </cell>
          <cell r="J2208" t="str">
            <v>部門1</v>
          </cell>
          <cell r="K2208">
            <v>1001</v>
          </cell>
          <cell r="L2208" t="str">
            <v>部門1-1</v>
          </cell>
          <cell r="M2208">
            <v>100102</v>
          </cell>
          <cell r="N2208" t="str">
            <v>一般職員</v>
          </cell>
          <cell r="O2208">
            <v>200</v>
          </cell>
          <cell r="P2208">
            <v>0</v>
          </cell>
          <cell r="Q2208">
            <v>600000</v>
          </cell>
          <cell r="R2208">
            <v>0</v>
          </cell>
          <cell r="S2208">
            <v>0</v>
          </cell>
          <cell r="T2208">
            <v>0</v>
          </cell>
          <cell r="U2208">
            <v>0</v>
          </cell>
          <cell r="V2208">
            <v>0</v>
          </cell>
          <cell r="W2208">
            <v>0</v>
          </cell>
          <cell r="X2208">
            <v>0</v>
          </cell>
          <cell r="Y2208">
            <v>0</v>
          </cell>
          <cell r="Z2208">
            <v>600000</v>
          </cell>
          <cell r="AA2208">
            <v>0</v>
          </cell>
          <cell r="AB2208">
            <v>0</v>
          </cell>
          <cell r="AC2208">
            <v>0</v>
          </cell>
          <cell r="AD2208">
            <v>0</v>
          </cell>
          <cell r="AE2208">
            <v>0</v>
          </cell>
          <cell r="AF2208">
            <v>0</v>
          </cell>
          <cell r="AG2208">
            <v>0</v>
          </cell>
          <cell r="AH2208">
            <v>0</v>
          </cell>
          <cell r="AI2208">
            <v>0</v>
          </cell>
          <cell r="AJ2208">
            <v>0</v>
          </cell>
          <cell r="AK2208">
            <v>22064</v>
          </cell>
          <cell r="AL2208">
            <v>3080</v>
          </cell>
          <cell r="AM2208">
            <v>49918.8</v>
          </cell>
          <cell r="AN2208">
            <v>840</v>
          </cell>
          <cell r="AO2208">
            <v>0</v>
          </cell>
          <cell r="AP2208">
            <v>0</v>
          </cell>
          <cell r="AQ2208">
            <v>600000</v>
          </cell>
          <cell r="AR2208">
            <v>0</v>
          </cell>
          <cell r="AS2208">
            <v>0</v>
          </cell>
          <cell r="AT2208">
            <v>0</v>
          </cell>
          <cell r="AU2208">
            <v>0</v>
          </cell>
          <cell r="AV2208">
            <v>0</v>
          </cell>
          <cell r="AW2208">
            <v>0</v>
          </cell>
          <cell r="AX2208">
            <v>0</v>
          </cell>
        </row>
        <row r="2209">
          <cell r="D2209" t="str">
            <v>山崎　正弘</v>
          </cell>
          <cell r="E2209">
            <v>1003</v>
          </cell>
          <cell r="F2209" t="str">
            <v>研修業務部</v>
          </cell>
          <cell r="G2209">
            <v>100303</v>
          </cell>
          <cell r="H2209" t="str">
            <v>招聘業務Ｇ</v>
          </cell>
          <cell r="I2209">
            <v>1</v>
          </cell>
          <cell r="J2209" t="str">
            <v>部門1</v>
          </cell>
          <cell r="K2209">
            <v>1001</v>
          </cell>
          <cell r="L2209" t="str">
            <v>部門1-1</v>
          </cell>
          <cell r="M2209">
            <v>100102</v>
          </cell>
          <cell r="N2209" t="str">
            <v>一般職員</v>
          </cell>
          <cell r="O2209">
            <v>500</v>
          </cell>
          <cell r="P2209">
            <v>392600</v>
          </cell>
          <cell r="Q2209">
            <v>392600</v>
          </cell>
          <cell r="R2209">
            <v>0</v>
          </cell>
          <cell r="S2209">
            <v>0</v>
          </cell>
          <cell r="T2209">
            <v>0</v>
          </cell>
          <cell r="U2209">
            <v>0</v>
          </cell>
          <cell r="V2209">
            <v>0</v>
          </cell>
          <cell r="W2209">
            <v>0</v>
          </cell>
          <cell r="X2209">
            <v>0</v>
          </cell>
          <cell r="Y2209">
            <v>0</v>
          </cell>
          <cell r="Z2209">
            <v>392600</v>
          </cell>
          <cell r="AA2209">
            <v>0</v>
          </cell>
          <cell r="AB2209">
            <v>47112</v>
          </cell>
          <cell r="AC2209">
            <v>0</v>
          </cell>
          <cell r="AD2209">
            <v>21800</v>
          </cell>
          <cell r="AE2209">
            <v>0</v>
          </cell>
          <cell r="AF2209">
            <v>17978</v>
          </cell>
          <cell r="AG2209">
            <v>0</v>
          </cell>
          <cell r="AH2209">
            <v>9828</v>
          </cell>
          <cell r="AI2209">
            <v>32498</v>
          </cell>
          <cell r="AJ2209">
            <v>0</v>
          </cell>
          <cell r="AK2209">
            <v>22064</v>
          </cell>
          <cell r="AL2209">
            <v>3080</v>
          </cell>
          <cell r="AM2209">
            <v>49918.8</v>
          </cell>
          <cell r="AN2209">
            <v>840</v>
          </cell>
          <cell r="AO2209">
            <v>0</v>
          </cell>
          <cell r="AP2209">
            <v>0</v>
          </cell>
          <cell r="AQ2209">
            <v>521816</v>
          </cell>
          <cell r="AR2209">
            <v>0</v>
          </cell>
          <cell r="AS2209">
            <v>0</v>
          </cell>
          <cell r="AT2209">
            <v>0</v>
          </cell>
          <cell r="AU2209">
            <v>0</v>
          </cell>
          <cell r="AV2209">
            <v>2609</v>
          </cell>
          <cell r="AW2209">
            <v>4435.5159999999996</v>
          </cell>
          <cell r="AX2209">
            <v>1064.5046</v>
          </cell>
        </row>
        <row r="2210">
          <cell r="D2210" t="str">
            <v>大塚　光義</v>
          </cell>
          <cell r="E2210">
            <v>1006</v>
          </cell>
          <cell r="F2210" t="str">
            <v>東京研修センター</v>
          </cell>
          <cell r="G2210">
            <v>100601</v>
          </cell>
          <cell r="H2210" t="str">
            <v>ＴＫＣＧ</v>
          </cell>
          <cell r="I2210">
            <v>1</v>
          </cell>
          <cell r="J2210" t="str">
            <v>部門1</v>
          </cell>
          <cell r="K2210">
            <v>1001</v>
          </cell>
          <cell r="L2210" t="str">
            <v>部門1-1</v>
          </cell>
          <cell r="M2210">
            <v>100102</v>
          </cell>
          <cell r="N2210" t="str">
            <v>一般職員</v>
          </cell>
          <cell r="O2210">
            <v>500</v>
          </cell>
          <cell r="P2210">
            <v>401800</v>
          </cell>
          <cell r="Q2210">
            <v>401800</v>
          </cell>
          <cell r="R2210">
            <v>0</v>
          </cell>
          <cell r="S2210">
            <v>0</v>
          </cell>
          <cell r="T2210">
            <v>0</v>
          </cell>
          <cell r="U2210">
            <v>0</v>
          </cell>
          <cell r="V2210">
            <v>0</v>
          </cell>
          <cell r="W2210">
            <v>0</v>
          </cell>
          <cell r="X2210">
            <v>0</v>
          </cell>
          <cell r="Y2210">
            <v>0</v>
          </cell>
          <cell r="Z2210">
            <v>401800</v>
          </cell>
          <cell r="AA2210">
            <v>0</v>
          </cell>
          <cell r="AB2210">
            <v>49776</v>
          </cell>
          <cell r="AC2210">
            <v>13000</v>
          </cell>
          <cell r="AD2210">
            <v>0</v>
          </cell>
          <cell r="AE2210">
            <v>0</v>
          </cell>
          <cell r="AF2210">
            <v>0</v>
          </cell>
          <cell r="AG2210">
            <v>0</v>
          </cell>
          <cell r="AH2210">
            <v>15200</v>
          </cell>
          <cell r="AI2210">
            <v>18575</v>
          </cell>
          <cell r="AJ2210">
            <v>0</v>
          </cell>
          <cell r="AK2210">
            <v>51220</v>
          </cell>
          <cell r="AL2210">
            <v>7150</v>
          </cell>
          <cell r="AM2210">
            <v>110535.2</v>
          </cell>
          <cell r="AN2210">
            <v>1860</v>
          </cell>
          <cell r="AO2210">
            <v>0</v>
          </cell>
          <cell r="AP2210">
            <v>0</v>
          </cell>
          <cell r="AQ2210">
            <v>498351</v>
          </cell>
          <cell r="AR2210">
            <v>0</v>
          </cell>
          <cell r="AS2210">
            <v>0</v>
          </cell>
          <cell r="AT2210">
            <v>0</v>
          </cell>
          <cell r="AU2210">
            <v>0</v>
          </cell>
          <cell r="AV2210">
            <v>2491</v>
          </cell>
          <cell r="AW2210">
            <v>4236.7385000000004</v>
          </cell>
          <cell r="AX2210">
            <v>1016.636</v>
          </cell>
        </row>
        <row r="2211">
          <cell r="D2211" t="str">
            <v>三輪　直</v>
          </cell>
          <cell r="E2211">
            <v>1006</v>
          </cell>
          <cell r="F2211" t="str">
            <v>東京研修センター</v>
          </cell>
          <cell r="G2211">
            <v>100601</v>
          </cell>
          <cell r="H2211" t="str">
            <v>ＴＫＣＧ</v>
          </cell>
          <cell r="I2211">
            <v>1</v>
          </cell>
          <cell r="J2211" t="str">
            <v>部門1</v>
          </cell>
          <cell r="K2211">
            <v>1001</v>
          </cell>
          <cell r="L2211" t="str">
            <v>部門1-1</v>
          </cell>
          <cell r="M2211">
            <v>100102</v>
          </cell>
          <cell r="N2211" t="str">
            <v>一般職員</v>
          </cell>
          <cell r="O2211">
            <v>300</v>
          </cell>
          <cell r="P2211">
            <v>464100</v>
          </cell>
          <cell r="Q2211">
            <v>464100</v>
          </cell>
          <cell r="R2211">
            <v>0</v>
          </cell>
          <cell r="S2211">
            <v>0</v>
          </cell>
          <cell r="T2211">
            <v>0</v>
          </cell>
          <cell r="U2211">
            <v>0</v>
          </cell>
          <cell r="V2211">
            <v>0</v>
          </cell>
          <cell r="W2211">
            <v>0</v>
          </cell>
          <cell r="X2211">
            <v>0</v>
          </cell>
          <cell r="Y2211">
            <v>0</v>
          </cell>
          <cell r="Z2211">
            <v>464100</v>
          </cell>
          <cell r="AA2211">
            <v>95000</v>
          </cell>
          <cell r="AB2211">
            <v>70032</v>
          </cell>
          <cell r="AC2211">
            <v>24500</v>
          </cell>
          <cell r="AD2211">
            <v>0</v>
          </cell>
          <cell r="AE2211">
            <v>0</v>
          </cell>
          <cell r="AF2211">
            <v>0</v>
          </cell>
          <cell r="AG2211">
            <v>0</v>
          </cell>
          <cell r="AH2211">
            <v>6700</v>
          </cell>
          <cell r="AI2211">
            <v>0</v>
          </cell>
          <cell r="AJ2211">
            <v>0</v>
          </cell>
          <cell r="AK2211">
            <v>59100</v>
          </cell>
          <cell r="AL2211">
            <v>8250</v>
          </cell>
          <cell r="AM2211">
            <v>110535.2</v>
          </cell>
          <cell r="AN2211">
            <v>1860</v>
          </cell>
          <cell r="AO2211">
            <v>0</v>
          </cell>
          <cell r="AP2211">
            <v>0</v>
          </cell>
          <cell r="AQ2211">
            <v>687332</v>
          </cell>
          <cell r="AR2211">
            <v>0</v>
          </cell>
          <cell r="AS2211">
            <v>0</v>
          </cell>
          <cell r="AT2211">
            <v>0</v>
          </cell>
          <cell r="AU2211">
            <v>0</v>
          </cell>
          <cell r="AV2211">
            <v>3301</v>
          </cell>
          <cell r="AW2211">
            <v>5613.482</v>
          </cell>
          <cell r="AX2211">
            <v>1347.0771999999999</v>
          </cell>
        </row>
        <row r="2212">
          <cell r="D2212" t="str">
            <v>井上　優</v>
          </cell>
          <cell r="E2212">
            <v>1001</v>
          </cell>
          <cell r="F2212" t="str">
            <v>産業推進部</v>
          </cell>
          <cell r="G2212">
            <v>100101</v>
          </cell>
          <cell r="H2212" t="str">
            <v>産業国際化・インフラＧ</v>
          </cell>
          <cell r="I2212">
            <v>1</v>
          </cell>
          <cell r="J2212" t="str">
            <v>部門1</v>
          </cell>
          <cell r="K2212">
            <v>1001</v>
          </cell>
          <cell r="L2212" t="str">
            <v>部門1-1</v>
          </cell>
          <cell r="M2212">
            <v>100102</v>
          </cell>
          <cell r="N2212" t="str">
            <v>一般職員</v>
          </cell>
          <cell r="O2212">
            <v>500</v>
          </cell>
          <cell r="P2212">
            <v>392600</v>
          </cell>
          <cell r="Q2212">
            <v>392600</v>
          </cell>
          <cell r="R2212">
            <v>0</v>
          </cell>
          <cell r="S2212">
            <v>0</v>
          </cell>
          <cell r="T2212">
            <v>0</v>
          </cell>
          <cell r="U2212">
            <v>0</v>
          </cell>
          <cell r="V2212">
            <v>0</v>
          </cell>
          <cell r="W2212">
            <v>0</v>
          </cell>
          <cell r="X2212">
            <v>0</v>
          </cell>
          <cell r="Y2212">
            <v>0</v>
          </cell>
          <cell r="Z2212">
            <v>392600</v>
          </cell>
          <cell r="AA2212">
            <v>0</v>
          </cell>
          <cell r="AB2212">
            <v>50052</v>
          </cell>
          <cell r="AC2212">
            <v>24500</v>
          </cell>
          <cell r="AD2212">
            <v>0</v>
          </cell>
          <cell r="AE2212">
            <v>0</v>
          </cell>
          <cell r="AF2212">
            <v>23321</v>
          </cell>
          <cell r="AG2212">
            <v>0</v>
          </cell>
          <cell r="AH2212">
            <v>18778</v>
          </cell>
          <cell r="AI2212">
            <v>0</v>
          </cell>
          <cell r="AJ2212">
            <v>0</v>
          </cell>
          <cell r="AK2212">
            <v>20882</v>
          </cell>
          <cell r="AL2212">
            <v>2915</v>
          </cell>
          <cell r="AM2212">
            <v>47244.4</v>
          </cell>
          <cell r="AN2212">
            <v>795</v>
          </cell>
          <cell r="AO2212">
            <v>0</v>
          </cell>
          <cell r="AP2212">
            <v>0</v>
          </cell>
          <cell r="AQ2212">
            <v>509251</v>
          </cell>
          <cell r="AR2212">
            <v>0</v>
          </cell>
          <cell r="AS2212">
            <v>0</v>
          </cell>
          <cell r="AT2212">
            <v>0</v>
          </cell>
          <cell r="AU2212">
            <v>0</v>
          </cell>
          <cell r="AV2212">
            <v>2546</v>
          </cell>
          <cell r="AW2212">
            <v>4328.8885</v>
          </cell>
          <cell r="AX2212">
            <v>1038.8720000000001</v>
          </cell>
        </row>
        <row r="2213">
          <cell r="D2213" t="str">
            <v>田中　宏幸</v>
          </cell>
          <cell r="E2213">
            <v>1003</v>
          </cell>
          <cell r="F2213" t="str">
            <v>研修業務部</v>
          </cell>
          <cell r="G2213">
            <v>100301</v>
          </cell>
          <cell r="H2213" t="str">
            <v>受入業務Ｇ</v>
          </cell>
          <cell r="I2213">
            <v>1</v>
          </cell>
          <cell r="J2213" t="str">
            <v>部門1</v>
          </cell>
          <cell r="K2213">
            <v>1001</v>
          </cell>
          <cell r="L2213" t="str">
            <v>部門1-1</v>
          </cell>
          <cell r="M2213">
            <v>100102</v>
          </cell>
          <cell r="N2213" t="str">
            <v>一般職員</v>
          </cell>
          <cell r="O2213">
            <v>300</v>
          </cell>
          <cell r="P2213">
            <v>463300</v>
          </cell>
          <cell r="Q2213">
            <v>463300</v>
          </cell>
          <cell r="R2213">
            <v>0</v>
          </cell>
          <cell r="S2213">
            <v>0</v>
          </cell>
          <cell r="T2213">
            <v>0</v>
          </cell>
          <cell r="U2213">
            <v>0</v>
          </cell>
          <cell r="V2213">
            <v>0</v>
          </cell>
          <cell r="W2213">
            <v>0</v>
          </cell>
          <cell r="X2213">
            <v>0</v>
          </cell>
          <cell r="Y2213">
            <v>0</v>
          </cell>
          <cell r="Z2213">
            <v>463300</v>
          </cell>
          <cell r="AA2213">
            <v>105000</v>
          </cell>
          <cell r="AB2213">
            <v>72096</v>
          </cell>
          <cell r="AC2213">
            <v>32500</v>
          </cell>
          <cell r="AD2213">
            <v>0</v>
          </cell>
          <cell r="AE2213">
            <v>0</v>
          </cell>
          <cell r="AF2213">
            <v>18853</v>
          </cell>
          <cell r="AG2213">
            <v>0</v>
          </cell>
          <cell r="AH2213">
            <v>16400</v>
          </cell>
          <cell r="AI2213">
            <v>0</v>
          </cell>
          <cell r="AJ2213">
            <v>0</v>
          </cell>
          <cell r="AK2213">
            <v>27974</v>
          </cell>
          <cell r="AL2213">
            <v>3905</v>
          </cell>
          <cell r="AM2213">
            <v>55267.6</v>
          </cell>
          <cell r="AN2213">
            <v>930</v>
          </cell>
          <cell r="AO2213">
            <v>0</v>
          </cell>
          <cell r="AP2213">
            <v>0</v>
          </cell>
          <cell r="AQ2213">
            <v>708149</v>
          </cell>
          <cell r="AR2213">
            <v>0</v>
          </cell>
          <cell r="AS2213">
            <v>0</v>
          </cell>
          <cell r="AT2213">
            <v>0</v>
          </cell>
          <cell r="AU2213">
            <v>0</v>
          </cell>
          <cell r="AV2213">
            <v>3540</v>
          </cell>
          <cell r="AW2213">
            <v>6020.0114999999996</v>
          </cell>
          <cell r="AX2213">
            <v>1444.6239</v>
          </cell>
        </row>
        <row r="2214">
          <cell r="D2214" t="str">
            <v>川上　哲司</v>
          </cell>
          <cell r="E2214">
            <v>1001</v>
          </cell>
          <cell r="F2214" t="str">
            <v>役員他</v>
          </cell>
          <cell r="G2214">
            <v>100101</v>
          </cell>
          <cell r="H2214" t="str">
            <v>役員</v>
          </cell>
          <cell r="I2214">
            <v>1</v>
          </cell>
          <cell r="J2214" t="str">
            <v>部門1</v>
          </cell>
          <cell r="K2214">
            <v>1001</v>
          </cell>
          <cell r="L2214" t="str">
            <v>部門1-1</v>
          </cell>
          <cell r="M2214">
            <v>100101</v>
          </cell>
          <cell r="N2214" t="str">
            <v>役員</v>
          </cell>
          <cell r="O2214">
            <v>100</v>
          </cell>
          <cell r="P2214">
            <v>0</v>
          </cell>
          <cell r="Q2214">
            <v>680000</v>
          </cell>
          <cell r="R2214">
            <v>0</v>
          </cell>
          <cell r="S2214">
            <v>0</v>
          </cell>
          <cell r="T2214">
            <v>0</v>
          </cell>
          <cell r="U2214">
            <v>0</v>
          </cell>
          <cell r="V2214">
            <v>0</v>
          </cell>
          <cell r="W2214">
            <v>0</v>
          </cell>
          <cell r="X2214">
            <v>0</v>
          </cell>
          <cell r="Y2214">
            <v>0</v>
          </cell>
          <cell r="Z2214">
            <v>680000</v>
          </cell>
          <cell r="AA2214">
            <v>0</v>
          </cell>
          <cell r="AB2214">
            <v>0</v>
          </cell>
          <cell r="AC2214">
            <v>0</v>
          </cell>
          <cell r="AD2214">
            <v>0</v>
          </cell>
          <cell r="AE2214">
            <v>0</v>
          </cell>
          <cell r="AF2214">
            <v>15373</v>
          </cell>
          <cell r="AG2214">
            <v>0</v>
          </cell>
          <cell r="AH2214">
            <v>0</v>
          </cell>
          <cell r="AI2214">
            <v>0</v>
          </cell>
          <cell r="AJ2214">
            <v>0</v>
          </cell>
          <cell r="AK2214">
            <v>31126</v>
          </cell>
          <cell r="AL2214">
            <v>4345</v>
          </cell>
          <cell r="AM2214">
            <v>55267.6</v>
          </cell>
          <cell r="AN2214">
            <v>930</v>
          </cell>
          <cell r="AO2214">
            <v>0</v>
          </cell>
          <cell r="AP2214">
            <v>0</v>
          </cell>
          <cell r="AQ2214">
            <v>817773</v>
          </cell>
          <cell r="AR2214">
            <v>0</v>
          </cell>
          <cell r="AS2214">
            <v>0</v>
          </cell>
          <cell r="AT2214">
            <v>0</v>
          </cell>
          <cell r="AU2214">
            <v>0</v>
          </cell>
          <cell r="AV2214">
            <v>0</v>
          </cell>
          <cell r="AW2214">
            <v>0</v>
          </cell>
          <cell r="AX2214">
            <v>0</v>
          </cell>
        </row>
        <row r="2215">
          <cell r="D2215" t="str">
            <v>丸山　紀子</v>
          </cell>
          <cell r="E2215">
            <v>1006</v>
          </cell>
          <cell r="F2215" t="str">
            <v>東京研修センター</v>
          </cell>
          <cell r="G2215">
            <v>100601</v>
          </cell>
          <cell r="H2215" t="str">
            <v>ＴＫＣＧ</v>
          </cell>
          <cell r="I2215">
            <v>1</v>
          </cell>
          <cell r="J2215" t="str">
            <v>部門1</v>
          </cell>
          <cell r="K2215">
            <v>1001</v>
          </cell>
          <cell r="L2215" t="str">
            <v>部門1-1</v>
          </cell>
          <cell r="M2215">
            <v>100102</v>
          </cell>
          <cell r="N2215" t="str">
            <v>一般職員</v>
          </cell>
          <cell r="O2215">
            <v>300</v>
          </cell>
          <cell r="P2215">
            <v>457400</v>
          </cell>
          <cell r="Q2215">
            <v>457400</v>
          </cell>
          <cell r="R2215">
            <v>0</v>
          </cell>
          <cell r="S2215">
            <v>0</v>
          </cell>
          <cell r="T2215">
            <v>0</v>
          </cell>
          <cell r="U2215">
            <v>0</v>
          </cell>
          <cell r="V2215">
            <v>0</v>
          </cell>
          <cell r="W2215">
            <v>0</v>
          </cell>
          <cell r="X2215">
            <v>0</v>
          </cell>
          <cell r="Y2215">
            <v>0</v>
          </cell>
          <cell r="Z2215">
            <v>457400</v>
          </cell>
          <cell r="AA2215">
            <v>105000</v>
          </cell>
          <cell r="AB2215">
            <v>67488</v>
          </cell>
          <cell r="AC2215">
            <v>0</v>
          </cell>
          <cell r="AD2215">
            <v>0</v>
          </cell>
          <cell r="AE2215">
            <v>0</v>
          </cell>
          <cell r="AF2215">
            <v>7911</v>
          </cell>
          <cell r="AG2215">
            <v>0</v>
          </cell>
          <cell r="AH2215">
            <v>9900</v>
          </cell>
          <cell r="AI2215">
            <v>0</v>
          </cell>
          <cell r="AJ2215">
            <v>0</v>
          </cell>
          <cell r="AK2215">
            <v>25610</v>
          </cell>
          <cell r="AL2215">
            <v>3575</v>
          </cell>
          <cell r="AM2215">
            <v>55267.6</v>
          </cell>
          <cell r="AN2215">
            <v>930</v>
          </cell>
          <cell r="AO2215">
            <v>0</v>
          </cell>
          <cell r="AP2215">
            <v>0</v>
          </cell>
          <cell r="AQ2215">
            <v>647699</v>
          </cell>
          <cell r="AR2215">
            <v>0</v>
          </cell>
          <cell r="AS2215">
            <v>0</v>
          </cell>
          <cell r="AT2215">
            <v>0</v>
          </cell>
          <cell r="AU2215">
            <v>0</v>
          </cell>
          <cell r="AV2215">
            <v>3238</v>
          </cell>
          <cell r="AW2215">
            <v>5505.9364999999998</v>
          </cell>
          <cell r="AX2215">
            <v>1321.3059000000001</v>
          </cell>
        </row>
        <row r="2216">
          <cell r="D2216" t="str">
            <v>下大澤　祐二</v>
          </cell>
          <cell r="E2216">
            <v>1001</v>
          </cell>
          <cell r="F2216" t="str">
            <v>役員他</v>
          </cell>
          <cell r="G2216">
            <v>100101</v>
          </cell>
          <cell r="H2216" t="str">
            <v>役員</v>
          </cell>
          <cell r="I2216">
            <v>1</v>
          </cell>
          <cell r="J2216" t="str">
            <v>部門1</v>
          </cell>
          <cell r="K2216">
            <v>1001</v>
          </cell>
          <cell r="L2216" t="str">
            <v>部門1-1</v>
          </cell>
          <cell r="M2216">
            <v>100101</v>
          </cell>
          <cell r="N2216" t="str">
            <v>役員</v>
          </cell>
          <cell r="O2216">
            <v>100</v>
          </cell>
          <cell r="P2216">
            <v>0</v>
          </cell>
          <cell r="Q2216">
            <v>680000</v>
          </cell>
          <cell r="R2216">
            <v>0</v>
          </cell>
          <cell r="S2216">
            <v>0</v>
          </cell>
          <cell r="T2216">
            <v>0</v>
          </cell>
          <cell r="U2216">
            <v>0</v>
          </cell>
          <cell r="V2216">
            <v>0</v>
          </cell>
          <cell r="W2216">
            <v>0</v>
          </cell>
          <cell r="X2216">
            <v>0</v>
          </cell>
          <cell r="Y2216">
            <v>0</v>
          </cell>
          <cell r="Z2216">
            <v>680000</v>
          </cell>
          <cell r="AA2216">
            <v>0</v>
          </cell>
          <cell r="AB2216">
            <v>0</v>
          </cell>
          <cell r="AC2216">
            <v>0</v>
          </cell>
          <cell r="AD2216">
            <v>0</v>
          </cell>
          <cell r="AE2216">
            <v>0</v>
          </cell>
          <cell r="AF2216">
            <v>11116</v>
          </cell>
          <cell r="AG2216">
            <v>0</v>
          </cell>
          <cell r="AH2216">
            <v>0</v>
          </cell>
          <cell r="AI2216">
            <v>0</v>
          </cell>
          <cell r="AJ2216">
            <v>0</v>
          </cell>
          <cell r="AK2216">
            <v>32702</v>
          </cell>
          <cell r="AL2216">
            <v>4565</v>
          </cell>
          <cell r="AM2216">
            <v>55267.6</v>
          </cell>
          <cell r="AN2216">
            <v>930</v>
          </cell>
          <cell r="AO2216">
            <v>0</v>
          </cell>
          <cell r="AP2216">
            <v>0</v>
          </cell>
          <cell r="AQ2216">
            <v>813516</v>
          </cell>
          <cell r="AR2216">
            <v>0</v>
          </cell>
          <cell r="AS2216">
            <v>0</v>
          </cell>
          <cell r="AT2216">
            <v>0</v>
          </cell>
          <cell r="AU2216">
            <v>0</v>
          </cell>
          <cell r="AV2216">
            <v>0</v>
          </cell>
          <cell r="AW2216">
            <v>0</v>
          </cell>
          <cell r="AX2216">
            <v>0</v>
          </cell>
        </row>
        <row r="2217">
          <cell r="D2217" t="str">
            <v>田中　秀穂</v>
          </cell>
          <cell r="E2217">
            <v>1001</v>
          </cell>
          <cell r="F2217" t="str">
            <v>産業推進部</v>
          </cell>
          <cell r="G2217">
            <v>100101</v>
          </cell>
          <cell r="H2217" t="str">
            <v>産業国際化・インフラＧ</v>
          </cell>
          <cell r="I2217">
            <v>1</v>
          </cell>
          <cell r="J2217" t="str">
            <v>部門1</v>
          </cell>
          <cell r="K2217">
            <v>1001</v>
          </cell>
          <cell r="L2217" t="str">
            <v>部門1-1</v>
          </cell>
          <cell r="M2217">
            <v>100102</v>
          </cell>
          <cell r="N2217" t="str">
            <v>一般職員</v>
          </cell>
          <cell r="O2217">
            <v>300</v>
          </cell>
          <cell r="P2217">
            <v>461300</v>
          </cell>
          <cell r="Q2217">
            <v>461300</v>
          </cell>
          <cell r="R2217">
            <v>0</v>
          </cell>
          <cell r="S2217">
            <v>0</v>
          </cell>
          <cell r="T2217">
            <v>0</v>
          </cell>
          <cell r="U2217">
            <v>0</v>
          </cell>
          <cell r="V2217">
            <v>0</v>
          </cell>
          <cell r="W2217">
            <v>0</v>
          </cell>
          <cell r="X2217">
            <v>0</v>
          </cell>
          <cell r="Y2217">
            <v>0</v>
          </cell>
          <cell r="Z2217">
            <v>461300</v>
          </cell>
          <cell r="AA2217">
            <v>105000</v>
          </cell>
          <cell r="AB2217">
            <v>70296</v>
          </cell>
          <cell r="AC2217">
            <v>19500</v>
          </cell>
          <cell r="AD2217">
            <v>27000</v>
          </cell>
          <cell r="AE2217">
            <v>0</v>
          </cell>
          <cell r="AF2217">
            <v>10265</v>
          </cell>
          <cell r="AG2217">
            <v>0</v>
          </cell>
          <cell r="AH2217">
            <v>5000</v>
          </cell>
          <cell r="AI2217">
            <v>0</v>
          </cell>
          <cell r="AJ2217">
            <v>0</v>
          </cell>
          <cell r="AK2217">
            <v>27974</v>
          </cell>
          <cell r="AL2217">
            <v>3905</v>
          </cell>
          <cell r="AM2217">
            <v>55267.6</v>
          </cell>
          <cell r="AN2217">
            <v>930</v>
          </cell>
          <cell r="AO2217">
            <v>0</v>
          </cell>
          <cell r="AP2217">
            <v>0</v>
          </cell>
          <cell r="AQ2217">
            <v>698361</v>
          </cell>
          <cell r="AR2217">
            <v>0</v>
          </cell>
          <cell r="AS2217">
            <v>0</v>
          </cell>
          <cell r="AT2217">
            <v>0</v>
          </cell>
          <cell r="AU2217">
            <v>0</v>
          </cell>
          <cell r="AV2217">
            <v>3491</v>
          </cell>
          <cell r="AW2217">
            <v>5936.8734999999997</v>
          </cell>
          <cell r="AX2217">
            <v>1424.6564000000001</v>
          </cell>
        </row>
        <row r="2218">
          <cell r="D2218" t="str">
            <v>高橋　千賀子</v>
          </cell>
          <cell r="E2218">
            <v>1003</v>
          </cell>
          <cell r="F2218" t="str">
            <v>研修業務部</v>
          </cell>
          <cell r="G2218">
            <v>100304</v>
          </cell>
          <cell r="H2218" t="str">
            <v>受入経理Ｇ</v>
          </cell>
          <cell r="I2218">
            <v>1</v>
          </cell>
          <cell r="J2218" t="str">
            <v>部門1</v>
          </cell>
          <cell r="K2218">
            <v>1001</v>
          </cell>
          <cell r="L2218" t="str">
            <v>部門1-1</v>
          </cell>
          <cell r="M2218">
            <v>100102</v>
          </cell>
          <cell r="N2218" t="str">
            <v>一般職員</v>
          </cell>
          <cell r="O2218">
            <v>300</v>
          </cell>
          <cell r="P2218">
            <v>397100</v>
          </cell>
          <cell r="Q2218">
            <v>397100</v>
          </cell>
          <cell r="R2218">
            <v>0</v>
          </cell>
          <cell r="S2218">
            <v>0</v>
          </cell>
          <cell r="T2218">
            <v>0</v>
          </cell>
          <cell r="U2218">
            <v>0</v>
          </cell>
          <cell r="V2218">
            <v>0</v>
          </cell>
          <cell r="W2218">
            <v>0</v>
          </cell>
          <cell r="X2218">
            <v>0</v>
          </cell>
          <cell r="Y2218">
            <v>0</v>
          </cell>
          <cell r="Z2218">
            <v>397100</v>
          </cell>
          <cell r="AA2218">
            <v>45000</v>
          </cell>
          <cell r="AB2218">
            <v>55812</v>
          </cell>
          <cell r="AC2218">
            <v>23000</v>
          </cell>
          <cell r="AD2218">
            <v>0</v>
          </cell>
          <cell r="AE2218">
            <v>0</v>
          </cell>
          <cell r="AF2218">
            <v>17574</v>
          </cell>
          <cell r="AG2218">
            <v>0</v>
          </cell>
          <cell r="AH2218">
            <v>0</v>
          </cell>
          <cell r="AI2218">
            <v>0</v>
          </cell>
          <cell r="AJ2218">
            <v>0</v>
          </cell>
          <cell r="AK2218">
            <v>22064</v>
          </cell>
          <cell r="AL2218">
            <v>3080</v>
          </cell>
          <cell r="AM2218">
            <v>49918.8</v>
          </cell>
          <cell r="AN2218">
            <v>840</v>
          </cell>
          <cell r="AO2218">
            <v>0</v>
          </cell>
          <cell r="AP2218">
            <v>0</v>
          </cell>
          <cell r="AQ2218">
            <v>538486</v>
          </cell>
          <cell r="AR2218">
            <v>0</v>
          </cell>
          <cell r="AS2218">
            <v>0</v>
          </cell>
          <cell r="AT2218">
            <v>0</v>
          </cell>
          <cell r="AU2218">
            <v>0</v>
          </cell>
          <cell r="AV2218">
            <v>2692</v>
          </cell>
          <cell r="AW2218">
            <v>4577.5609999999997</v>
          </cell>
          <cell r="AX2218">
            <v>1098.5114000000001</v>
          </cell>
        </row>
        <row r="2219">
          <cell r="D2219" t="str">
            <v>ウィヤカーン　真理</v>
          </cell>
          <cell r="E2219">
            <v>1006</v>
          </cell>
          <cell r="F2219" t="str">
            <v>東京研修センター</v>
          </cell>
          <cell r="G2219">
            <v>100601</v>
          </cell>
          <cell r="H2219" t="str">
            <v>ＴＫＣＧ</v>
          </cell>
          <cell r="I2219">
            <v>1</v>
          </cell>
          <cell r="J2219" t="str">
            <v>部門1</v>
          </cell>
          <cell r="K2219">
            <v>1001</v>
          </cell>
          <cell r="L2219" t="str">
            <v>部門1-1</v>
          </cell>
          <cell r="M2219">
            <v>100102</v>
          </cell>
          <cell r="N2219" t="str">
            <v>一般職員</v>
          </cell>
          <cell r="O2219">
            <v>500</v>
          </cell>
          <cell r="P2219">
            <v>399500</v>
          </cell>
          <cell r="Q2219">
            <v>399500</v>
          </cell>
          <cell r="R2219">
            <v>0</v>
          </cell>
          <cell r="S2219">
            <v>0</v>
          </cell>
          <cell r="T2219">
            <v>0</v>
          </cell>
          <cell r="U2219">
            <v>0</v>
          </cell>
          <cell r="V2219">
            <v>0</v>
          </cell>
          <cell r="W2219">
            <v>0</v>
          </cell>
          <cell r="X2219">
            <v>0</v>
          </cell>
          <cell r="Y2219">
            <v>0</v>
          </cell>
          <cell r="Z2219">
            <v>399500</v>
          </cell>
          <cell r="AA2219">
            <v>0</v>
          </cell>
          <cell r="AB2219">
            <v>49320</v>
          </cell>
          <cell r="AC2219">
            <v>11500</v>
          </cell>
          <cell r="AD2219">
            <v>0</v>
          </cell>
          <cell r="AE2219">
            <v>0</v>
          </cell>
          <cell r="AF2219">
            <v>22700</v>
          </cell>
          <cell r="AG2219">
            <v>0</v>
          </cell>
          <cell r="AH2219">
            <v>15952</v>
          </cell>
          <cell r="AI2219">
            <v>22827</v>
          </cell>
          <cell r="AJ2219">
            <v>0</v>
          </cell>
          <cell r="AK2219">
            <v>22064</v>
          </cell>
          <cell r="AL2219">
            <v>3080</v>
          </cell>
          <cell r="AM2219">
            <v>49918.8</v>
          </cell>
          <cell r="AN2219">
            <v>840</v>
          </cell>
          <cell r="AO2219">
            <v>0</v>
          </cell>
          <cell r="AP2219">
            <v>0</v>
          </cell>
          <cell r="AQ2219">
            <v>521799</v>
          </cell>
          <cell r="AR2219">
            <v>0</v>
          </cell>
          <cell r="AS2219">
            <v>0</v>
          </cell>
          <cell r="AT2219">
            <v>0</v>
          </cell>
          <cell r="AU2219">
            <v>0</v>
          </cell>
          <cell r="AV2219">
            <v>2608</v>
          </cell>
          <cell r="AW2219">
            <v>4436.2865000000002</v>
          </cell>
          <cell r="AX2219">
            <v>1064.4699000000001</v>
          </cell>
        </row>
        <row r="2220">
          <cell r="D2220" t="str">
            <v>山口　千恵子</v>
          </cell>
          <cell r="E2220">
            <v>1008</v>
          </cell>
          <cell r="F2220" t="str">
            <v>HIDA総合研究所</v>
          </cell>
          <cell r="G2220">
            <v>100801</v>
          </cell>
          <cell r="H2220" t="str">
            <v>調査企画Ｇ</v>
          </cell>
          <cell r="I2220">
            <v>1</v>
          </cell>
          <cell r="J2220" t="str">
            <v>部門1</v>
          </cell>
          <cell r="K2220">
            <v>1001</v>
          </cell>
          <cell r="L2220" t="str">
            <v>部門1-1</v>
          </cell>
          <cell r="M2220">
            <v>100102</v>
          </cell>
          <cell r="N2220" t="str">
            <v>一般職員</v>
          </cell>
          <cell r="O2220">
            <v>300</v>
          </cell>
          <cell r="P2220">
            <v>461300</v>
          </cell>
          <cell r="Q2220">
            <v>461300</v>
          </cell>
          <cell r="R2220">
            <v>0</v>
          </cell>
          <cell r="S2220">
            <v>0</v>
          </cell>
          <cell r="T2220">
            <v>0</v>
          </cell>
          <cell r="U2220">
            <v>0</v>
          </cell>
          <cell r="V2220">
            <v>0</v>
          </cell>
          <cell r="W2220">
            <v>0</v>
          </cell>
          <cell r="X2220">
            <v>0</v>
          </cell>
          <cell r="Y2220">
            <v>0</v>
          </cell>
          <cell r="Z2220">
            <v>461300</v>
          </cell>
          <cell r="AA2220">
            <v>105000</v>
          </cell>
          <cell r="AB2220">
            <v>67956</v>
          </cell>
          <cell r="AC2220">
            <v>0</v>
          </cell>
          <cell r="AD2220">
            <v>27000</v>
          </cell>
          <cell r="AE2220">
            <v>0</v>
          </cell>
          <cell r="AF2220">
            <v>13208</v>
          </cell>
          <cell r="AG2220">
            <v>0</v>
          </cell>
          <cell r="AH2220">
            <v>0</v>
          </cell>
          <cell r="AI2220">
            <v>0</v>
          </cell>
          <cell r="AJ2220">
            <v>0</v>
          </cell>
          <cell r="AK2220">
            <v>26792</v>
          </cell>
          <cell r="AL2220">
            <v>3740</v>
          </cell>
          <cell r="AM2220">
            <v>55267.6</v>
          </cell>
          <cell r="AN2220">
            <v>930</v>
          </cell>
          <cell r="AO2220">
            <v>0</v>
          </cell>
          <cell r="AP2220">
            <v>0</v>
          </cell>
          <cell r="AQ2220">
            <v>674464</v>
          </cell>
          <cell r="AR2220">
            <v>0</v>
          </cell>
          <cell r="AS2220">
            <v>0</v>
          </cell>
          <cell r="AT2220">
            <v>0</v>
          </cell>
          <cell r="AU2220">
            <v>0</v>
          </cell>
          <cell r="AV2220">
            <v>3372</v>
          </cell>
          <cell r="AW2220">
            <v>5733.2640000000001</v>
          </cell>
          <cell r="AX2220">
            <v>1375.9065000000001</v>
          </cell>
        </row>
        <row r="2221">
          <cell r="D2221" t="str">
            <v>名波　澄人</v>
          </cell>
          <cell r="E2221">
            <v>1007</v>
          </cell>
          <cell r="F2221" t="str">
            <v>関西研修センター</v>
          </cell>
          <cell r="G2221">
            <v>100701</v>
          </cell>
          <cell r="H2221" t="str">
            <v>ＫＫＣＧ</v>
          </cell>
          <cell r="I2221">
            <v>1</v>
          </cell>
          <cell r="J2221" t="str">
            <v>部門1</v>
          </cell>
          <cell r="K2221">
            <v>1001</v>
          </cell>
          <cell r="L2221" t="str">
            <v>部門1-1</v>
          </cell>
          <cell r="M2221">
            <v>100102</v>
          </cell>
          <cell r="N2221" t="str">
            <v>一般職員</v>
          </cell>
          <cell r="O2221">
            <v>500</v>
          </cell>
          <cell r="P2221">
            <v>392600</v>
          </cell>
          <cell r="Q2221">
            <v>392600</v>
          </cell>
          <cell r="R2221">
            <v>0</v>
          </cell>
          <cell r="S2221">
            <v>0</v>
          </cell>
          <cell r="T2221">
            <v>0</v>
          </cell>
          <cell r="U2221">
            <v>0</v>
          </cell>
          <cell r="V2221">
            <v>0</v>
          </cell>
          <cell r="W2221">
            <v>0</v>
          </cell>
          <cell r="X2221">
            <v>0</v>
          </cell>
          <cell r="Y2221">
            <v>0</v>
          </cell>
          <cell r="Z2221">
            <v>392600</v>
          </cell>
          <cell r="AA2221">
            <v>0</v>
          </cell>
          <cell r="AB2221">
            <v>48672</v>
          </cell>
          <cell r="AC2221">
            <v>13000</v>
          </cell>
          <cell r="AD2221">
            <v>27000</v>
          </cell>
          <cell r="AE2221">
            <v>0</v>
          </cell>
          <cell r="AF2221">
            <v>8388</v>
          </cell>
          <cell r="AG2221">
            <v>0</v>
          </cell>
          <cell r="AH2221">
            <v>10507</v>
          </cell>
          <cell r="AI2221">
            <v>111206</v>
          </cell>
          <cell r="AJ2221">
            <v>0</v>
          </cell>
          <cell r="AK2221">
            <v>24428</v>
          </cell>
          <cell r="AL2221">
            <v>3410</v>
          </cell>
          <cell r="AM2221">
            <v>55267.6</v>
          </cell>
          <cell r="AN2221">
            <v>930</v>
          </cell>
          <cell r="AO2221">
            <v>0</v>
          </cell>
          <cell r="AP2221">
            <v>0</v>
          </cell>
          <cell r="AQ2221">
            <v>611373</v>
          </cell>
          <cell r="AR2221">
            <v>13079</v>
          </cell>
          <cell r="AS2221">
            <v>0</v>
          </cell>
          <cell r="AT2221">
            <v>0</v>
          </cell>
          <cell r="AU2221">
            <v>0</v>
          </cell>
          <cell r="AV2221">
            <v>3056</v>
          </cell>
          <cell r="AW2221">
            <v>5197.5355</v>
          </cell>
          <cell r="AX2221">
            <v>1247.2009</v>
          </cell>
        </row>
        <row r="2222">
          <cell r="D2222" t="str">
            <v>宮本　真一</v>
          </cell>
          <cell r="E2222">
            <v>1007</v>
          </cell>
          <cell r="F2222" t="str">
            <v>関西研修センター</v>
          </cell>
          <cell r="G2222">
            <v>100701</v>
          </cell>
          <cell r="H2222" t="str">
            <v>ＫＫＣＧ</v>
          </cell>
          <cell r="I2222">
            <v>1</v>
          </cell>
          <cell r="J2222" t="str">
            <v>部門1</v>
          </cell>
          <cell r="K2222">
            <v>1001</v>
          </cell>
          <cell r="L2222" t="str">
            <v>部門1-1</v>
          </cell>
          <cell r="M2222">
            <v>100102</v>
          </cell>
          <cell r="N2222" t="str">
            <v>一般職員</v>
          </cell>
          <cell r="O2222">
            <v>300</v>
          </cell>
          <cell r="P2222">
            <v>457400</v>
          </cell>
          <cell r="Q2222">
            <v>457400</v>
          </cell>
          <cell r="R2222">
            <v>0</v>
          </cell>
          <cell r="S2222">
            <v>0</v>
          </cell>
          <cell r="T2222">
            <v>0</v>
          </cell>
          <cell r="U2222">
            <v>0</v>
          </cell>
          <cell r="V2222">
            <v>0</v>
          </cell>
          <cell r="W2222">
            <v>0</v>
          </cell>
          <cell r="X2222">
            <v>0</v>
          </cell>
          <cell r="Y2222">
            <v>0</v>
          </cell>
          <cell r="Z2222">
            <v>457400</v>
          </cell>
          <cell r="AA2222">
            <v>105000</v>
          </cell>
          <cell r="AB2222">
            <v>71388</v>
          </cell>
          <cell r="AC2222">
            <v>32500</v>
          </cell>
          <cell r="AD2222">
            <v>25826</v>
          </cell>
          <cell r="AE2222">
            <v>39217</v>
          </cell>
          <cell r="AF2222">
            <v>8388</v>
          </cell>
          <cell r="AG2222">
            <v>0</v>
          </cell>
          <cell r="AH2222">
            <v>17900</v>
          </cell>
          <cell r="AI2222">
            <v>0</v>
          </cell>
          <cell r="AJ2222">
            <v>0</v>
          </cell>
          <cell r="AK2222">
            <v>29550</v>
          </cell>
          <cell r="AL2222">
            <v>4125</v>
          </cell>
          <cell r="AM2222">
            <v>55267.6</v>
          </cell>
          <cell r="AN2222">
            <v>930</v>
          </cell>
          <cell r="AO2222">
            <v>0</v>
          </cell>
          <cell r="AP2222">
            <v>0</v>
          </cell>
          <cell r="AQ2222">
            <v>757619</v>
          </cell>
          <cell r="AR2222">
            <v>0</v>
          </cell>
          <cell r="AS2222">
            <v>0</v>
          </cell>
          <cell r="AT2222">
            <v>0</v>
          </cell>
          <cell r="AU2222">
            <v>0</v>
          </cell>
          <cell r="AV2222">
            <v>3788</v>
          </cell>
          <cell r="AW2222">
            <v>6439.8564999999999</v>
          </cell>
          <cell r="AX2222">
            <v>1545.5427</v>
          </cell>
        </row>
        <row r="2223">
          <cell r="D2223" t="str">
            <v>木戸　孝之</v>
          </cell>
          <cell r="E2223">
            <v>1002</v>
          </cell>
          <cell r="F2223" t="str">
            <v>派遣業務部</v>
          </cell>
          <cell r="G2223">
            <v>100202</v>
          </cell>
          <cell r="H2223" t="str">
            <v>庶務経理Ｇ</v>
          </cell>
          <cell r="I2223">
            <v>1</v>
          </cell>
          <cell r="J2223" t="str">
            <v>部門1</v>
          </cell>
          <cell r="K2223">
            <v>1001</v>
          </cell>
          <cell r="L2223" t="str">
            <v>部門1-1</v>
          </cell>
          <cell r="M2223">
            <v>100102</v>
          </cell>
          <cell r="N2223" t="str">
            <v>一般職員</v>
          </cell>
          <cell r="O2223">
            <v>300</v>
          </cell>
          <cell r="P2223">
            <v>427800</v>
          </cell>
          <cell r="Q2223">
            <v>427800</v>
          </cell>
          <cell r="R2223">
            <v>0</v>
          </cell>
          <cell r="S2223">
            <v>0</v>
          </cell>
          <cell r="T2223">
            <v>0</v>
          </cell>
          <cell r="U2223">
            <v>0</v>
          </cell>
          <cell r="V2223">
            <v>0</v>
          </cell>
          <cell r="W2223">
            <v>0</v>
          </cell>
          <cell r="X2223">
            <v>0</v>
          </cell>
          <cell r="Y2223">
            <v>0</v>
          </cell>
          <cell r="Z2223">
            <v>427800</v>
          </cell>
          <cell r="AA2223">
            <v>75000</v>
          </cell>
          <cell r="AB2223">
            <v>60336</v>
          </cell>
          <cell r="AC2223">
            <v>0</v>
          </cell>
          <cell r="AD2223">
            <v>0</v>
          </cell>
          <cell r="AE2223">
            <v>0</v>
          </cell>
          <cell r="AF2223">
            <v>15373</v>
          </cell>
          <cell r="AG2223">
            <v>0</v>
          </cell>
          <cell r="AH2223">
            <v>9900</v>
          </cell>
          <cell r="AI2223">
            <v>0</v>
          </cell>
          <cell r="AJ2223">
            <v>0</v>
          </cell>
          <cell r="AK2223">
            <v>23246</v>
          </cell>
          <cell r="AL2223">
            <v>3245</v>
          </cell>
          <cell r="AM2223">
            <v>52593.2</v>
          </cell>
          <cell r="AN2223">
            <v>885</v>
          </cell>
          <cell r="AO2223">
            <v>0</v>
          </cell>
          <cell r="AP2223">
            <v>0</v>
          </cell>
          <cell r="AQ2223">
            <v>588409</v>
          </cell>
          <cell r="AR2223">
            <v>0</v>
          </cell>
          <cell r="AS2223">
            <v>0</v>
          </cell>
          <cell r="AT2223">
            <v>0</v>
          </cell>
          <cell r="AU2223">
            <v>0</v>
          </cell>
          <cell r="AV2223">
            <v>2942</v>
          </cell>
          <cell r="AW2223">
            <v>5001.5214999999998</v>
          </cell>
          <cell r="AX2223">
            <v>1200.3543</v>
          </cell>
        </row>
        <row r="2224">
          <cell r="D2224" t="str">
            <v>鈴木　裕典</v>
          </cell>
          <cell r="E2224">
            <v>1004</v>
          </cell>
          <cell r="F2224" t="str">
            <v>事業統括部</v>
          </cell>
          <cell r="G2224">
            <v>100401</v>
          </cell>
          <cell r="H2224" t="str">
            <v>事業統括Ｇ</v>
          </cell>
          <cell r="I2224">
            <v>1</v>
          </cell>
          <cell r="J2224" t="str">
            <v>部門1</v>
          </cell>
          <cell r="K2224">
            <v>1001</v>
          </cell>
          <cell r="L2224" t="str">
            <v>部門1-1</v>
          </cell>
          <cell r="M2224">
            <v>100102</v>
          </cell>
          <cell r="N2224" t="str">
            <v>一般職員</v>
          </cell>
          <cell r="O2224">
            <v>500</v>
          </cell>
          <cell r="P2224">
            <v>377800</v>
          </cell>
          <cell r="Q2224">
            <v>377800</v>
          </cell>
          <cell r="R2224">
            <v>0</v>
          </cell>
          <cell r="S2224">
            <v>0</v>
          </cell>
          <cell r="T2224">
            <v>0</v>
          </cell>
          <cell r="U2224">
            <v>0</v>
          </cell>
          <cell r="V2224">
            <v>0</v>
          </cell>
          <cell r="W2224">
            <v>0</v>
          </cell>
          <cell r="X2224">
            <v>0</v>
          </cell>
          <cell r="Y2224">
            <v>0</v>
          </cell>
          <cell r="Z2224">
            <v>377800</v>
          </cell>
          <cell r="AA2224">
            <v>0</v>
          </cell>
          <cell r="AB2224">
            <v>48456</v>
          </cell>
          <cell r="AC2224">
            <v>26000</v>
          </cell>
          <cell r="AD2224">
            <v>0</v>
          </cell>
          <cell r="AE2224">
            <v>0</v>
          </cell>
          <cell r="AF2224">
            <v>22516</v>
          </cell>
          <cell r="AG2224">
            <v>0</v>
          </cell>
          <cell r="AH2224">
            <v>9814</v>
          </cell>
          <cell r="AI2224">
            <v>65356</v>
          </cell>
          <cell r="AJ2224">
            <v>0</v>
          </cell>
          <cell r="AK2224">
            <v>18518</v>
          </cell>
          <cell r="AL2224">
            <v>2585</v>
          </cell>
          <cell r="AM2224">
            <v>41896.6</v>
          </cell>
          <cell r="AN2224">
            <v>705</v>
          </cell>
          <cell r="AO2224">
            <v>0</v>
          </cell>
          <cell r="AP2224">
            <v>0</v>
          </cell>
          <cell r="AQ2224">
            <v>549942</v>
          </cell>
          <cell r="AR2224">
            <v>0</v>
          </cell>
          <cell r="AS2224">
            <v>0</v>
          </cell>
          <cell r="AT2224">
            <v>0</v>
          </cell>
          <cell r="AU2224">
            <v>0</v>
          </cell>
          <cell r="AV2224">
            <v>2749</v>
          </cell>
          <cell r="AW2224">
            <v>4675.2169999999996</v>
          </cell>
          <cell r="AX2224">
            <v>1121.8815999999999</v>
          </cell>
        </row>
        <row r="2225">
          <cell r="D2225" t="str">
            <v>市川　健史</v>
          </cell>
          <cell r="E2225">
            <v>1005</v>
          </cell>
          <cell r="F2225" t="str">
            <v>総務企画部</v>
          </cell>
          <cell r="G2225">
            <v>100502</v>
          </cell>
          <cell r="H2225" t="str">
            <v>総務Ｇ</v>
          </cell>
          <cell r="I2225">
            <v>1</v>
          </cell>
          <cell r="J2225" t="str">
            <v>部門1</v>
          </cell>
          <cell r="K2225">
            <v>1001</v>
          </cell>
          <cell r="L2225" t="str">
            <v>部門1-1</v>
          </cell>
          <cell r="M2225">
            <v>100102</v>
          </cell>
          <cell r="N2225" t="str">
            <v>一般職員</v>
          </cell>
          <cell r="O2225">
            <v>300</v>
          </cell>
          <cell r="P2225">
            <v>457400</v>
          </cell>
          <cell r="Q2225">
            <v>457400</v>
          </cell>
          <cell r="R2225">
            <v>0</v>
          </cell>
          <cell r="S2225">
            <v>0</v>
          </cell>
          <cell r="T2225">
            <v>0</v>
          </cell>
          <cell r="U2225">
            <v>0</v>
          </cell>
          <cell r="V2225">
            <v>0</v>
          </cell>
          <cell r="W2225">
            <v>0</v>
          </cell>
          <cell r="X2225">
            <v>0</v>
          </cell>
          <cell r="Y2225">
            <v>0</v>
          </cell>
          <cell r="Z2225">
            <v>457400</v>
          </cell>
          <cell r="AA2225">
            <v>105000</v>
          </cell>
          <cell r="AB2225">
            <v>72588</v>
          </cell>
          <cell r="AC2225">
            <v>42500</v>
          </cell>
          <cell r="AD2225">
            <v>0</v>
          </cell>
          <cell r="AE2225">
            <v>0</v>
          </cell>
          <cell r="AF2225">
            <v>8560</v>
          </cell>
          <cell r="AG2225">
            <v>0</v>
          </cell>
          <cell r="AH2225">
            <v>7200</v>
          </cell>
          <cell r="AI2225">
            <v>0</v>
          </cell>
          <cell r="AJ2225">
            <v>0</v>
          </cell>
          <cell r="AK2225">
            <v>27974</v>
          </cell>
          <cell r="AL2225">
            <v>3905</v>
          </cell>
          <cell r="AM2225">
            <v>55267.6</v>
          </cell>
          <cell r="AN2225">
            <v>930</v>
          </cell>
          <cell r="AO2225">
            <v>0</v>
          </cell>
          <cell r="AP2225">
            <v>0</v>
          </cell>
          <cell r="AQ2225">
            <v>693248</v>
          </cell>
          <cell r="AR2225">
            <v>0</v>
          </cell>
          <cell r="AS2225">
            <v>0</v>
          </cell>
          <cell r="AT2225">
            <v>0</v>
          </cell>
          <cell r="AU2225">
            <v>0</v>
          </cell>
          <cell r="AV2225">
            <v>3466</v>
          </cell>
          <cell r="AW2225">
            <v>5892.848</v>
          </cell>
          <cell r="AX2225">
            <v>1414.2258999999999</v>
          </cell>
        </row>
        <row r="2226">
          <cell r="D2226" t="str">
            <v>平野　貴昭</v>
          </cell>
          <cell r="E2226">
            <v>1005</v>
          </cell>
          <cell r="F2226" t="str">
            <v>総務企画部</v>
          </cell>
          <cell r="G2226">
            <v>100502</v>
          </cell>
          <cell r="H2226" t="str">
            <v>総務Ｇ</v>
          </cell>
          <cell r="I2226">
            <v>1</v>
          </cell>
          <cell r="J2226" t="str">
            <v>部門1</v>
          </cell>
          <cell r="K2226">
            <v>1001</v>
          </cell>
          <cell r="L2226" t="str">
            <v>部門1-1</v>
          </cell>
          <cell r="M2226">
            <v>100102</v>
          </cell>
          <cell r="N2226" t="str">
            <v>一般職員</v>
          </cell>
          <cell r="O2226">
            <v>300</v>
          </cell>
          <cell r="P2226">
            <v>324870</v>
          </cell>
          <cell r="Q2226">
            <v>324870</v>
          </cell>
          <cell r="R2226">
            <v>0</v>
          </cell>
          <cell r="S2226">
            <v>0</v>
          </cell>
          <cell r="T2226">
            <v>0</v>
          </cell>
          <cell r="U2226">
            <v>0</v>
          </cell>
          <cell r="V2226">
            <v>0</v>
          </cell>
          <cell r="W2226">
            <v>0</v>
          </cell>
          <cell r="X2226">
            <v>0</v>
          </cell>
          <cell r="Y2226">
            <v>0</v>
          </cell>
          <cell r="Z2226">
            <v>324870</v>
          </cell>
          <cell r="AA2226">
            <v>73500</v>
          </cell>
          <cell r="AB2226">
            <v>48896</v>
          </cell>
          <cell r="AC2226">
            <v>9100</v>
          </cell>
          <cell r="AD2226">
            <v>0</v>
          </cell>
          <cell r="AE2226">
            <v>0</v>
          </cell>
          <cell r="AF2226">
            <v>0</v>
          </cell>
          <cell r="AG2226">
            <v>0</v>
          </cell>
          <cell r="AH2226">
            <v>2450</v>
          </cell>
          <cell r="AI2226">
            <v>0</v>
          </cell>
          <cell r="AJ2226">
            <v>0</v>
          </cell>
          <cell r="AK2226">
            <v>27974</v>
          </cell>
          <cell r="AL2226">
            <v>3905</v>
          </cell>
          <cell r="AM2226">
            <v>55267.6</v>
          </cell>
          <cell r="AN2226">
            <v>930</v>
          </cell>
          <cell r="AO2226">
            <v>0</v>
          </cell>
          <cell r="AP2226">
            <v>0</v>
          </cell>
          <cell r="AQ2226">
            <v>458816</v>
          </cell>
          <cell r="AR2226">
            <v>0</v>
          </cell>
          <cell r="AS2226">
            <v>0</v>
          </cell>
          <cell r="AT2226">
            <v>0</v>
          </cell>
          <cell r="AU2226">
            <v>0</v>
          </cell>
          <cell r="AV2226">
            <v>2294</v>
          </cell>
          <cell r="AW2226">
            <v>3900.0160000000001</v>
          </cell>
          <cell r="AX2226">
            <v>935.9846</v>
          </cell>
        </row>
        <row r="2227">
          <cell r="D2227" t="str">
            <v>近藤　斉</v>
          </cell>
          <cell r="E2227">
            <v>1004</v>
          </cell>
          <cell r="F2227" t="str">
            <v>事業統括部</v>
          </cell>
          <cell r="G2227">
            <v>100403</v>
          </cell>
          <cell r="H2227" t="str">
            <v>管理システムＧ</v>
          </cell>
          <cell r="I2227">
            <v>1</v>
          </cell>
          <cell r="J2227" t="str">
            <v>部門1</v>
          </cell>
          <cell r="K2227">
            <v>1001</v>
          </cell>
          <cell r="L2227" t="str">
            <v>部門1-1</v>
          </cell>
          <cell r="M2227">
            <v>100102</v>
          </cell>
          <cell r="N2227" t="str">
            <v>一般職員</v>
          </cell>
          <cell r="O2227">
            <v>300</v>
          </cell>
          <cell r="P2227">
            <v>400500</v>
          </cell>
          <cell r="Q2227">
            <v>400500</v>
          </cell>
          <cell r="R2227">
            <v>0</v>
          </cell>
          <cell r="S2227">
            <v>0</v>
          </cell>
          <cell r="T2227">
            <v>0</v>
          </cell>
          <cell r="U2227">
            <v>0</v>
          </cell>
          <cell r="V2227">
            <v>0</v>
          </cell>
          <cell r="W2227">
            <v>0</v>
          </cell>
          <cell r="X2227">
            <v>0</v>
          </cell>
          <cell r="Y2227">
            <v>0</v>
          </cell>
          <cell r="Z2227">
            <v>400500</v>
          </cell>
          <cell r="AA2227">
            <v>75000</v>
          </cell>
          <cell r="AB2227">
            <v>62940</v>
          </cell>
          <cell r="AC2227">
            <v>49000</v>
          </cell>
          <cell r="AD2227">
            <v>0</v>
          </cell>
          <cell r="AE2227">
            <v>0</v>
          </cell>
          <cell r="AF2227">
            <v>23820</v>
          </cell>
          <cell r="AG2227">
            <v>0</v>
          </cell>
          <cell r="AH2227">
            <v>4500</v>
          </cell>
          <cell r="AI2227">
            <v>0</v>
          </cell>
          <cell r="AJ2227">
            <v>0</v>
          </cell>
          <cell r="AK2227">
            <v>24428</v>
          </cell>
          <cell r="AL2227">
            <v>3410</v>
          </cell>
          <cell r="AM2227">
            <v>55267.6</v>
          </cell>
          <cell r="AN2227">
            <v>930</v>
          </cell>
          <cell r="AO2227">
            <v>0</v>
          </cell>
          <cell r="AP2227">
            <v>0</v>
          </cell>
          <cell r="AQ2227">
            <v>615760</v>
          </cell>
          <cell r="AR2227">
            <v>0</v>
          </cell>
          <cell r="AS2227">
            <v>0</v>
          </cell>
          <cell r="AT2227">
            <v>0</v>
          </cell>
          <cell r="AU2227">
            <v>0</v>
          </cell>
          <cell r="AV2227">
            <v>3078</v>
          </cell>
          <cell r="AW2227">
            <v>5234.76</v>
          </cell>
          <cell r="AX2227">
            <v>1256.1504</v>
          </cell>
        </row>
        <row r="2228">
          <cell r="D2228" t="str">
            <v>森下　秀重</v>
          </cell>
          <cell r="E2228">
            <v>1002</v>
          </cell>
          <cell r="F2228" t="str">
            <v>派遣業務部</v>
          </cell>
          <cell r="G2228">
            <v>100201</v>
          </cell>
          <cell r="H2228" t="str">
            <v>派遣業務Ｇ</v>
          </cell>
          <cell r="I2228">
            <v>1</v>
          </cell>
          <cell r="J2228" t="str">
            <v>部門1</v>
          </cell>
          <cell r="K2228">
            <v>1001</v>
          </cell>
          <cell r="L2228" t="str">
            <v>部門1-1</v>
          </cell>
          <cell r="M2228">
            <v>100102</v>
          </cell>
          <cell r="N2228" t="str">
            <v>一般職員</v>
          </cell>
          <cell r="O2228">
            <v>500</v>
          </cell>
          <cell r="P2228">
            <v>390200</v>
          </cell>
          <cell r="Q2228">
            <v>390200</v>
          </cell>
          <cell r="R2228">
            <v>0</v>
          </cell>
          <cell r="S2228">
            <v>0</v>
          </cell>
          <cell r="T2228">
            <v>0</v>
          </cell>
          <cell r="U2228">
            <v>0</v>
          </cell>
          <cell r="V2228">
            <v>0</v>
          </cell>
          <cell r="W2228">
            <v>0</v>
          </cell>
          <cell r="X2228">
            <v>0</v>
          </cell>
          <cell r="Y2228">
            <v>0</v>
          </cell>
          <cell r="Z2228">
            <v>390200</v>
          </cell>
          <cell r="AA2228">
            <v>0</v>
          </cell>
          <cell r="AB2228">
            <v>49944</v>
          </cell>
          <cell r="AC2228">
            <v>26000</v>
          </cell>
          <cell r="AD2228">
            <v>0</v>
          </cell>
          <cell r="AE2228">
            <v>0</v>
          </cell>
          <cell r="AF2228">
            <v>12816</v>
          </cell>
          <cell r="AG2228">
            <v>0</v>
          </cell>
          <cell r="AH2228">
            <v>13785</v>
          </cell>
          <cell r="AI2228">
            <v>2176</v>
          </cell>
          <cell r="AJ2228">
            <v>0</v>
          </cell>
          <cell r="AK2228">
            <v>22064</v>
          </cell>
          <cell r="AL2228">
            <v>3080</v>
          </cell>
          <cell r="AM2228">
            <v>49918.8</v>
          </cell>
          <cell r="AN2228">
            <v>840</v>
          </cell>
          <cell r="AO2228">
            <v>0</v>
          </cell>
          <cell r="AP2228">
            <v>0</v>
          </cell>
          <cell r="AQ2228">
            <v>494921</v>
          </cell>
          <cell r="AR2228">
            <v>0</v>
          </cell>
          <cell r="AS2228">
            <v>0</v>
          </cell>
          <cell r="AT2228">
            <v>0</v>
          </cell>
          <cell r="AU2228">
            <v>0</v>
          </cell>
          <cell r="AV2228">
            <v>2474</v>
          </cell>
          <cell r="AW2228">
            <v>4207.4335000000001</v>
          </cell>
          <cell r="AX2228">
            <v>1009.6387999999999</v>
          </cell>
        </row>
        <row r="2229">
          <cell r="D2229" t="str">
            <v>阿達　清</v>
          </cell>
          <cell r="E2229">
            <v>1002</v>
          </cell>
          <cell r="F2229" t="str">
            <v>派遣業務部</v>
          </cell>
          <cell r="G2229">
            <v>100201</v>
          </cell>
          <cell r="H2229" t="str">
            <v>派遣業務Ｇ</v>
          </cell>
          <cell r="I2229">
            <v>1</v>
          </cell>
          <cell r="J2229" t="str">
            <v>部門1</v>
          </cell>
          <cell r="K2229">
            <v>1001</v>
          </cell>
          <cell r="L2229" t="str">
            <v>部門1-1</v>
          </cell>
          <cell r="M2229">
            <v>100102</v>
          </cell>
          <cell r="N2229" t="str">
            <v>一般職員</v>
          </cell>
          <cell r="O2229">
            <v>500</v>
          </cell>
          <cell r="P2229">
            <v>401800</v>
          </cell>
          <cell r="Q2229">
            <v>401800</v>
          </cell>
          <cell r="R2229">
            <v>0</v>
          </cell>
          <cell r="S2229">
            <v>0</v>
          </cell>
          <cell r="T2229">
            <v>0</v>
          </cell>
          <cell r="U2229">
            <v>0</v>
          </cell>
          <cell r="V2229">
            <v>0</v>
          </cell>
          <cell r="W2229">
            <v>0</v>
          </cell>
          <cell r="X2229">
            <v>0</v>
          </cell>
          <cell r="Y2229">
            <v>0</v>
          </cell>
          <cell r="Z2229">
            <v>401800</v>
          </cell>
          <cell r="AA2229">
            <v>0</v>
          </cell>
          <cell r="AB2229">
            <v>48216</v>
          </cell>
          <cell r="AC2229">
            <v>0</v>
          </cell>
          <cell r="AD2229">
            <v>27000</v>
          </cell>
          <cell r="AE2229">
            <v>0</v>
          </cell>
          <cell r="AF2229">
            <v>12763</v>
          </cell>
          <cell r="AG2229">
            <v>0</v>
          </cell>
          <cell r="AH2229">
            <v>8600</v>
          </cell>
          <cell r="AI2229">
            <v>0</v>
          </cell>
          <cell r="AJ2229">
            <v>0</v>
          </cell>
          <cell r="AK2229">
            <v>19700</v>
          </cell>
          <cell r="AL2229">
            <v>2750</v>
          </cell>
          <cell r="AM2229">
            <v>44570</v>
          </cell>
          <cell r="AN2229">
            <v>750</v>
          </cell>
          <cell r="AO2229">
            <v>0</v>
          </cell>
          <cell r="AP2229">
            <v>0</v>
          </cell>
          <cell r="AQ2229">
            <v>498379</v>
          </cell>
          <cell r="AR2229">
            <v>0</v>
          </cell>
          <cell r="AS2229">
            <v>0</v>
          </cell>
          <cell r="AT2229">
            <v>0</v>
          </cell>
          <cell r="AU2229">
            <v>0</v>
          </cell>
          <cell r="AV2229">
            <v>2491</v>
          </cell>
          <cell r="AW2229">
            <v>4237.1165000000001</v>
          </cell>
          <cell r="AX2229">
            <v>1016.6931</v>
          </cell>
        </row>
        <row r="2230">
          <cell r="D2230" t="str">
            <v>金沢　功</v>
          </cell>
          <cell r="E2230">
            <v>1006</v>
          </cell>
          <cell r="F2230" t="str">
            <v>東京研修センター</v>
          </cell>
          <cell r="G2230">
            <v>100601</v>
          </cell>
          <cell r="H2230" t="str">
            <v>ＴＫＣＧ</v>
          </cell>
          <cell r="I2230">
            <v>1</v>
          </cell>
          <cell r="J2230" t="str">
            <v>部門1</v>
          </cell>
          <cell r="K2230">
            <v>1001</v>
          </cell>
          <cell r="L2230" t="str">
            <v>部門1-1</v>
          </cell>
          <cell r="M2230">
            <v>100102</v>
          </cell>
          <cell r="N2230" t="str">
            <v>一般職員</v>
          </cell>
          <cell r="O2230">
            <v>300</v>
          </cell>
          <cell r="P2230">
            <v>385300</v>
          </cell>
          <cell r="Q2230">
            <v>385300</v>
          </cell>
          <cell r="R2230">
            <v>0</v>
          </cell>
          <cell r="S2230">
            <v>0</v>
          </cell>
          <cell r="T2230">
            <v>0</v>
          </cell>
          <cell r="U2230">
            <v>0</v>
          </cell>
          <cell r="V2230">
            <v>0</v>
          </cell>
          <cell r="W2230">
            <v>0</v>
          </cell>
          <cell r="X2230">
            <v>0</v>
          </cell>
          <cell r="Y2230">
            <v>0</v>
          </cell>
          <cell r="Z2230">
            <v>385300</v>
          </cell>
          <cell r="AA2230">
            <v>45000</v>
          </cell>
          <cell r="AB2230">
            <v>51636</v>
          </cell>
          <cell r="AC2230">
            <v>0</v>
          </cell>
          <cell r="AD2230">
            <v>27000</v>
          </cell>
          <cell r="AE2230">
            <v>0</v>
          </cell>
          <cell r="AF2230">
            <v>7830</v>
          </cell>
          <cell r="AG2230">
            <v>0</v>
          </cell>
          <cell r="AH2230">
            <v>1500</v>
          </cell>
          <cell r="AI2230">
            <v>0</v>
          </cell>
          <cell r="AJ2230">
            <v>0</v>
          </cell>
          <cell r="AK2230">
            <v>20882</v>
          </cell>
          <cell r="AL2230">
            <v>2915</v>
          </cell>
          <cell r="AM2230">
            <v>47244.4</v>
          </cell>
          <cell r="AN2230">
            <v>795</v>
          </cell>
          <cell r="AO2230">
            <v>0</v>
          </cell>
          <cell r="AP2230">
            <v>0</v>
          </cell>
          <cell r="AQ2230">
            <v>518266</v>
          </cell>
          <cell r="AR2230">
            <v>0</v>
          </cell>
          <cell r="AS2230">
            <v>0</v>
          </cell>
          <cell r="AT2230">
            <v>0</v>
          </cell>
          <cell r="AU2230">
            <v>0</v>
          </cell>
          <cell r="AV2230">
            <v>2591</v>
          </cell>
          <cell r="AW2230">
            <v>4405.5910000000003</v>
          </cell>
          <cell r="AX2230">
            <v>1057.2626</v>
          </cell>
        </row>
        <row r="2231">
          <cell r="D2231" t="str">
            <v>矢島　康江</v>
          </cell>
          <cell r="E2231">
            <v>1007</v>
          </cell>
          <cell r="F2231" t="str">
            <v>関西研修センター</v>
          </cell>
          <cell r="G2231">
            <v>100701</v>
          </cell>
          <cell r="H2231" t="str">
            <v>ＫＫＣＧ</v>
          </cell>
          <cell r="I2231">
            <v>1</v>
          </cell>
          <cell r="J2231" t="str">
            <v>部門1</v>
          </cell>
          <cell r="K2231">
            <v>1001</v>
          </cell>
          <cell r="L2231" t="str">
            <v>部門1-1</v>
          </cell>
          <cell r="M2231">
            <v>100102</v>
          </cell>
          <cell r="N2231" t="str">
            <v>一般職員</v>
          </cell>
          <cell r="O2231">
            <v>300</v>
          </cell>
          <cell r="P2231">
            <v>385300</v>
          </cell>
          <cell r="Q2231">
            <v>385300</v>
          </cell>
          <cell r="R2231">
            <v>0</v>
          </cell>
          <cell r="S2231">
            <v>0</v>
          </cell>
          <cell r="T2231">
            <v>0</v>
          </cell>
          <cell r="U2231">
            <v>0</v>
          </cell>
          <cell r="V2231">
            <v>0</v>
          </cell>
          <cell r="W2231">
            <v>0</v>
          </cell>
          <cell r="X2231">
            <v>0</v>
          </cell>
          <cell r="Y2231">
            <v>0</v>
          </cell>
          <cell r="Z2231">
            <v>385300</v>
          </cell>
          <cell r="AA2231">
            <v>45000</v>
          </cell>
          <cell r="AB2231">
            <v>51636</v>
          </cell>
          <cell r="AC2231">
            <v>0</v>
          </cell>
          <cell r="AD2231">
            <v>27000</v>
          </cell>
          <cell r="AE2231">
            <v>0</v>
          </cell>
          <cell r="AF2231">
            <v>13210</v>
          </cell>
          <cell r="AG2231">
            <v>0</v>
          </cell>
          <cell r="AH2231">
            <v>0</v>
          </cell>
          <cell r="AI2231">
            <v>0</v>
          </cell>
          <cell r="AJ2231">
            <v>0</v>
          </cell>
          <cell r="AK2231">
            <v>20882</v>
          </cell>
          <cell r="AL2231">
            <v>2915</v>
          </cell>
          <cell r="AM2231">
            <v>47244.4</v>
          </cell>
          <cell r="AN2231">
            <v>795</v>
          </cell>
          <cell r="AO2231">
            <v>0</v>
          </cell>
          <cell r="AP2231">
            <v>0</v>
          </cell>
          <cell r="AQ2231">
            <v>522146</v>
          </cell>
          <cell r="AR2231">
            <v>0</v>
          </cell>
          <cell r="AS2231">
            <v>0</v>
          </cell>
          <cell r="AT2231">
            <v>0</v>
          </cell>
          <cell r="AU2231">
            <v>0</v>
          </cell>
          <cell r="AV2231">
            <v>2610</v>
          </cell>
          <cell r="AW2231">
            <v>4438.9709999999995</v>
          </cell>
          <cell r="AX2231">
            <v>1065.1777999999999</v>
          </cell>
        </row>
        <row r="2232">
          <cell r="D2232" t="str">
            <v>多賀　寿江</v>
          </cell>
          <cell r="E2232">
            <v>1004</v>
          </cell>
          <cell r="F2232" t="str">
            <v>事業統括部</v>
          </cell>
          <cell r="G2232">
            <v>100401</v>
          </cell>
          <cell r="H2232" t="str">
            <v>事業統括Ｇ</v>
          </cell>
          <cell r="I2232">
            <v>1</v>
          </cell>
          <cell r="J2232" t="str">
            <v>部門1</v>
          </cell>
          <cell r="K2232">
            <v>1001</v>
          </cell>
          <cell r="L2232" t="str">
            <v>部門1-1</v>
          </cell>
          <cell r="M2232">
            <v>100102</v>
          </cell>
          <cell r="N2232" t="str">
            <v>一般職員</v>
          </cell>
          <cell r="O2232">
            <v>300</v>
          </cell>
          <cell r="P2232">
            <v>457400</v>
          </cell>
          <cell r="Q2232">
            <v>457400</v>
          </cell>
          <cell r="R2232">
            <v>0</v>
          </cell>
          <cell r="S2232">
            <v>0</v>
          </cell>
          <cell r="T2232">
            <v>0</v>
          </cell>
          <cell r="U2232">
            <v>0</v>
          </cell>
          <cell r="V2232">
            <v>0</v>
          </cell>
          <cell r="W2232">
            <v>0</v>
          </cell>
          <cell r="X2232">
            <v>0</v>
          </cell>
          <cell r="Y2232">
            <v>0</v>
          </cell>
          <cell r="Z2232">
            <v>457400</v>
          </cell>
          <cell r="AA2232">
            <v>105000</v>
          </cell>
          <cell r="AB2232">
            <v>67488</v>
          </cell>
          <cell r="AC2232">
            <v>0</v>
          </cell>
          <cell r="AD2232">
            <v>27000</v>
          </cell>
          <cell r="AE2232">
            <v>0</v>
          </cell>
          <cell r="AF2232">
            <v>4135</v>
          </cell>
          <cell r="AG2232">
            <v>0</v>
          </cell>
          <cell r="AH2232">
            <v>0</v>
          </cell>
          <cell r="AI2232">
            <v>0</v>
          </cell>
          <cell r="AJ2232">
            <v>0</v>
          </cell>
          <cell r="AK2232">
            <v>24428</v>
          </cell>
          <cell r="AL2232">
            <v>3410</v>
          </cell>
          <cell r="AM2232">
            <v>55267.6</v>
          </cell>
          <cell r="AN2232">
            <v>930</v>
          </cell>
          <cell r="AO2232">
            <v>0</v>
          </cell>
          <cell r="AP2232">
            <v>0</v>
          </cell>
          <cell r="AQ2232">
            <v>661023</v>
          </cell>
          <cell r="AR2232">
            <v>0</v>
          </cell>
          <cell r="AS2232">
            <v>0</v>
          </cell>
          <cell r="AT2232">
            <v>0</v>
          </cell>
          <cell r="AU2232">
            <v>0</v>
          </cell>
          <cell r="AV2232">
            <v>3305</v>
          </cell>
          <cell r="AW2232">
            <v>5618.8104999999996</v>
          </cell>
          <cell r="AX2232">
            <v>1348.4869000000001</v>
          </cell>
        </row>
        <row r="2233">
          <cell r="D2233" t="str">
            <v>武村　ゆみ</v>
          </cell>
          <cell r="E2233">
            <v>1007</v>
          </cell>
          <cell r="F2233" t="str">
            <v>関西研修センター</v>
          </cell>
          <cell r="G2233">
            <v>100701</v>
          </cell>
          <cell r="H2233" t="str">
            <v>ＫＫＣＧ</v>
          </cell>
          <cell r="I2233">
            <v>1</v>
          </cell>
          <cell r="J2233" t="str">
            <v>部門1</v>
          </cell>
          <cell r="K2233">
            <v>1001</v>
          </cell>
          <cell r="L2233" t="str">
            <v>部門1-1</v>
          </cell>
          <cell r="M2233">
            <v>100102</v>
          </cell>
          <cell r="N2233" t="str">
            <v>一般職員</v>
          </cell>
          <cell r="O2233">
            <v>500</v>
          </cell>
          <cell r="P2233">
            <v>359800</v>
          </cell>
          <cell r="Q2233">
            <v>359800</v>
          </cell>
          <cell r="R2233">
            <v>0</v>
          </cell>
          <cell r="S2233">
            <v>0</v>
          </cell>
          <cell r="T2233">
            <v>0</v>
          </cell>
          <cell r="U2233">
            <v>0</v>
          </cell>
          <cell r="V2233">
            <v>0</v>
          </cell>
          <cell r="W2233">
            <v>0</v>
          </cell>
          <cell r="X2233">
            <v>0</v>
          </cell>
          <cell r="Y2233">
            <v>0</v>
          </cell>
          <cell r="Z2233">
            <v>359800</v>
          </cell>
          <cell r="AA2233">
            <v>0</v>
          </cell>
          <cell r="AB2233">
            <v>43176</v>
          </cell>
          <cell r="AC2233">
            <v>0</v>
          </cell>
          <cell r="AD2233">
            <v>27000</v>
          </cell>
          <cell r="AE2233">
            <v>0</v>
          </cell>
          <cell r="AF2233">
            <v>14670</v>
          </cell>
          <cell r="AG2233">
            <v>0</v>
          </cell>
          <cell r="AH2233">
            <v>6359</v>
          </cell>
          <cell r="AI2233">
            <v>69805</v>
          </cell>
          <cell r="AJ2233">
            <v>0</v>
          </cell>
          <cell r="AK2233">
            <v>25610</v>
          </cell>
          <cell r="AL2233">
            <v>3575</v>
          </cell>
          <cell r="AM2233">
            <v>55267.6</v>
          </cell>
          <cell r="AN2233">
            <v>930</v>
          </cell>
          <cell r="AO2233">
            <v>0</v>
          </cell>
          <cell r="AP2233">
            <v>0</v>
          </cell>
          <cell r="AQ2233">
            <v>520810</v>
          </cell>
          <cell r="AR2233">
            <v>0</v>
          </cell>
          <cell r="AS2233">
            <v>0</v>
          </cell>
          <cell r="AT2233">
            <v>0</v>
          </cell>
          <cell r="AU2233">
            <v>5382</v>
          </cell>
          <cell r="AV2233">
            <v>2604</v>
          </cell>
          <cell r="AW2233">
            <v>4426.9350000000004</v>
          </cell>
          <cell r="AX2233">
            <v>1062.4523999999999</v>
          </cell>
        </row>
        <row r="2234">
          <cell r="D2234" t="str">
            <v>鈴木　保巳</v>
          </cell>
          <cell r="E2234">
            <v>1002</v>
          </cell>
          <cell r="F2234" t="str">
            <v>派遣業務部</v>
          </cell>
          <cell r="G2234">
            <v>100201</v>
          </cell>
          <cell r="H2234" t="str">
            <v>派遣業務Ｇ</v>
          </cell>
          <cell r="I2234">
            <v>1</v>
          </cell>
          <cell r="J2234" t="str">
            <v>部門1</v>
          </cell>
          <cell r="K2234">
            <v>1001</v>
          </cell>
          <cell r="L2234" t="str">
            <v>部門1-1</v>
          </cell>
          <cell r="M2234">
            <v>100102</v>
          </cell>
          <cell r="N2234" t="str">
            <v>一般職員</v>
          </cell>
          <cell r="O2234">
            <v>300</v>
          </cell>
          <cell r="P2234">
            <v>457400</v>
          </cell>
          <cell r="Q2234">
            <v>457400</v>
          </cell>
          <cell r="R2234">
            <v>0</v>
          </cell>
          <cell r="S2234">
            <v>0</v>
          </cell>
          <cell r="T2234">
            <v>0</v>
          </cell>
          <cell r="U2234">
            <v>0</v>
          </cell>
          <cell r="V2234">
            <v>0</v>
          </cell>
          <cell r="W2234">
            <v>0</v>
          </cell>
          <cell r="X2234">
            <v>0</v>
          </cell>
          <cell r="Y2234">
            <v>0</v>
          </cell>
          <cell r="Z2234">
            <v>457400</v>
          </cell>
          <cell r="AA2234">
            <v>105000</v>
          </cell>
          <cell r="AB2234">
            <v>71988</v>
          </cell>
          <cell r="AC2234">
            <v>37500</v>
          </cell>
          <cell r="AD2234">
            <v>0</v>
          </cell>
          <cell r="AE2234">
            <v>0</v>
          </cell>
          <cell r="AF2234">
            <v>17938</v>
          </cell>
          <cell r="AG2234">
            <v>0</v>
          </cell>
          <cell r="AH2234">
            <v>4950</v>
          </cell>
          <cell r="AI2234">
            <v>0</v>
          </cell>
          <cell r="AJ2234">
            <v>0</v>
          </cell>
          <cell r="AK2234">
            <v>26792</v>
          </cell>
          <cell r="AL2234">
            <v>3740</v>
          </cell>
          <cell r="AM2234">
            <v>55267.6</v>
          </cell>
          <cell r="AN2234">
            <v>930</v>
          </cell>
          <cell r="AO2234">
            <v>0</v>
          </cell>
          <cell r="AP2234">
            <v>0</v>
          </cell>
          <cell r="AQ2234">
            <v>694776</v>
          </cell>
          <cell r="AR2234">
            <v>0</v>
          </cell>
          <cell r="AS2234">
            <v>0</v>
          </cell>
          <cell r="AT2234">
            <v>0</v>
          </cell>
          <cell r="AU2234">
            <v>0</v>
          </cell>
          <cell r="AV2234">
            <v>3473</v>
          </cell>
          <cell r="AW2234">
            <v>5906.4759999999997</v>
          </cell>
          <cell r="AX2234">
            <v>1417.3430000000001</v>
          </cell>
        </row>
        <row r="2235">
          <cell r="D2235" t="str">
            <v>大野　達也</v>
          </cell>
          <cell r="E2235">
            <v>1007</v>
          </cell>
          <cell r="F2235" t="str">
            <v>関西研修センター</v>
          </cell>
          <cell r="G2235">
            <v>100701</v>
          </cell>
          <cell r="H2235" t="str">
            <v>ＫＫＣＧ</v>
          </cell>
          <cell r="I2235">
            <v>1</v>
          </cell>
          <cell r="J2235" t="str">
            <v>部門1</v>
          </cell>
          <cell r="K2235">
            <v>1001</v>
          </cell>
          <cell r="L2235" t="str">
            <v>部門1-1</v>
          </cell>
          <cell r="M2235">
            <v>100102</v>
          </cell>
          <cell r="N2235" t="str">
            <v>一般職員</v>
          </cell>
          <cell r="O2235">
            <v>500</v>
          </cell>
          <cell r="P2235">
            <v>380300</v>
          </cell>
          <cell r="Q2235">
            <v>380300</v>
          </cell>
          <cell r="R2235">
            <v>0</v>
          </cell>
          <cell r="S2235">
            <v>0</v>
          </cell>
          <cell r="T2235">
            <v>0</v>
          </cell>
          <cell r="U2235">
            <v>0</v>
          </cell>
          <cell r="V2235">
            <v>0</v>
          </cell>
          <cell r="W2235">
            <v>0</v>
          </cell>
          <cell r="X2235">
            <v>0</v>
          </cell>
          <cell r="Y2235">
            <v>0</v>
          </cell>
          <cell r="Z2235">
            <v>380300</v>
          </cell>
          <cell r="AA2235">
            <v>0</v>
          </cell>
          <cell r="AB2235">
            <v>45636</v>
          </cell>
          <cell r="AC2235">
            <v>0</v>
          </cell>
          <cell r="AD2235">
            <v>0</v>
          </cell>
          <cell r="AE2235">
            <v>0</v>
          </cell>
          <cell r="AF2235">
            <v>21520</v>
          </cell>
          <cell r="AG2235">
            <v>0</v>
          </cell>
          <cell r="AH2235">
            <v>6865</v>
          </cell>
          <cell r="AI2235">
            <v>47111</v>
          </cell>
          <cell r="AJ2235">
            <v>0</v>
          </cell>
          <cell r="AK2235">
            <v>20882</v>
          </cell>
          <cell r="AL2235">
            <v>2915</v>
          </cell>
          <cell r="AM2235">
            <v>47244.4</v>
          </cell>
          <cell r="AN2235">
            <v>795</v>
          </cell>
          <cell r="AO2235">
            <v>0</v>
          </cell>
          <cell r="AP2235">
            <v>0</v>
          </cell>
          <cell r="AQ2235">
            <v>501432</v>
          </cell>
          <cell r="AR2235">
            <v>0</v>
          </cell>
          <cell r="AS2235">
            <v>0</v>
          </cell>
          <cell r="AT2235">
            <v>0</v>
          </cell>
          <cell r="AU2235">
            <v>7425</v>
          </cell>
          <cell r="AV2235">
            <v>2507</v>
          </cell>
          <cell r="AW2235">
            <v>4262.3320000000003</v>
          </cell>
          <cell r="AX2235">
            <v>1022.9212</v>
          </cell>
        </row>
        <row r="2236">
          <cell r="D2236" t="str">
            <v>黒澤　陽一</v>
          </cell>
          <cell r="E2236">
            <v>1009</v>
          </cell>
          <cell r="F2236" t="str">
            <v>監査室</v>
          </cell>
          <cell r="G2236">
            <v>100101</v>
          </cell>
          <cell r="H2236" t="str">
            <v>　　</v>
          </cell>
          <cell r="I2236">
            <v>1</v>
          </cell>
          <cell r="J2236" t="str">
            <v>部門1</v>
          </cell>
          <cell r="K2236">
            <v>1001</v>
          </cell>
          <cell r="L2236" t="str">
            <v>部門1-1</v>
          </cell>
          <cell r="M2236">
            <v>100102</v>
          </cell>
          <cell r="N2236" t="str">
            <v>一般職員</v>
          </cell>
          <cell r="O2236">
            <v>500</v>
          </cell>
          <cell r="P2236">
            <v>380300</v>
          </cell>
          <cell r="Q2236">
            <v>380300</v>
          </cell>
          <cell r="R2236">
            <v>0</v>
          </cell>
          <cell r="S2236">
            <v>0</v>
          </cell>
          <cell r="T2236">
            <v>0</v>
          </cell>
          <cell r="U2236">
            <v>0</v>
          </cell>
          <cell r="V2236">
            <v>0</v>
          </cell>
          <cell r="W2236">
            <v>0</v>
          </cell>
          <cell r="X2236">
            <v>0</v>
          </cell>
          <cell r="Y2236">
            <v>0</v>
          </cell>
          <cell r="Z2236">
            <v>380300</v>
          </cell>
          <cell r="AA2236">
            <v>0</v>
          </cell>
          <cell r="AB2236">
            <v>49956</v>
          </cell>
          <cell r="AC2236">
            <v>36000</v>
          </cell>
          <cell r="AD2236">
            <v>0</v>
          </cell>
          <cell r="AE2236">
            <v>0</v>
          </cell>
          <cell r="AF2236">
            <v>17742</v>
          </cell>
          <cell r="AG2236">
            <v>0</v>
          </cell>
          <cell r="AH2236">
            <v>7100</v>
          </cell>
          <cell r="AI2236">
            <v>1273</v>
          </cell>
          <cell r="AJ2236">
            <v>0</v>
          </cell>
          <cell r="AK2236">
            <v>22064</v>
          </cell>
          <cell r="AL2236">
            <v>3080</v>
          </cell>
          <cell r="AM2236">
            <v>49918.8</v>
          </cell>
          <cell r="AN2236">
            <v>840</v>
          </cell>
          <cell r="AO2236">
            <v>0</v>
          </cell>
          <cell r="AP2236">
            <v>0</v>
          </cell>
          <cell r="AQ2236">
            <v>492371</v>
          </cell>
          <cell r="AR2236">
            <v>0</v>
          </cell>
          <cell r="AS2236">
            <v>0</v>
          </cell>
          <cell r="AT2236">
            <v>0</v>
          </cell>
          <cell r="AU2236">
            <v>0</v>
          </cell>
          <cell r="AV2236">
            <v>2461</v>
          </cell>
          <cell r="AW2236">
            <v>4186.0084999999999</v>
          </cell>
          <cell r="AX2236">
            <v>1004.4367999999999</v>
          </cell>
        </row>
        <row r="2237">
          <cell r="D2237" t="str">
            <v>名嘉　孝男</v>
          </cell>
          <cell r="E2237">
            <v>1007</v>
          </cell>
          <cell r="F2237" t="str">
            <v>関西研修センター</v>
          </cell>
          <cell r="G2237">
            <v>100701</v>
          </cell>
          <cell r="H2237" t="str">
            <v>ＫＫＣＧ</v>
          </cell>
          <cell r="I2237">
            <v>1</v>
          </cell>
          <cell r="J2237" t="str">
            <v>部門1</v>
          </cell>
          <cell r="K2237">
            <v>1001</v>
          </cell>
          <cell r="L2237" t="str">
            <v>部門1-1</v>
          </cell>
          <cell r="M2237">
            <v>100102</v>
          </cell>
          <cell r="N2237" t="str">
            <v>一般職員</v>
          </cell>
          <cell r="O2237">
            <v>500</v>
          </cell>
          <cell r="P2237">
            <v>390200</v>
          </cell>
          <cell r="Q2237">
            <v>390200</v>
          </cell>
          <cell r="R2237">
            <v>0</v>
          </cell>
          <cell r="S2237">
            <v>0</v>
          </cell>
          <cell r="T2237">
            <v>0</v>
          </cell>
          <cell r="U2237">
            <v>0</v>
          </cell>
          <cell r="V2237">
            <v>0</v>
          </cell>
          <cell r="W2237">
            <v>0</v>
          </cell>
          <cell r="X2237">
            <v>0</v>
          </cell>
          <cell r="Y2237">
            <v>0</v>
          </cell>
          <cell r="Z2237">
            <v>390200</v>
          </cell>
          <cell r="AA2237">
            <v>0</v>
          </cell>
          <cell r="AB2237">
            <v>49764</v>
          </cell>
          <cell r="AC2237">
            <v>24500</v>
          </cell>
          <cell r="AD2237">
            <v>0</v>
          </cell>
          <cell r="AE2237">
            <v>0</v>
          </cell>
          <cell r="AF2237">
            <v>15410</v>
          </cell>
          <cell r="AG2237">
            <v>0</v>
          </cell>
          <cell r="AH2237">
            <v>13752</v>
          </cell>
          <cell r="AI2237">
            <v>25819</v>
          </cell>
          <cell r="AJ2237">
            <v>0</v>
          </cell>
          <cell r="AK2237">
            <v>20882</v>
          </cell>
          <cell r="AL2237">
            <v>2915</v>
          </cell>
          <cell r="AM2237">
            <v>47244.4</v>
          </cell>
          <cell r="AN2237">
            <v>795</v>
          </cell>
          <cell r="AO2237">
            <v>0</v>
          </cell>
          <cell r="AP2237">
            <v>0</v>
          </cell>
          <cell r="AQ2237">
            <v>519445</v>
          </cell>
          <cell r="AR2237">
            <v>0</v>
          </cell>
          <cell r="AS2237">
            <v>0</v>
          </cell>
          <cell r="AT2237">
            <v>0</v>
          </cell>
          <cell r="AU2237">
            <v>0</v>
          </cell>
          <cell r="AV2237">
            <v>2597</v>
          </cell>
          <cell r="AW2237">
            <v>4415.5074999999997</v>
          </cell>
          <cell r="AX2237">
            <v>1059.6677999999999</v>
          </cell>
        </row>
        <row r="2238">
          <cell r="D2238" t="str">
            <v>前田　陽子</v>
          </cell>
          <cell r="E2238">
            <v>1005</v>
          </cell>
          <cell r="F2238" t="str">
            <v>総務企画部</v>
          </cell>
          <cell r="G2238">
            <v>100502</v>
          </cell>
          <cell r="H2238" t="str">
            <v>総務Ｇ</v>
          </cell>
          <cell r="I2238">
            <v>1</v>
          </cell>
          <cell r="J2238" t="str">
            <v>部門1</v>
          </cell>
          <cell r="K2238">
            <v>1001</v>
          </cell>
          <cell r="L2238" t="str">
            <v>部門1-1</v>
          </cell>
          <cell r="M2238">
            <v>100102</v>
          </cell>
          <cell r="N2238" t="str">
            <v>一般職員</v>
          </cell>
          <cell r="O2238">
            <v>300</v>
          </cell>
          <cell r="P2238">
            <v>372800</v>
          </cell>
          <cell r="Q2238">
            <v>372800</v>
          </cell>
          <cell r="R2238">
            <v>0</v>
          </cell>
          <cell r="S2238">
            <v>0</v>
          </cell>
          <cell r="T2238">
            <v>0</v>
          </cell>
          <cell r="U2238">
            <v>0</v>
          </cell>
          <cell r="V2238">
            <v>0</v>
          </cell>
          <cell r="W2238">
            <v>0</v>
          </cell>
          <cell r="X2238">
            <v>0</v>
          </cell>
          <cell r="Y2238">
            <v>0</v>
          </cell>
          <cell r="Z2238">
            <v>372800</v>
          </cell>
          <cell r="AA2238">
            <v>45000</v>
          </cell>
          <cell r="AB2238">
            <v>50136</v>
          </cell>
          <cell r="AC2238">
            <v>0</v>
          </cell>
          <cell r="AD2238">
            <v>27000</v>
          </cell>
          <cell r="AE2238">
            <v>0</v>
          </cell>
          <cell r="AF2238">
            <v>6840</v>
          </cell>
          <cell r="AG2238">
            <v>0</v>
          </cell>
          <cell r="AH2238">
            <v>7500</v>
          </cell>
          <cell r="AI2238">
            <v>0</v>
          </cell>
          <cell r="AJ2238">
            <v>0</v>
          </cell>
          <cell r="AK2238">
            <v>20882</v>
          </cell>
          <cell r="AL2238">
            <v>2915</v>
          </cell>
          <cell r="AM2238">
            <v>47244.4</v>
          </cell>
          <cell r="AN2238">
            <v>795</v>
          </cell>
          <cell r="AO2238">
            <v>0</v>
          </cell>
          <cell r="AP2238">
            <v>0</v>
          </cell>
          <cell r="AQ2238">
            <v>509276</v>
          </cell>
          <cell r="AR2238">
            <v>0</v>
          </cell>
          <cell r="AS2238">
            <v>0</v>
          </cell>
          <cell r="AT2238">
            <v>0</v>
          </cell>
          <cell r="AU2238">
            <v>0</v>
          </cell>
          <cell r="AV2238">
            <v>2546</v>
          </cell>
          <cell r="AW2238">
            <v>4329.2259999999997</v>
          </cell>
          <cell r="AX2238">
            <v>1038.923</v>
          </cell>
        </row>
        <row r="2239">
          <cell r="D2239" t="str">
            <v>多田　正視</v>
          </cell>
          <cell r="E2239">
            <v>1008</v>
          </cell>
          <cell r="F2239" t="str">
            <v>HIDA総合研究所</v>
          </cell>
          <cell r="G2239">
            <v>100802</v>
          </cell>
          <cell r="H2239" t="str">
            <v>海外戦略Ｇ</v>
          </cell>
          <cell r="I2239">
            <v>1</v>
          </cell>
          <cell r="J2239" t="str">
            <v>部門1</v>
          </cell>
          <cell r="K2239">
            <v>1001</v>
          </cell>
          <cell r="L2239" t="str">
            <v>部門1-1</v>
          </cell>
          <cell r="M2239">
            <v>100102</v>
          </cell>
          <cell r="N2239" t="str">
            <v>一般職員</v>
          </cell>
          <cell r="O2239">
            <v>500</v>
          </cell>
          <cell r="P2239">
            <v>372800</v>
          </cell>
          <cell r="Q2239">
            <v>372800</v>
          </cell>
          <cell r="R2239">
            <v>0</v>
          </cell>
          <cell r="S2239">
            <v>0</v>
          </cell>
          <cell r="T2239">
            <v>0</v>
          </cell>
          <cell r="U2239">
            <v>0</v>
          </cell>
          <cell r="V2239">
            <v>0</v>
          </cell>
          <cell r="W2239">
            <v>0</v>
          </cell>
          <cell r="X2239">
            <v>0</v>
          </cell>
          <cell r="Y2239">
            <v>0</v>
          </cell>
          <cell r="Z2239">
            <v>372800</v>
          </cell>
          <cell r="AA2239">
            <v>0</v>
          </cell>
          <cell r="AB2239">
            <v>44736</v>
          </cell>
          <cell r="AC2239">
            <v>0</v>
          </cell>
          <cell r="AD2239">
            <v>27000</v>
          </cell>
          <cell r="AE2239">
            <v>0</v>
          </cell>
          <cell r="AF2239">
            <v>6500</v>
          </cell>
          <cell r="AG2239">
            <v>0</v>
          </cell>
          <cell r="AH2239">
            <v>6516</v>
          </cell>
          <cell r="AI2239">
            <v>67313</v>
          </cell>
          <cell r="AJ2239">
            <v>0</v>
          </cell>
          <cell r="AK2239">
            <v>20882</v>
          </cell>
          <cell r="AL2239">
            <v>2915</v>
          </cell>
          <cell r="AM2239">
            <v>47244.4</v>
          </cell>
          <cell r="AN2239">
            <v>795</v>
          </cell>
          <cell r="AO2239">
            <v>0</v>
          </cell>
          <cell r="AP2239">
            <v>0</v>
          </cell>
          <cell r="AQ2239">
            <v>524865</v>
          </cell>
          <cell r="AR2239">
            <v>0</v>
          </cell>
          <cell r="AS2239">
            <v>0</v>
          </cell>
          <cell r="AT2239">
            <v>0</v>
          </cell>
          <cell r="AU2239">
            <v>0</v>
          </cell>
          <cell r="AV2239">
            <v>2624</v>
          </cell>
          <cell r="AW2239">
            <v>4461.6774999999998</v>
          </cell>
          <cell r="AX2239">
            <v>1070.7246</v>
          </cell>
        </row>
        <row r="2240">
          <cell r="D2240" t="str">
            <v>川辺　宏美</v>
          </cell>
          <cell r="E2240">
            <v>1004</v>
          </cell>
          <cell r="F2240" t="str">
            <v>事業統括部</v>
          </cell>
          <cell r="G2240">
            <v>100403</v>
          </cell>
          <cell r="H2240" t="str">
            <v>管理システムＧ</v>
          </cell>
          <cell r="I2240">
            <v>1</v>
          </cell>
          <cell r="J2240" t="str">
            <v>部門1</v>
          </cell>
          <cell r="K2240">
            <v>1001</v>
          </cell>
          <cell r="L2240" t="str">
            <v>部門1-1</v>
          </cell>
          <cell r="M2240">
            <v>100102</v>
          </cell>
          <cell r="N2240" t="str">
            <v>一般職員</v>
          </cell>
          <cell r="O2240">
            <v>500</v>
          </cell>
          <cell r="P2240">
            <v>370300</v>
          </cell>
          <cell r="Q2240">
            <v>370300</v>
          </cell>
          <cell r="R2240">
            <v>0</v>
          </cell>
          <cell r="S2240">
            <v>0</v>
          </cell>
          <cell r="T2240">
            <v>0</v>
          </cell>
          <cell r="U2240">
            <v>0</v>
          </cell>
          <cell r="V2240">
            <v>0</v>
          </cell>
          <cell r="W2240">
            <v>0</v>
          </cell>
          <cell r="X2240">
            <v>0</v>
          </cell>
          <cell r="Y2240">
            <v>0</v>
          </cell>
          <cell r="Z2240">
            <v>370300</v>
          </cell>
          <cell r="AA2240">
            <v>0</v>
          </cell>
          <cell r="AB2240">
            <v>45216</v>
          </cell>
          <cell r="AC2240">
            <v>6500</v>
          </cell>
          <cell r="AD2240">
            <v>0</v>
          </cell>
          <cell r="AE2240">
            <v>0</v>
          </cell>
          <cell r="AF2240">
            <v>6003</v>
          </cell>
          <cell r="AG2240">
            <v>0</v>
          </cell>
          <cell r="AH2240">
            <v>17865</v>
          </cell>
          <cell r="AI2240">
            <v>47535</v>
          </cell>
          <cell r="AJ2240">
            <v>0</v>
          </cell>
          <cell r="AK2240">
            <v>20882</v>
          </cell>
          <cell r="AL2240">
            <v>2915</v>
          </cell>
          <cell r="AM2240">
            <v>47244.4</v>
          </cell>
          <cell r="AN2240">
            <v>795</v>
          </cell>
          <cell r="AO2240">
            <v>0</v>
          </cell>
          <cell r="AP2240">
            <v>0</v>
          </cell>
          <cell r="AQ2240">
            <v>493419</v>
          </cell>
          <cell r="AR2240">
            <v>0</v>
          </cell>
          <cell r="AS2240">
            <v>0</v>
          </cell>
          <cell r="AT2240">
            <v>0</v>
          </cell>
          <cell r="AU2240">
            <v>0</v>
          </cell>
          <cell r="AV2240">
            <v>2467</v>
          </cell>
          <cell r="AW2240">
            <v>4194.1565000000001</v>
          </cell>
          <cell r="AX2240">
            <v>1006.5747</v>
          </cell>
        </row>
        <row r="2241">
          <cell r="D2241" t="str">
            <v>近藤　智恵</v>
          </cell>
          <cell r="E2241">
            <v>1003</v>
          </cell>
          <cell r="F2241" t="str">
            <v>研修業務部</v>
          </cell>
          <cell r="G2241">
            <v>100302</v>
          </cell>
          <cell r="H2241" t="str">
            <v>低炭素化支援Ｇ</v>
          </cell>
          <cell r="I2241">
            <v>1</v>
          </cell>
          <cell r="J2241" t="str">
            <v>部門1</v>
          </cell>
          <cell r="K2241">
            <v>1001</v>
          </cell>
          <cell r="L2241" t="str">
            <v>部門1-1</v>
          </cell>
          <cell r="M2241">
            <v>100102</v>
          </cell>
          <cell r="N2241" t="str">
            <v>一般職員</v>
          </cell>
          <cell r="O2241">
            <v>300</v>
          </cell>
          <cell r="P2241">
            <v>354400</v>
          </cell>
          <cell r="Q2241">
            <v>354400</v>
          </cell>
          <cell r="R2241">
            <v>0</v>
          </cell>
          <cell r="S2241">
            <v>0</v>
          </cell>
          <cell r="T2241">
            <v>0</v>
          </cell>
          <cell r="U2241">
            <v>0</v>
          </cell>
          <cell r="V2241">
            <v>0</v>
          </cell>
          <cell r="W2241">
            <v>0</v>
          </cell>
          <cell r="X2241">
            <v>0</v>
          </cell>
          <cell r="Y2241">
            <v>0</v>
          </cell>
          <cell r="Z2241">
            <v>354400</v>
          </cell>
          <cell r="AA2241">
            <v>45000</v>
          </cell>
          <cell r="AB2241">
            <v>47928</v>
          </cell>
          <cell r="AC2241">
            <v>0</v>
          </cell>
          <cell r="AD2241">
            <v>0</v>
          </cell>
          <cell r="AE2241">
            <v>0</v>
          </cell>
          <cell r="AF2241">
            <v>17276</v>
          </cell>
          <cell r="AG2241">
            <v>0</v>
          </cell>
          <cell r="AH2241">
            <v>4200</v>
          </cell>
          <cell r="AI2241">
            <v>0</v>
          </cell>
          <cell r="AJ2241">
            <v>0</v>
          </cell>
          <cell r="AK2241">
            <v>18518</v>
          </cell>
          <cell r="AL2241">
            <v>2585</v>
          </cell>
          <cell r="AM2241">
            <v>41896.6</v>
          </cell>
          <cell r="AN2241">
            <v>705</v>
          </cell>
          <cell r="AO2241">
            <v>0</v>
          </cell>
          <cell r="AP2241">
            <v>0</v>
          </cell>
          <cell r="AQ2241">
            <v>468804</v>
          </cell>
          <cell r="AR2241">
            <v>0</v>
          </cell>
          <cell r="AS2241">
            <v>0</v>
          </cell>
          <cell r="AT2241">
            <v>0</v>
          </cell>
          <cell r="AU2241">
            <v>0</v>
          </cell>
          <cell r="AV2241">
            <v>2344</v>
          </cell>
          <cell r="AW2241">
            <v>3984.8539999999998</v>
          </cell>
          <cell r="AX2241">
            <v>956.36009999999999</v>
          </cell>
        </row>
        <row r="2242">
          <cell r="D2242" t="str">
            <v>西山　毅</v>
          </cell>
          <cell r="E2242">
            <v>1004</v>
          </cell>
          <cell r="F2242" t="str">
            <v>事業統括部</v>
          </cell>
          <cell r="G2242">
            <v>100401</v>
          </cell>
          <cell r="H2242" t="str">
            <v>事業統括Ｇ</v>
          </cell>
          <cell r="I2242">
            <v>1</v>
          </cell>
          <cell r="J2242" t="str">
            <v>部門1</v>
          </cell>
          <cell r="K2242">
            <v>1001</v>
          </cell>
          <cell r="L2242" t="str">
            <v>部門1-1</v>
          </cell>
          <cell r="M2242">
            <v>100102</v>
          </cell>
          <cell r="N2242" t="str">
            <v>一般職員</v>
          </cell>
          <cell r="O2242">
            <v>500</v>
          </cell>
          <cell r="P2242">
            <v>395000</v>
          </cell>
          <cell r="Q2242">
            <v>395000</v>
          </cell>
          <cell r="R2242">
            <v>0</v>
          </cell>
          <cell r="S2242">
            <v>0</v>
          </cell>
          <cell r="T2242">
            <v>0</v>
          </cell>
          <cell r="U2242">
            <v>0</v>
          </cell>
          <cell r="V2242">
            <v>0</v>
          </cell>
          <cell r="W2242">
            <v>0</v>
          </cell>
          <cell r="X2242">
            <v>0</v>
          </cell>
          <cell r="Y2242">
            <v>0</v>
          </cell>
          <cell r="Z2242">
            <v>395000</v>
          </cell>
          <cell r="AA2242">
            <v>0</v>
          </cell>
          <cell r="AB2242">
            <v>48780</v>
          </cell>
          <cell r="AC2242">
            <v>11500</v>
          </cell>
          <cell r="AD2242">
            <v>27000</v>
          </cell>
          <cell r="AE2242">
            <v>0</v>
          </cell>
          <cell r="AF2242">
            <v>9306</v>
          </cell>
          <cell r="AG2242">
            <v>0</v>
          </cell>
          <cell r="AH2242">
            <v>6959</v>
          </cell>
          <cell r="AI2242">
            <v>31524</v>
          </cell>
          <cell r="AJ2242">
            <v>0</v>
          </cell>
          <cell r="AK2242">
            <v>24428</v>
          </cell>
          <cell r="AL2242">
            <v>3410</v>
          </cell>
          <cell r="AM2242">
            <v>55267.6</v>
          </cell>
          <cell r="AN2242">
            <v>930</v>
          </cell>
          <cell r="AO2242">
            <v>0</v>
          </cell>
          <cell r="AP2242">
            <v>0</v>
          </cell>
          <cell r="AQ2242">
            <v>530069</v>
          </cell>
          <cell r="AR2242">
            <v>0</v>
          </cell>
          <cell r="AS2242">
            <v>0</v>
          </cell>
          <cell r="AT2242">
            <v>0</v>
          </cell>
          <cell r="AU2242">
            <v>0</v>
          </cell>
          <cell r="AV2242">
            <v>2650</v>
          </cell>
          <cell r="AW2242">
            <v>4505.9314999999997</v>
          </cell>
          <cell r="AX2242">
            <v>1081.3407</v>
          </cell>
        </row>
        <row r="2243">
          <cell r="D2243" t="str">
            <v>吉岡　治</v>
          </cell>
          <cell r="E2243">
            <v>1002</v>
          </cell>
          <cell r="F2243" t="str">
            <v>政策推進部</v>
          </cell>
          <cell r="G2243">
            <v>100201</v>
          </cell>
          <cell r="H2243" t="str">
            <v>国際人材Ｇ</v>
          </cell>
          <cell r="I2243">
            <v>1</v>
          </cell>
          <cell r="J2243" t="str">
            <v>部門1</v>
          </cell>
          <cell r="K2243">
            <v>1001</v>
          </cell>
          <cell r="L2243" t="str">
            <v>部門1-1</v>
          </cell>
          <cell r="M2243">
            <v>100102</v>
          </cell>
          <cell r="N2243" t="str">
            <v>一般職員</v>
          </cell>
          <cell r="O2243">
            <v>300</v>
          </cell>
          <cell r="P2243">
            <v>457400</v>
          </cell>
          <cell r="Q2243">
            <v>457400</v>
          </cell>
          <cell r="R2243">
            <v>0</v>
          </cell>
          <cell r="S2243">
            <v>0</v>
          </cell>
          <cell r="T2243">
            <v>0</v>
          </cell>
          <cell r="U2243">
            <v>0</v>
          </cell>
          <cell r="V2243">
            <v>0</v>
          </cell>
          <cell r="W2243">
            <v>0</v>
          </cell>
          <cell r="X2243">
            <v>0</v>
          </cell>
          <cell r="Y2243">
            <v>0</v>
          </cell>
          <cell r="Z2243">
            <v>457400</v>
          </cell>
          <cell r="AA2243">
            <v>105000</v>
          </cell>
          <cell r="AB2243">
            <v>69828</v>
          </cell>
          <cell r="AC2243">
            <v>19500</v>
          </cell>
          <cell r="AD2243">
            <v>0</v>
          </cell>
          <cell r="AE2243">
            <v>0</v>
          </cell>
          <cell r="AF2243">
            <v>7866</v>
          </cell>
          <cell r="AG2243">
            <v>0</v>
          </cell>
          <cell r="AH2243">
            <v>9200</v>
          </cell>
          <cell r="AI2243">
            <v>0</v>
          </cell>
          <cell r="AJ2243">
            <v>0</v>
          </cell>
          <cell r="AK2243">
            <v>26792</v>
          </cell>
          <cell r="AL2243">
            <v>3740</v>
          </cell>
          <cell r="AM2243">
            <v>55267.6</v>
          </cell>
          <cell r="AN2243">
            <v>930</v>
          </cell>
          <cell r="AO2243">
            <v>0</v>
          </cell>
          <cell r="AP2243">
            <v>0</v>
          </cell>
          <cell r="AQ2243">
            <v>668794</v>
          </cell>
          <cell r="AR2243">
            <v>0</v>
          </cell>
          <cell r="AS2243">
            <v>0</v>
          </cell>
          <cell r="AT2243">
            <v>0</v>
          </cell>
          <cell r="AU2243">
            <v>0</v>
          </cell>
          <cell r="AV2243">
            <v>3343</v>
          </cell>
          <cell r="AW2243">
            <v>5685.7190000000001</v>
          </cell>
          <cell r="AX2243">
            <v>1364.3397</v>
          </cell>
        </row>
        <row r="2244">
          <cell r="D2244" t="str">
            <v>西古　雅彦</v>
          </cell>
          <cell r="E2244">
            <v>1001</v>
          </cell>
          <cell r="F2244" t="str">
            <v>産業推進部</v>
          </cell>
          <cell r="G2244">
            <v>100101</v>
          </cell>
          <cell r="H2244" t="str">
            <v>産業国際化・インフラＧ</v>
          </cell>
          <cell r="I2244">
            <v>1</v>
          </cell>
          <cell r="J2244" t="str">
            <v>部門1</v>
          </cell>
          <cell r="K2244">
            <v>1001</v>
          </cell>
          <cell r="L2244" t="str">
            <v>部門1-1</v>
          </cell>
          <cell r="M2244">
            <v>100102</v>
          </cell>
          <cell r="N2244" t="str">
            <v>一般職員</v>
          </cell>
          <cell r="O2244">
            <v>500</v>
          </cell>
          <cell r="P2244">
            <v>399500</v>
          </cell>
          <cell r="Q2244">
            <v>399500</v>
          </cell>
          <cell r="R2244">
            <v>0</v>
          </cell>
          <cell r="S2244">
            <v>0</v>
          </cell>
          <cell r="T2244">
            <v>0</v>
          </cell>
          <cell r="U2244">
            <v>0</v>
          </cell>
          <cell r="V2244">
            <v>0</v>
          </cell>
          <cell r="W2244">
            <v>0</v>
          </cell>
          <cell r="X2244">
            <v>0</v>
          </cell>
          <cell r="Y2244">
            <v>0</v>
          </cell>
          <cell r="Z2244">
            <v>399500</v>
          </cell>
          <cell r="AA2244">
            <v>0</v>
          </cell>
          <cell r="AB2244">
            <v>50640</v>
          </cell>
          <cell r="AC2244">
            <v>22500</v>
          </cell>
          <cell r="AD2244">
            <v>0</v>
          </cell>
          <cell r="AE2244">
            <v>0</v>
          </cell>
          <cell r="AF2244">
            <v>12065</v>
          </cell>
          <cell r="AG2244">
            <v>0</v>
          </cell>
          <cell r="AH2244">
            <v>10452</v>
          </cell>
          <cell r="AI2244">
            <v>34550</v>
          </cell>
          <cell r="AJ2244">
            <v>0</v>
          </cell>
          <cell r="AK2244">
            <v>24428</v>
          </cell>
          <cell r="AL2244">
            <v>3410</v>
          </cell>
          <cell r="AM2244">
            <v>55267.6</v>
          </cell>
          <cell r="AN2244">
            <v>930</v>
          </cell>
          <cell r="AO2244">
            <v>0</v>
          </cell>
          <cell r="AP2244">
            <v>0</v>
          </cell>
          <cell r="AQ2244">
            <v>529707</v>
          </cell>
          <cell r="AR2244">
            <v>0</v>
          </cell>
          <cell r="AS2244">
            <v>0</v>
          </cell>
          <cell r="AT2244">
            <v>235</v>
          </cell>
          <cell r="AU2244">
            <v>0</v>
          </cell>
          <cell r="AV2244">
            <v>2648</v>
          </cell>
          <cell r="AW2244">
            <v>4503.0445</v>
          </cell>
          <cell r="AX2244">
            <v>1080.6022</v>
          </cell>
        </row>
        <row r="2245">
          <cell r="D2245" t="str">
            <v>大滝　明泰</v>
          </cell>
          <cell r="E2245">
            <v>1006</v>
          </cell>
          <cell r="F2245" t="str">
            <v>東京研修センター</v>
          </cell>
          <cell r="G2245">
            <v>100601</v>
          </cell>
          <cell r="H2245" t="str">
            <v>ＴＫＣＧ</v>
          </cell>
          <cell r="I2245">
            <v>1</v>
          </cell>
          <cell r="J2245" t="str">
            <v>部門1</v>
          </cell>
          <cell r="K2245">
            <v>1001</v>
          </cell>
          <cell r="L2245" t="str">
            <v>部門1-1</v>
          </cell>
          <cell r="M2245">
            <v>100102</v>
          </cell>
          <cell r="N2245" t="str">
            <v>一般職員</v>
          </cell>
          <cell r="O2245">
            <v>500</v>
          </cell>
          <cell r="P2245">
            <v>365100</v>
          </cell>
          <cell r="Q2245">
            <v>365100</v>
          </cell>
          <cell r="R2245">
            <v>0</v>
          </cell>
          <cell r="S2245">
            <v>0</v>
          </cell>
          <cell r="T2245">
            <v>0</v>
          </cell>
          <cell r="U2245">
            <v>0</v>
          </cell>
          <cell r="V2245">
            <v>0</v>
          </cell>
          <cell r="W2245">
            <v>0</v>
          </cell>
          <cell r="X2245">
            <v>0</v>
          </cell>
          <cell r="Y2245">
            <v>0</v>
          </cell>
          <cell r="Z2245">
            <v>365100</v>
          </cell>
          <cell r="AA2245">
            <v>0</v>
          </cell>
          <cell r="AB2245">
            <v>46152</v>
          </cell>
          <cell r="AC2245">
            <v>19500</v>
          </cell>
          <cell r="AD2245">
            <v>0</v>
          </cell>
          <cell r="AE2245">
            <v>0</v>
          </cell>
          <cell r="AF2245">
            <v>27382</v>
          </cell>
          <cell r="AG2245">
            <v>0</v>
          </cell>
          <cell r="AH2245">
            <v>21259</v>
          </cell>
          <cell r="AI2245">
            <v>185627</v>
          </cell>
          <cell r="AJ2245">
            <v>0</v>
          </cell>
          <cell r="AK2245">
            <v>27974</v>
          </cell>
          <cell r="AL2245">
            <v>3905</v>
          </cell>
          <cell r="AM2245">
            <v>55267.6</v>
          </cell>
          <cell r="AN2245">
            <v>930</v>
          </cell>
          <cell r="AO2245">
            <v>0</v>
          </cell>
          <cell r="AP2245">
            <v>0</v>
          </cell>
          <cell r="AQ2245">
            <v>665020</v>
          </cell>
          <cell r="AR2245">
            <v>28609</v>
          </cell>
          <cell r="AS2245">
            <v>0</v>
          </cell>
          <cell r="AT2245">
            <v>0</v>
          </cell>
          <cell r="AU2245">
            <v>0</v>
          </cell>
          <cell r="AV2245">
            <v>3325</v>
          </cell>
          <cell r="AW2245">
            <v>5652.77</v>
          </cell>
          <cell r="AX2245">
            <v>1356.6407999999999</v>
          </cell>
        </row>
        <row r="2246">
          <cell r="D2246" t="str">
            <v>小川　和久</v>
          </cell>
          <cell r="E2246">
            <v>1008</v>
          </cell>
          <cell r="F2246" t="str">
            <v>HIDA総合研究所</v>
          </cell>
          <cell r="G2246">
            <v>100802</v>
          </cell>
          <cell r="H2246" t="str">
            <v>海外戦略Ｇ</v>
          </cell>
          <cell r="I2246">
            <v>1</v>
          </cell>
          <cell r="J2246" t="str">
            <v>部門1</v>
          </cell>
          <cell r="K2246">
            <v>1001</v>
          </cell>
          <cell r="L2246" t="str">
            <v>部門1-1</v>
          </cell>
          <cell r="M2246">
            <v>100102</v>
          </cell>
          <cell r="N2246" t="str">
            <v>一般職員</v>
          </cell>
          <cell r="O2246">
            <v>300</v>
          </cell>
          <cell r="P2246">
            <v>438200</v>
          </cell>
          <cell r="Q2246">
            <v>438200</v>
          </cell>
          <cell r="R2246">
            <v>0</v>
          </cell>
          <cell r="S2246">
            <v>0</v>
          </cell>
          <cell r="T2246">
            <v>0</v>
          </cell>
          <cell r="U2246">
            <v>0</v>
          </cell>
          <cell r="V2246">
            <v>0</v>
          </cell>
          <cell r="W2246">
            <v>0</v>
          </cell>
          <cell r="X2246">
            <v>0</v>
          </cell>
          <cell r="Y2246">
            <v>0</v>
          </cell>
          <cell r="Z2246">
            <v>438200</v>
          </cell>
          <cell r="AA2246">
            <v>75000</v>
          </cell>
          <cell r="AB2246">
            <v>64524</v>
          </cell>
          <cell r="AC2246">
            <v>24500</v>
          </cell>
          <cell r="AD2246">
            <v>27000</v>
          </cell>
          <cell r="AE2246">
            <v>0</v>
          </cell>
          <cell r="AF2246">
            <v>34656</v>
          </cell>
          <cell r="AG2246">
            <v>0</v>
          </cell>
          <cell r="AH2246">
            <v>10000</v>
          </cell>
          <cell r="AI2246">
            <v>0</v>
          </cell>
          <cell r="AJ2246">
            <v>0</v>
          </cell>
          <cell r="AK2246">
            <v>26792</v>
          </cell>
          <cell r="AL2246">
            <v>3740</v>
          </cell>
          <cell r="AM2246">
            <v>55267.6</v>
          </cell>
          <cell r="AN2246">
            <v>930</v>
          </cell>
          <cell r="AO2246">
            <v>0</v>
          </cell>
          <cell r="AP2246">
            <v>0</v>
          </cell>
          <cell r="AQ2246">
            <v>673880</v>
          </cell>
          <cell r="AR2246">
            <v>0</v>
          </cell>
          <cell r="AS2246">
            <v>0</v>
          </cell>
          <cell r="AT2246">
            <v>0</v>
          </cell>
          <cell r="AU2246">
            <v>0</v>
          </cell>
          <cell r="AV2246">
            <v>3369</v>
          </cell>
          <cell r="AW2246">
            <v>5728.38</v>
          </cell>
          <cell r="AX2246">
            <v>1374.7152000000001</v>
          </cell>
        </row>
        <row r="2247">
          <cell r="D2247" t="str">
            <v>名越　吉太郎</v>
          </cell>
          <cell r="E2247">
            <v>1004</v>
          </cell>
          <cell r="F2247" t="str">
            <v>事業統括部</v>
          </cell>
          <cell r="G2247">
            <v>100404</v>
          </cell>
          <cell r="H2247" t="str">
            <v>バンコク事務所</v>
          </cell>
          <cell r="I2247">
            <v>1</v>
          </cell>
          <cell r="J2247" t="str">
            <v>部門1</v>
          </cell>
          <cell r="K2247">
            <v>1001</v>
          </cell>
          <cell r="L2247" t="str">
            <v>部門1-1</v>
          </cell>
          <cell r="M2247">
            <v>100102</v>
          </cell>
          <cell r="N2247" t="str">
            <v>一般職員</v>
          </cell>
          <cell r="O2247">
            <v>400</v>
          </cell>
          <cell r="P2247">
            <v>370640</v>
          </cell>
          <cell r="Q2247">
            <v>370640</v>
          </cell>
          <cell r="R2247">
            <v>0</v>
          </cell>
          <cell r="S2247">
            <v>0</v>
          </cell>
          <cell r="T2247">
            <v>0</v>
          </cell>
          <cell r="U2247">
            <v>0</v>
          </cell>
          <cell r="V2247">
            <v>0</v>
          </cell>
          <cell r="W2247">
            <v>0</v>
          </cell>
          <cell r="X2247">
            <v>0</v>
          </cell>
          <cell r="Y2247">
            <v>0</v>
          </cell>
          <cell r="Z2247">
            <v>370640</v>
          </cell>
          <cell r="AA2247">
            <v>0</v>
          </cell>
          <cell r="AB2247">
            <v>0</v>
          </cell>
          <cell r="AC2247">
            <v>13000</v>
          </cell>
          <cell r="AD2247">
            <v>0</v>
          </cell>
          <cell r="AE2247">
            <v>0</v>
          </cell>
          <cell r="AF2247">
            <v>0</v>
          </cell>
          <cell r="AG2247">
            <v>0</v>
          </cell>
          <cell r="AH2247">
            <v>4200</v>
          </cell>
          <cell r="AI2247">
            <v>0</v>
          </cell>
          <cell r="AJ2247">
            <v>0</v>
          </cell>
          <cell r="AK2247">
            <v>29550</v>
          </cell>
          <cell r="AL2247">
            <v>0</v>
          </cell>
          <cell r="AM2247">
            <v>55267.6</v>
          </cell>
          <cell r="AN2247">
            <v>930</v>
          </cell>
          <cell r="AO2247">
            <v>0</v>
          </cell>
          <cell r="AP2247">
            <v>0</v>
          </cell>
          <cell r="AQ2247">
            <v>387840</v>
          </cell>
          <cell r="AR2247">
            <v>0</v>
          </cell>
          <cell r="AS2247">
            <v>0</v>
          </cell>
          <cell r="AT2247">
            <v>0</v>
          </cell>
          <cell r="AU2247">
            <v>0</v>
          </cell>
          <cell r="AV2247">
            <v>1939</v>
          </cell>
          <cell r="AW2247">
            <v>3296.84</v>
          </cell>
          <cell r="AX2247">
            <v>0</v>
          </cell>
        </row>
        <row r="2248">
          <cell r="D2248" t="str">
            <v>土屋　麻里子</v>
          </cell>
          <cell r="E2248">
            <v>1002</v>
          </cell>
          <cell r="F2248" t="str">
            <v>派遣業務部</v>
          </cell>
          <cell r="G2248">
            <v>100201</v>
          </cell>
          <cell r="H2248" t="str">
            <v>派遣業務Ｇ</v>
          </cell>
          <cell r="I2248">
            <v>1</v>
          </cell>
          <cell r="J2248" t="str">
            <v>部門1</v>
          </cell>
          <cell r="K2248">
            <v>1001</v>
          </cell>
          <cell r="L2248" t="str">
            <v>部門1-1</v>
          </cell>
          <cell r="M2248">
            <v>100102</v>
          </cell>
          <cell r="N2248" t="str">
            <v>一般職員</v>
          </cell>
          <cell r="O2248">
            <v>500</v>
          </cell>
          <cell r="P2248">
            <v>351700</v>
          </cell>
          <cell r="Q2248">
            <v>351700</v>
          </cell>
          <cell r="R2248">
            <v>0</v>
          </cell>
          <cell r="S2248">
            <v>0</v>
          </cell>
          <cell r="T2248">
            <v>0</v>
          </cell>
          <cell r="U2248">
            <v>0</v>
          </cell>
          <cell r="V2248">
            <v>0</v>
          </cell>
          <cell r="W2248">
            <v>0</v>
          </cell>
          <cell r="X2248">
            <v>0</v>
          </cell>
          <cell r="Y2248">
            <v>0</v>
          </cell>
          <cell r="Z2248">
            <v>351700</v>
          </cell>
          <cell r="AA2248">
            <v>0</v>
          </cell>
          <cell r="AB2248">
            <v>43764</v>
          </cell>
          <cell r="AC2248">
            <v>13000</v>
          </cell>
          <cell r="AD2248">
            <v>0</v>
          </cell>
          <cell r="AE2248">
            <v>0</v>
          </cell>
          <cell r="AF2248">
            <v>17681</v>
          </cell>
          <cell r="AG2248">
            <v>0</v>
          </cell>
          <cell r="AH2248">
            <v>6103</v>
          </cell>
          <cell r="AI2248">
            <v>0</v>
          </cell>
          <cell r="AJ2248">
            <v>0</v>
          </cell>
          <cell r="AK2248">
            <v>17336</v>
          </cell>
          <cell r="AL2248">
            <v>2420</v>
          </cell>
          <cell r="AM2248">
            <v>39222.199999999997</v>
          </cell>
          <cell r="AN2248">
            <v>660</v>
          </cell>
          <cell r="AO2248">
            <v>0</v>
          </cell>
          <cell r="AP2248">
            <v>0</v>
          </cell>
          <cell r="AQ2248">
            <v>432248</v>
          </cell>
          <cell r="AR2248">
            <v>0</v>
          </cell>
          <cell r="AS2248">
            <v>0</v>
          </cell>
          <cell r="AT2248">
            <v>0</v>
          </cell>
          <cell r="AU2248">
            <v>0</v>
          </cell>
          <cell r="AV2248">
            <v>2161</v>
          </cell>
          <cell r="AW2248">
            <v>3674.348</v>
          </cell>
          <cell r="AX2248">
            <v>881.78589999999997</v>
          </cell>
        </row>
        <row r="2249">
          <cell r="D2249" t="str">
            <v>小柴　基弘</v>
          </cell>
          <cell r="E2249">
            <v>1007</v>
          </cell>
          <cell r="F2249" t="str">
            <v>関西研修センター</v>
          </cell>
          <cell r="G2249">
            <v>100701</v>
          </cell>
          <cell r="H2249" t="str">
            <v>ＫＫＣＧ</v>
          </cell>
          <cell r="I2249">
            <v>1</v>
          </cell>
          <cell r="J2249" t="str">
            <v>部門1</v>
          </cell>
          <cell r="K2249">
            <v>1001</v>
          </cell>
          <cell r="L2249" t="str">
            <v>部門1-1</v>
          </cell>
          <cell r="M2249">
            <v>100102</v>
          </cell>
          <cell r="N2249" t="str">
            <v>一般職員</v>
          </cell>
          <cell r="O2249">
            <v>300</v>
          </cell>
          <cell r="P2249">
            <v>413300</v>
          </cell>
          <cell r="Q2249">
            <v>413300</v>
          </cell>
          <cell r="R2249">
            <v>0</v>
          </cell>
          <cell r="S2249">
            <v>0</v>
          </cell>
          <cell r="T2249">
            <v>0</v>
          </cell>
          <cell r="U2249">
            <v>0</v>
          </cell>
          <cell r="V2249">
            <v>0</v>
          </cell>
          <cell r="W2249">
            <v>0</v>
          </cell>
          <cell r="X2249">
            <v>0</v>
          </cell>
          <cell r="Y2249">
            <v>0</v>
          </cell>
          <cell r="Z2249">
            <v>413300</v>
          </cell>
          <cell r="AA2249">
            <v>75000</v>
          </cell>
          <cell r="AB2249">
            <v>62316</v>
          </cell>
          <cell r="AC2249">
            <v>31000</v>
          </cell>
          <cell r="AD2249">
            <v>27000</v>
          </cell>
          <cell r="AE2249">
            <v>0</v>
          </cell>
          <cell r="AF2249">
            <v>15383</v>
          </cell>
          <cell r="AG2249">
            <v>0</v>
          </cell>
          <cell r="AH2249">
            <v>4000</v>
          </cell>
          <cell r="AI2249">
            <v>0</v>
          </cell>
          <cell r="AJ2249">
            <v>0</v>
          </cell>
          <cell r="AK2249">
            <v>24428</v>
          </cell>
          <cell r="AL2249">
            <v>3410</v>
          </cell>
          <cell r="AM2249">
            <v>55267.6</v>
          </cell>
          <cell r="AN2249">
            <v>930</v>
          </cell>
          <cell r="AO2249">
            <v>0</v>
          </cell>
          <cell r="AP2249">
            <v>0</v>
          </cell>
          <cell r="AQ2249">
            <v>627999</v>
          </cell>
          <cell r="AR2249">
            <v>0</v>
          </cell>
          <cell r="AS2249">
            <v>0</v>
          </cell>
          <cell r="AT2249">
            <v>0</v>
          </cell>
          <cell r="AU2249">
            <v>0</v>
          </cell>
          <cell r="AV2249">
            <v>3139</v>
          </cell>
          <cell r="AW2249">
            <v>5338.9865</v>
          </cell>
          <cell r="AX2249">
            <v>1281.1179</v>
          </cell>
        </row>
        <row r="2250">
          <cell r="D2250" t="str">
            <v>南谷　剛</v>
          </cell>
          <cell r="E2250">
            <v>1002</v>
          </cell>
          <cell r="F2250" t="str">
            <v>政策推進部</v>
          </cell>
          <cell r="G2250">
            <v>100202</v>
          </cell>
          <cell r="H2250" t="str">
            <v>政策受託Ｇ</v>
          </cell>
          <cell r="I2250">
            <v>1</v>
          </cell>
          <cell r="J2250" t="str">
            <v>部門1</v>
          </cell>
          <cell r="K2250">
            <v>1001</v>
          </cell>
          <cell r="L2250" t="str">
            <v>部門1-1</v>
          </cell>
          <cell r="M2250">
            <v>100102</v>
          </cell>
          <cell r="N2250" t="str">
            <v>一般職員</v>
          </cell>
          <cell r="O2250">
            <v>500</v>
          </cell>
          <cell r="P2250">
            <v>349000</v>
          </cell>
          <cell r="Q2250">
            <v>349000</v>
          </cell>
          <cell r="R2250">
            <v>0</v>
          </cell>
          <cell r="S2250">
            <v>0</v>
          </cell>
          <cell r="T2250">
            <v>0</v>
          </cell>
          <cell r="U2250">
            <v>0</v>
          </cell>
          <cell r="V2250">
            <v>0</v>
          </cell>
          <cell r="W2250">
            <v>0</v>
          </cell>
          <cell r="X2250">
            <v>0</v>
          </cell>
          <cell r="Y2250">
            <v>0</v>
          </cell>
          <cell r="Z2250">
            <v>349000</v>
          </cell>
          <cell r="AA2250">
            <v>0</v>
          </cell>
          <cell r="AB2250">
            <v>45000</v>
          </cell>
          <cell r="AC2250">
            <v>26000</v>
          </cell>
          <cell r="AD2250">
            <v>0</v>
          </cell>
          <cell r="AE2250">
            <v>0</v>
          </cell>
          <cell r="AF2250">
            <v>13663</v>
          </cell>
          <cell r="AG2250">
            <v>0</v>
          </cell>
          <cell r="AH2250">
            <v>11050</v>
          </cell>
          <cell r="AI2250">
            <v>43770</v>
          </cell>
          <cell r="AJ2250">
            <v>0</v>
          </cell>
          <cell r="AK2250">
            <v>18518</v>
          </cell>
          <cell r="AL2250">
            <v>2585</v>
          </cell>
          <cell r="AM2250">
            <v>41896.6</v>
          </cell>
          <cell r="AN2250">
            <v>705</v>
          </cell>
          <cell r="AO2250">
            <v>0</v>
          </cell>
          <cell r="AP2250">
            <v>0</v>
          </cell>
          <cell r="AQ2250">
            <v>488483</v>
          </cell>
          <cell r="AR2250">
            <v>606</v>
          </cell>
          <cell r="AS2250">
            <v>0</v>
          </cell>
          <cell r="AT2250">
            <v>0</v>
          </cell>
          <cell r="AU2250">
            <v>0</v>
          </cell>
          <cell r="AV2250">
            <v>2442</v>
          </cell>
          <cell r="AW2250">
            <v>4152.5204999999996</v>
          </cell>
          <cell r="AX2250">
            <v>996.50530000000003</v>
          </cell>
        </row>
        <row r="2251">
          <cell r="D2251" t="str">
            <v>栗山　明</v>
          </cell>
          <cell r="E2251">
            <v>1004</v>
          </cell>
          <cell r="F2251" t="str">
            <v>事業統括部</v>
          </cell>
          <cell r="G2251">
            <v>100406</v>
          </cell>
          <cell r="H2251" t="str">
            <v>ニューデリー事務所</v>
          </cell>
          <cell r="I2251">
            <v>1</v>
          </cell>
          <cell r="J2251" t="str">
            <v>部門1</v>
          </cell>
          <cell r="K2251">
            <v>1001</v>
          </cell>
          <cell r="L2251" t="str">
            <v>部門1-1</v>
          </cell>
          <cell r="M2251">
            <v>100102</v>
          </cell>
          <cell r="N2251" t="str">
            <v>一般職員</v>
          </cell>
          <cell r="O2251">
            <v>400</v>
          </cell>
          <cell r="P2251">
            <v>292080</v>
          </cell>
          <cell r="Q2251">
            <v>292080</v>
          </cell>
          <cell r="R2251">
            <v>0</v>
          </cell>
          <cell r="S2251">
            <v>0</v>
          </cell>
          <cell r="T2251">
            <v>0</v>
          </cell>
          <cell r="U2251">
            <v>0</v>
          </cell>
          <cell r="V2251">
            <v>0</v>
          </cell>
          <cell r="W2251">
            <v>0</v>
          </cell>
          <cell r="X2251">
            <v>0</v>
          </cell>
          <cell r="Y2251">
            <v>0</v>
          </cell>
          <cell r="Z2251">
            <v>292080</v>
          </cell>
          <cell r="AA2251">
            <v>0</v>
          </cell>
          <cell r="AB2251">
            <v>0</v>
          </cell>
          <cell r="AC2251">
            <v>13000</v>
          </cell>
          <cell r="AD2251">
            <v>0</v>
          </cell>
          <cell r="AE2251">
            <v>0</v>
          </cell>
          <cell r="AF2251">
            <v>0</v>
          </cell>
          <cell r="AG2251">
            <v>0</v>
          </cell>
          <cell r="AH2251">
            <v>3000</v>
          </cell>
          <cell r="AI2251">
            <v>0</v>
          </cell>
          <cell r="AJ2251">
            <v>0</v>
          </cell>
          <cell r="AK2251">
            <v>29550</v>
          </cell>
          <cell r="AL2251">
            <v>0</v>
          </cell>
          <cell r="AM2251">
            <v>55267.6</v>
          </cell>
          <cell r="AN2251">
            <v>930</v>
          </cell>
          <cell r="AO2251">
            <v>0</v>
          </cell>
          <cell r="AP2251">
            <v>0</v>
          </cell>
          <cell r="AQ2251">
            <v>208080</v>
          </cell>
          <cell r="AR2251">
            <v>0</v>
          </cell>
          <cell r="AS2251">
            <v>0</v>
          </cell>
          <cell r="AT2251">
            <v>0</v>
          </cell>
          <cell r="AU2251">
            <v>0</v>
          </cell>
          <cell r="AV2251">
            <v>1040</v>
          </cell>
          <cell r="AW2251">
            <v>1769.08</v>
          </cell>
          <cell r="AX2251">
            <v>0</v>
          </cell>
        </row>
        <row r="2252">
          <cell r="D2252" t="str">
            <v>戸田　英信</v>
          </cell>
          <cell r="E2252">
            <v>1005</v>
          </cell>
          <cell r="F2252" t="str">
            <v>総務企画部</v>
          </cell>
          <cell r="G2252">
            <v>100504</v>
          </cell>
          <cell r="H2252" t="str">
            <v>会計Ｇ</v>
          </cell>
          <cell r="I2252">
            <v>1</v>
          </cell>
          <cell r="J2252" t="str">
            <v>部門1</v>
          </cell>
          <cell r="K2252">
            <v>1001</v>
          </cell>
          <cell r="L2252" t="str">
            <v>部門1-1</v>
          </cell>
          <cell r="M2252">
            <v>100102</v>
          </cell>
          <cell r="N2252" t="str">
            <v>一般職員</v>
          </cell>
          <cell r="O2252">
            <v>300</v>
          </cell>
          <cell r="P2252">
            <v>376500</v>
          </cell>
          <cell r="Q2252">
            <v>376500</v>
          </cell>
          <cell r="R2252">
            <v>0</v>
          </cell>
          <cell r="S2252">
            <v>0</v>
          </cell>
          <cell r="T2252">
            <v>0</v>
          </cell>
          <cell r="U2252">
            <v>0</v>
          </cell>
          <cell r="V2252">
            <v>0</v>
          </cell>
          <cell r="W2252">
            <v>0</v>
          </cell>
          <cell r="X2252">
            <v>0</v>
          </cell>
          <cell r="Y2252">
            <v>0</v>
          </cell>
          <cell r="Z2252">
            <v>376500</v>
          </cell>
          <cell r="AA2252">
            <v>75000</v>
          </cell>
          <cell r="AB2252">
            <v>54180</v>
          </cell>
          <cell r="AC2252">
            <v>0</v>
          </cell>
          <cell r="AD2252">
            <v>27000</v>
          </cell>
          <cell r="AE2252">
            <v>0</v>
          </cell>
          <cell r="AF2252">
            <v>7983</v>
          </cell>
          <cell r="AG2252">
            <v>0</v>
          </cell>
          <cell r="AH2252">
            <v>1500</v>
          </cell>
          <cell r="AI2252">
            <v>0</v>
          </cell>
          <cell r="AJ2252">
            <v>0</v>
          </cell>
          <cell r="AK2252">
            <v>20882</v>
          </cell>
          <cell r="AL2252">
            <v>2915</v>
          </cell>
          <cell r="AM2252">
            <v>47244.4</v>
          </cell>
          <cell r="AN2252">
            <v>795</v>
          </cell>
          <cell r="AO2252">
            <v>0</v>
          </cell>
          <cell r="AP2252">
            <v>0</v>
          </cell>
          <cell r="AQ2252">
            <v>542163</v>
          </cell>
          <cell r="AR2252">
            <v>0</v>
          </cell>
          <cell r="AS2252">
            <v>0</v>
          </cell>
          <cell r="AT2252">
            <v>0</v>
          </cell>
          <cell r="AU2252">
            <v>0</v>
          </cell>
          <cell r="AV2252">
            <v>2710</v>
          </cell>
          <cell r="AW2252">
            <v>4609.2004999999999</v>
          </cell>
          <cell r="AX2252">
            <v>1106.0125</v>
          </cell>
        </row>
        <row r="2253">
          <cell r="D2253" t="str">
            <v>山辺　孝</v>
          </cell>
          <cell r="E2253">
            <v>1005</v>
          </cell>
          <cell r="F2253" t="str">
            <v>総務企画部</v>
          </cell>
          <cell r="G2253">
            <v>100501</v>
          </cell>
          <cell r="H2253" t="str">
            <v>経営戦略Ｇ</v>
          </cell>
          <cell r="I2253">
            <v>1</v>
          </cell>
          <cell r="J2253" t="str">
            <v>部門1</v>
          </cell>
          <cell r="K2253">
            <v>1001</v>
          </cell>
          <cell r="L2253" t="str">
            <v>部門1-1</v>
          </cell>
          <cell r="M2253">
            <v>100102</v>
          </cell>
          <cell r="N2253" t="str">
            <v>一般職員</v>
          </cell>
          <cell r="O2253">
            <v>300</v>
          </cell>
          <cell r="P2253">
            <v>381300</v>
          </cell>
          <cell r="Q2253">
            <v>381300</v>
          </cell>
          <cell r="R2253">
            <v>0</v>
          </cell>
          <cell r="S2253">
            <v>0</v>
          </cell>
          <cell r="T2253">
            <v>0</v>
          </cell>
          <cell r="U2253">
            <v>0</v>
          </cell>
          <cell r="V2253">
            <v>0</v>
          </cell>
          <cell r="W2253">
            <v>0</v>
          </cell>
          <cell r="X2253">
            <v>0</v>
          </cell>
          <cell r="Y2253">
            <v>0</v>
          </cell>
          <cell r="Z2253">
            <v>381300</v>
          </cell>
          <cell r="AA2253">
            <v>85000</v>
          </cell>
          <cell r="AB2253">
            <v>55956</v>
          </cell>
          <cell r="AC2253">
            <v>0</v>
          </cell>
          <cell r="AD2253">
            <v>27000</v>
          </cell>
          <cell r="AE2253">
            <v>0</v>
          </cell>
          <cell r="AF2253">
            <v>0</v>
          </cell>
          <cell r="AG2253">
            <v>0</v>
          </cell>
          <cell r="AH2253">
            <v>7500</v>
          </cell>
          <cell r="AI2253">
            <v>0</v>
          </cell>
          <cell r="AJ2253">
            <v>0</v>
          </cell>
          <cell r="AK2253">
            <v>22064</v>
          </cell>
          <cell r="AL2253">
            <v>3080</v>
          </cell>
          <cell r="AM2253">
            <v>49918.8</v>
          </cell>
          <cell r="AN2253">
            <v>840</v>
          </cell>
          <cell r="AO2253">
            <v>0</v>
          </cell>
          <cell r="AP2253">
            <v>0</v>
          </cell>
          <cell r="AQ2253">
            <v>556756</v>
          </cell>
          <cell r="AR2253">
            <v>0</v>
          </cell>
          <cell r="AS2253">
            <v>0</v>
          </cell>
          <cell r="AT2253">
            <v>0</v>
          </cell>
          <cell r="AU2253">
            <v>0</v>
          </cell>
          <cell r="AV2253">
            <v>2783</v>
          </cell>
          <cell r="AW2253">
            <v>4733.2060000000001</v>
          </cell>
          <cell r="AX2253">
            <v>1135.7822000000001</v>
          </cell>
        </row>
        <row r="2254">
          <cell r="D2254" t="str">
            <v>蔵口　葉子</v>
          </cell>
          <cell r="E2254">
            <v>1004</v>
          </cell>
          <cell r="F2254" t="str">
            <v>事業統括部</v>
          </cell>
          <cell r="G2254">
            <v>100401</v>
          </cell>
          <cell r="H2254" t="str">
            <v>事業統括Ｇ</v>
          </cell>
          <cell r="I2254">
            <v>1</v>
          </cell>
          <cell r="J2254" t="str">
            <v>部門1</v>
          </cell>
          <cell r="K2254">
            <v>1001</v>
          </cell>
          <cell r="L2254" t="str">
            <v>部門1-1</v>
          </cell>
          <cell r="M2254">
            <v>100102</v>
          </cell>
          <cell r="N2254" t="str">
            <v>一般職員</v>
          </cell>
          <cell r="O2254">
            <v>500</v>
          </cell>
          <cell r="P2254">
            <v>318500</v>
          </cell>
          <cell r="Q2254">
            <v>318500</v>
          </cell>
          <cell r="R2254">
            <v>0</v>
          </cell>
          <cell r="S2254">
            <v>0</v>
          </cell>
          <cell r="T2254">
            <v>0</v>
          </cell>
          <cell r="U2254">
            <v>0</v>
          </cell>
          <cell r="V2254">
            <v>0</v>
          </cell>
          <cell r="W2254">
            <v>0</v>
          </cell>
          <cell r="X2254">
            <v>0</v>
          </cell>
          <cell r="Y2254">
            <v>0</v>
          </cell>
          <cell r="Z2254">
            <v>318500</v>
          </cell>
          <cell r="AA2254">
            <v>0</v>
          </cell>
          <cell r="AB2254">
            <v>38220</v>
          </cell>
          <cell r="AC2254">
            <v>0</v>
          </cell>
          <cell r="AD2254">
            <v>0</v>
          </cell>
          <cell r="AE2254">
            <v>0</v>
          </cell>
          <cell r="AF2254">
            <v>5050</v>
          </cell>
          <cell r="AG2254">
            <v>0</v>
          </cell>
          <cell r="AH2254">
            <v>5501</v>
          </cell>
          <cell r="AI2254">
            <v>13734</v>
          </cell>
          <cell r="AJ2254">
            <v>0</v>
          </cell>
          <cell r="AK2254">
            <v>14972</v>
          </cell>
          <cell r="AL2254">
            <v>2090</v>
          </cell>
          <cell r="AM2254">
            <v>33873.4</v>
          </cell>
          <cell r="AN2254">
            <v>570</v>
          </cell>
          <cell r="AO2254">
            <v>0</v>
          </cell>
          <cell r="AP2254">
            <v>0</v>
          </cell>
          <cell r="AQ2254">
            <v>381005</v>
          </cell>
          <cell r="AR2254">
            <v>0</v>
          </cell>
          <cell r="AS2254">
            <v>0</v>
          </cell>
          <cell r="AT2254">
            <v>0</v>
          </cell>
          <cell r="AU2254">
            <v>0</v>
          </cell>
          <cell r="AV2254">
            <v>1905</v>
          </cell>
          <cell r="AW2254">
            <v>3238.5675000000001</v>
          </cell>
          <cell r="AX2254">
            <v>777.25019999999995</v>
          </cell>
        </row>
        <row r="2255">
          <cell r="D2255" t="str">
            <v>濃野　承次</v>
          </cell>
          <cell r="E2255">
            <v>1003</v>
          </cell>
          <cell r="F2255" t="str">
            <v>新国際協力事業部</v>
          </cell>
          <cell r="G2255">
            <v>100301</v>
          </cell>
          <cell r="H2255" t="str">
            <v>新国際協力事業Ｇ</v>
          </cell>
          <cell r="I2255">
            <v>1</v>
          </cell>
          <cell r="J2255" t="str">
            <v>部門1</v>
          </cell>
          <cell r="K2255">
            <v>1001</v>
          </cell>
          <cell r="L2255" t="str">
            <v>部門1-1</v>
          </cell>
          <cell r="M2255">
            <v>100102</v>
          </cell>
          <cell r="N2255" t="str">
            <v>一般職員</v>
          </cell>
          <cell r="O2255">
            <v>300</v>
          </cell>
          <cell r="P2255">
            <v>376500</v>
          </cell>
          <cell r="Q2255">
            <v>376500</v>
          </cell>
          <cell r="R2255">
            <v>0</v>
          </cell>
          <cell r="S2255">
            <v>0</v>
          </cell>
          <cell r="T2255">
            <v>0</v>
          </cell>
          <cell r="U2255">
            <v>0</v>
          </cell>
          <cell r="V2255">
            <v>0</v>
          </cell>
          <cell r="W2255">
            <v>0</v>
          </cell>
          <cell r="X2255">
            <v>0</v>
          </cell>
          <cell r="Y2255">
            <v>0</v>
          </cell>
          <cell r="Z2255">
            <v>376500</v>
          </cell>
          <cell r="AA2255">
            <v>75000</v>
          </cell>
          <cell r="AB2255">
            <v>54180</v>
          </cell>
          <cell r="AC2255">
            <v>0</v>
          </cell>
          <cell r="AD2255">
            <v>27000</v>
          </cell>
          <cell r="AE2255">
            <v>0</v>
          </cell>
          <cell r="AF2255">
            <v>6958</v>
          </cell>
          <cell r="AG2255">
            <v>0</v>
          </cell>
          <cell r="AH2255">
            <v>0</v>
          </cell>
          <cell r="AI2255">
            <v>0</v>
          </cell>
          <cell r="AJ2255">
            <v>0</v>
          </cell>
          <cell r="AK2255">
            <v>20882</v>
          </cell>
          <cell r="AL2255">
            <v>2915</v>
          </cell>
          <cell r="AM2255">
            <v>47244.4</v>
          </cell>
          <cell r="AN2255">
            <v>795</v>
          </cell>
          <cell r="AO2255">
            <v>0</v>
          </cell>
          <cell r="AP2255">
            <v>0</v>
          </cell>
          <cell r="AQ2255">
            <v>539638</v>
          </cell>
          <cell r="AR2255">
            <v>0</v>
          </cell>
          <cell r="AS2255">
            <v>0</v>
          </cell>
          <cell r="AT2255">
            <v>0</v>
          </cell>
          <cell r="AU2255">
            <v>0</v>
          </cell>
          <cell r="AV2255">
            <v>2698</v>
          </cell>
          <cell r="AW2255">
            <v>4587.1130000000003</v>
          </cell>
          <cell r="AX2255">
            <v>1100.8615</v>
          </cell>
        </row>
        <row r="2256">
          <cell r="D2256" t="str">
            <v>小平　真巳</v>
          </cell>
          <cell r="E2256">
            <v>1003</v>
          </cell>
          <cell r="F2256" t="str">
            <v>研修業務部</v>
          </cell>
          <cell r="G2256">
            <v>100303</v>
          </cell>
          <cell r="H2256" t="str">
            <v>招聘業務Ｇ</v>
          </cell>
          <cell r="I2256">
            <v>1</v>
          </cell>
          <cell r="J2256" t="str">
            <v>部門1</v>
          </cell>
          <cell r="K2256">
            <v>1001</v>
          </cell>
          <cell r="L2256" t="str">
            <v>部門1-1</v>
          </cell>
          <cell r="M2256">
            <v>100102</v>
          </cell>
          <cell r="N2256" t="str">
            <v>一般職員</v>
          </cell>
          <cell r="O2256">
            <v>300</v>
          </cell>
          <cell r="P2256">
            <v>369100</v>
          </cell>
          <cell r="Q2256">
            <v>369100</v>
          </cell>
          <cell r="R2256">
            <v>0</v>
          </cell>
          <cell r="S2256">
            <v>0</v>
          </cell>
          <cell r="T2256">
            <v>0</v>
          </cell>
          <cell r="U2256">
            <v>0</v>
          </cell>
          <cell r="V2256">
            <v>0</v>
          </cell>
          <cell r="W2256">
            <v>0</v>
          </cell>
          <cell r="X2256">
            <v>0</v>
          </cell>
          <cell r="Y2256">
            <v>0</v>
          </cell>
          <cell r="Z2256">
            <v>369100</v>
          </cell>
          <cell r="AA2256">
            <v>75000</v>
          </cell>
          <cell r="AB2256">
            <v>57012</v>
          </cell>
          <cell r="AC2256">
            <v>31000</v>
          </cell>
          <cell r="AD2256">
            <v>0</v>
          </cell>
          <cell r="AE2256">
            <v>0</v>
          </cell>
          <cell r="AF2256">
            <v>21178</v>
          </cell>
          <cell r="AG2256">
            <v>0</v>
          </cell>
          <cell r="AH2256">
            <v>13900</v>
          </cell>
          <cell r="AI2256">
            <v>0</v>
          </cell>
          <cell r="AJ2256">
            <v>0</v>
          </cell>
          <cell r="AK2256">
            <v>22064</v>
          </cell>
          <cell r="AL2256">
            <v>3080</v>
          </cell>
          <cell r="AM2256">
            <v>49918.8</v>
          </cell>
          <cell r="AN2256">
            <v>840</v>
          </cell>
          <cell r="AO2256">
            <v>0</v>
          </cell>
          <cell r="AP2256">
            <v>0</v>
          </cell>
          <cell r="AQ2256">
            <v>567190</v>
          </cell>
          <cell r="AR2256">
            <v>0</v>
          </cell>
          <cell r="AS2256">
            <v>0</v>
          </cell>
          <cell r="AT2256">
            <v>0</v>
          </cell>
          <cell r="AU2256">
            <v>0</v>
          </cell>
          <cell r="AV2256">
            <v>2835</v>
          </cell>
          <cell r="AW2256">
            <v>4822.0649999999996</v>
          </cell>
          <cell r="AX2256">
            <v>1157.0676000000001</v>
          </cell>
        </row>
        <row r="2257">
          <cell r="D2257" t="str">
            <v>佐藤　裕之</v>
          </cell>
          <cell r="E2257">
            <v>1005</v>
          </cell>
          <cell r="F2257" t="str">
            <v>総務企画部</v>
          </cell>
          <cell r="G2257">
            <v>100503</v>
          </cell>
          <cell r="H2257" t="str">
            <v>人事Ｇ</v>
          </cell>
          <cell r="I2257">
            <v>1</v>
          </cell>
          <cell r="J2257" t="str">
            <v>部門1</v>
          </cell>
          <cell r="K2257">
            <v>1001</v>
          </cell>
          <cell r="L2257" t="str">
            <v>部門1-1</v>
          </cell>
          <cell r="M2257">
            <v>100102</v>
          </cell>
          <cell r="N2257" t="str">
            <v>一般職員</v>
          </cell>
          <cell r="O2257">
            <v>300</v>
          </cell>
          <cell r="P2257">
            <v>374200</v>
          </cell>
          <cell r="Q2257">
            <v>374200</v>
          </cell>
          <cell r="R2257">
            <v>0</v>
          </cell>
          <cell r="S2257">
            <v>0</v>
          </cell>
          <cell r="T2257">
            <v>0</v>
          </cell>
          <cell r="U2257">
            <v>0</v>
          </cell>
          <cell r="V2257">
            <v>0</v>
          </cell>
          <cell r="W2257">
            <v>0</v>
          </cell>
          <cell r="X2257">
            <v>0</v>
          </cell>
          <cell r="Y2257">
            <v>0</v>
          </cell>
          <cell r="Z2257">
            <v>374200</v>
          </cell>
          <cell r="AA2257">
            <v>75000</v>
          </cell>
          <cell r="AB2257">
            <v>53904</v>
          </cell>
          <cell r="AC2257">
            <v>0</v>
          </cell>
          <cell r="AD2257">
            <v>0</v>
          </cell>
          <cell r="AE2257">
            <v>0</v>
          </cell>
          <cell r="AF2257">
            <v>18298</v>
          </cell>
          <cell r="AG2257">
            <v>0</v>
          </cell>
          <cell r="AH2257">
            <v>9900</v>
          </cell>
          <cell r="AI2257">
            <v>0</v>
          </cell>
          <cell r="AJ2257">
            <v>0</v>
          </cell>
          <cell r="AK2257">
            <v>20882</v>
          </cell>
          <cell r="AL2257">
            <v>2915</v>
          </cell>
          <cell r="AM2257">
            <v>47244.4</v>
          </cell>
          <cell r="AN2257">
            <v>795</v>
          </cell>
          <cell r="AO2257">
            <v>0</v>
          </cell>
          <cell r="AP2257">
            <v>0</v>
          </cell>
          <cell r="AQ2257">
            <v>531302</v>
          </cell>
          <cell r="AR2257">
            <v>0</v>
          </cell>
          <cell r="AS2257">
            <v>0</v>
          </cell>
          <cell r="AT2257">
            <v>0</v>
          </cell>
          <cell r="AU2257">
            <v>0</v>
          </cell>
          <cell r="AV2257">
            <v>2656</v>
          </cell>
          <cell r="AW2257">
            <v>4516.5770000000002</v>
          </cell>
          <cell r="AX2257">
            <v>1083.856</v>
          </cell>
        </row>
        <row r="2258">
          <cell r="D2258" t="str">
            <v>窪田　真也</v>
          </cell>
          <cell r="E2258">
            <v>1008</v>
          </cell>
          <cell r="F2258" t="str">
            <v>HIDA総合研究所</v>
          </cell>
          <cell r="G2258">
            <v>100801</v>
          </cell>
          <cell r="H2258" t="str">
            <v>調査企画Ｇ</v>
          </cell>
          <cell r="I2258">
            <v>1</v>
          </cell>
          <cell r="J2258" t="str">
            <v>部門1</v>
          </cell>
          <cell r="K2258">
            <v>1001</v>
          </cell>
          <cell r="L2258" t="str">
            <v>部門1-1</v>
          </cell>
          <cell r="M2258">
            <v>100102</v>
          </cell>
          <cell r="N2258" t="str">
            <v>一般職員</v>
          </cell>
          <cell r="O2258">
            <v>300</v>
          </cell>
          <cell r="P2258">
            <v>365100</v>
          </cell>
          <cell r="Q2258">
            <v>365100</v>
          </cell>
          <cell r="R2258">
            <v>0</v>
          </cell>
          <cell r="S2258">
            <v>0</v>
          </cell>
          <cell r="T2258">
            <v>0</v>
          </cell>
          <cell r="U2258">
            <v>0</v>
          </cell>
          <cell r="V2258">
            <v>0</v>
          </cell>
          <cell r="W2258">
            <v>0</v>
          </cell>
          <cell r="X2258">
            <v>0</v>
          </cell>
          <cell r="Y2258">
            <v>0</v>
          </cell>
          <cell r="Z2258">
            <v>365100</v>
          </cell>
          <cell r="AA2258">
            <v>75000</v>
          </cell>
          <cell r="AB2258">
            <v>54372</v>
          </cell>
          <cell r="AC2258">
            <v>13000</v>
          </cell>
          <cell r="AD2258">
            <v>27000</v>
          </cell>
          <cell r="AE2258">
            <v>0</v>
          </cell>
          <cell r="AF2258">
            <v>7238</v>
          </cell>
          <cell r="AG2258">
            <v>0</v>
          </cell>
          <cell r="AH2258">
            <v>0</v>
          </cell>
          <cell r="AI2258">
            <v>0</v>
          </cell>
          <cell r="AJ2258">
            <v>0</v>
          </cell>
          <cell r="AK2258">
            <v>20882</v>
          </cell>
          <cell r="AL2258">
            <v>2915</v>
          </cell>
          <cell r="AM2258">
            <v>47244.4</v>
          </cell>
          <cell r="AN2258">
            <v>795</v>
          </cell>
          <cell r="AO2258">
            <v>0</v>
          </cell>
          <cell r="AP2258">
            <v>0</v>
          </cell>
          <cell r="AQ2258">
            <v>541710</v>
          </cell>
          <cell r="AR2258">
            <v>0</v>
          </cell>
          <cell r="AS2258">
            <v>0</v>
          </cell>
          <cell r="AT2258">
            <v>0</v>
          </cell>
          <cell r="AU2258">
            <v>0</v>
          </cell>
          <cell r="AV2258">
            <v>2708</v>
          </cell>
          <cell r="AW2258">
            <v>4605.085</v>
          </cell>
          <cell r="AX2258">
            <v>1105.0884000000001</v>
          </cell>
        </row>
        <row r="2259">
          <cell r="D2259" t="str">
            <v>浜本　馨</v>
          </cell>
          <cell r="E2259">
            <v>1002</v>
          </cell>
          <cell r="F2259" t="str">
            <v>政策推進部</v>
          </cell>
          <cell r="G2259">
            <v>100202</v>
          </cell>
          <cell r="H2259" t="str">
            <v>政策受託Ｇ</v>
          </cell>
          <cell r="I2259">
            <v>1</v>
          </cell>
          <cell r="J2259" t="str">
            <v>部門1</v>
          </cell>
          <cell r="K2259">
            <v>1001</v>
          </cell>
          <cell r="L2259" t="str">
            <v>部門1-1</v>
          </cell>
          <cell r="M2259">
            <v>100102</v>
          </cell>
          <cell r="N2259" t="str">
            <v>一般職員</v>
          </cell>
          <cell r="O2259">
            <v>500</v>
          </cell>
          <cell r="P2259">
            <v>357100</v>
          </cell>
          <cell r="Q2259">
            <v>357100</v>
          </cell>
          <cell r="R2259">
            <v>0</v>
          </cell>
          <cell r="S2259">
            <v>0</v>
          </cell>
          <cell r="T2259">
            <v>0</v>
          </cell>
          <cell r="U2259">
            <v>0</v>
          </cell>
          <cell r="V2259">
            <v>0</v>
          </cell>
          <cell r="W2259">
            <v>0</v>
          </cell>
          <cell r="X2259">
            <v>0</v>
          </cell>
          <cell r="Y2259">
            <v>0</v>
          </cell>
          <cell r="Z2259">
            <v>357100</v>
          </cell>
          <cell r="AA2259">
            <v>0</v>
          </cell>
          <cell r="AB2259">
            <v>45192</v>
          </cell>
          <cell r="AC2259">
            <v>19500</v>
          </cell>
          <cell r="AD2259">
            <v>27000</v>
          </cell>
          <cell r="AE2259">
            <v>0</v>
          </cell>
          <cell r="AF2259">
            <v>10610</v>
          </cell>
          <cell r="AG2259">
            <v>0</v>
          </cell>
          <cell r="AH2259">
            <v>18811</v>
          </cell>
          <cell r="AI2259">
            <v>186279</v>
          </cell>
          <cell r="AJ2259">
            <v>0</v>
          </cell>
          <cell r="AK2259">
            <v>22064</v>
          </cell>
          <cell r="AL2259">
            <v>3080</v>
          </cell>
          <cell r="AM2259">
            <v>49918.8</v>
          </cell>
          <cell r="AN2259">
            <v>840</v>
          </cell>
          <cell r="AO2259">
            <v>0</v>
          </cell>
          <cell r="AP2259">
            <v>0</v>
          </cell>
          <cell r="AQ2259">
            <v>664492</v>
          </cell>
          <cell r="AR2259">
            <v>20717</v>
          </cell>
          <cell r="AS2259">
            <v>0</v>
          </cell>
          <cell r="AT2259">
            <v>1217</v>
          </cell>
          <cell r="AU2259">
            <v>0</v>
          </cell>
          <cell r="AV2259">
            <v>3322</v>
          </cell>
          <cell r="AW2259">
            <v>5648.6419999999998</v>
          </cell>
          <cell r="AX2259">
            <v>1355.5636</v>
          </cell>
        </row>
        <row r="2260">
          <cell r="D2260" t="str">
            <v>牧野　幾太郎</v>
          </cell>
          <cell r="E2260">
            <v>1006</v>
          </cell>
          <cell r="F2260" t="str">
            <v>東京研修センター</v>
          </cell>
          <cell r="G2260">
            <v>100601</v>
          </cell>
          <cell r="H2260" t="str">
            <v>ＴＫＣＧ</v>
          </cell>
          <cell r="I2260">
            <v>1</v>
          </cell>
          <cell r="J2260" t="str">
            <v>部門1</v>
          </cell>
          <cell r="K2260">
            <v>1001</v>
          </cell>
          <cell r="L2260" t="str">
            <v>部門1-1</v>
          </cell>
          <cell r="M2260">
            <v>100102</v>
          </cell>
          <cell r="N2260" t="str">
            <v>一般職員</v>
          </cell>
          <cell r="O2260">
            <v>300</v>
          </cell>
          <cell r="P2260">
            <v>374200</v>
          </cell>
          <cell r="Q2260">
            <v>374200</v>
          </cell>
          <cell r="R2260">
            <v>0</v>
          </cell>
          <cell r="S2260">
            <v>0</v>
          </cell>
          <cell r="T2260">
            <v>0</v>
          </cell>
          <cell r="U2260">
            <v>0</v>
          </cell>
          <cell r="V2260">
            <v>0</v>
          </cell>
          <cell r="W2260">
            <v>0</v>
          </cell>
          <cell r="X2260">
            <v>0</v>
          </cell>
          <cell r="Y2260">
            <v>0</v>
          </cell>
          <cell r="Z2260">
            <v>374200</v>
          </cell>
          <cell r="AA2260">
            <v>75000</v>
          </cell>
          <cell r="AB2260">
            <v>54684</v>
          </cell>
          <cell r="AC2260">
            <v>6500</v>
          </cell>
          <cell r="AD2260">
            <v>0</v>
          </cell>
          <cell r="AE2260">
            <v>0</v>
          </cell>
          <cell r="AF2260">
            <v>28101</v>
          </cell>
          <cell r="AG2260">
            <v>0</v>
          </cell>
          <cell r="AH2260">
            <v>11400</v>
          </cell>
          <cell r="AI2260">
            <v>0</v>
          </cell>
          <cell r="AJ2260">
            <v>0</v>
          </cell>
          <cell r="AK2260">
            <v>22064</v>
          </cell>
          <cell r="AL2260">
            <v>3080</v>
          </cell>
          <cell r="AM2260">
            <v>49918.8</v>
          </cell>
          <cell r="AN2260">
            <v>840</v>
          </cell>
          <cell r="AO2260">
            <v>0</v>
          </cell>
          <cell r="AP2260">
            <v>0</v>
          </cell>
          <cell r="AQ2260">
            <v>549885</v>
          </cell>
          <cell r="AR2260">
            <v>0</v>
          </cell>
          <cell r="AS2260">
            <v>0</v>
          </cell>
          <cell r="AT2260">
            <v>0</v>
          </cell>
          <cell r="AU2260">
            <v>0</v>
          </cell>
          <cell r="AV2260">
            <v>2749</v>
          </cell>
          <cell r="AW2260">
            <v>4674.4475000000002</v>
          </cell>
          <cell r="AX2260">
            <v>1121.7654</v>
          </cell>
        </row>
        <row r="2261">
          <cell r="D2261" t="str">
            <v>竹本　優子</v>
          </cell>
          <cell r="E2261">
            <v>1001</v>
          </cell>
          <cell r="F2261" t="str">
            <v>産業推進部</v>
          </cell>
          <cell r="G2261">
            <v>100102</v>
          </cell>
          <cell r="H2261" t="str">
            <v>ＥＰＡＧ</v>
          </cell>
          <cell r="I2261">
            <v>1</v>
          </cell>
          <cell r="J2261" t="str">
            <v>部門1</v>
          </cell>
          <cell r="K2261">
            <v>1001</v>
          </cell>
          <cell r="L2261" t="str">
            <v>部門1-1</v>
          </cell>
          <cell r="M2261">
            <v>100102</v>
          </cell>
          <cell r="N2261" t="str">
            <v>一般職員</v>
          </cell>
          <cell r="O2261">
            <v>300</v>
          </cell>
          <cell r="P2261">
            <v>343500</v>
          </cell>
          <cell r="Q2261">
            <v>343500</v>
          </cell>
          <cell r="R2261">
            <v>0</v>
          </cell>
          <cell r="S2261">
            <v>0</v>
          </cell>
          <cell r="T2261">
            <v>0</v>
          </cell>
          <cell r="U2261">
            <v>0</v>
          </cell>
          <cell r="V2261">
            <v>0</v>
          </cell>
          <cell r="W2261">
            <v>0</v>
          </cell>
          <cell r="X2261">
            <v>0</v>
          </cell>
          <cell r="Y2261">
            <v>0</v>
          </cell>
          <cell r="Z2261">
            <v>343500</v>
          </cell>
          <cell r="AA2261">
            <v>45000</v>
          </cell>
          <cell r="AB2261">
            <v>46620</v>
          </cell>
          <cell r="AC2261">
            <v>0</v>
          </cell>
          <cell r="AD2261">
            <v>4696</v>
          </cell>
          <cell r="AE2261">
            <v>0</v>
          </cell>
          <cell r="AF2261">
            <v>3876</v>
          </cell>
          <cell r="AG2261">
            <v>0</v>
          </cell>
          <cell r="AH2261">
            <v>261</v>
          </cell>
          <cell r="AI2261">
            <v>0</v>
          </cell>
          <cell r="AJ2261">
            <v>0</v>
          </cell>
          <cell r="AK2261">
            <v>18518</v>
          </cell>
          <cell r="AL2261">
            <v>2585</v>
          </cell>
          <cell r="AM2261">
            <v>41896.6</v>
          </cell>
          <cell r="AN2261">
            <v>705</v>
          </cell>
          <cell r="AO2261">
            <v>0</v>
          </cell>
          <cell r="AP2261">
            <v>0</v>
          </cell>
          <cell r="AQ2261">
            <v>443953</v>
          </cell>
          <cell r="AR2261">
            <v>0</v>
          </cell>
          <cell r="AS2261">
            <v>0</v>
          </cell>
          <cell r="AT2261">
            <v>0</v>
          </cell>
          <cell r="AU2261">
            <v>0</v>
          </cell>
          <cell r="AV2261">
            <v>2219</v>
          </cell>
          <cell r="AW2261">
            <v>3774.3654999999999</v>
          </cell>
          <cell r="AX2261">
            <v>905.66409999999996</v>
          </cell>
        </row>
        <row r="2262">
          <cell r="D2262" t="str">
            <v>木村　奈苗</v>
          </cell>
          <cell r="E2262">
            <v>1003</v>
          </cell>
          <cell r="F2262" t="str">
            <v>研修業務部</v>
          </cell>
          <cell r="G2262">
            <v>100301</v>
          </cell>
          <cell r="H2262" t="str">
            <v>受入業務Ｇ</v>
          </cell>
          <cell r="I2262">
            <v>1</v>
          </cell>
          <cell r="J2262" t="str">
            <v>部門1</v>
          </cell>
          <cell r="K2262">
            <v>1001</v>
          </cell>
          <cell r="L2262" t="str">
            <v>部門1-1</v>
          </cell>
          <cell r="M2262">
            <v>100102</v>
          </cell>
          <cell r="N2262" t="str">
            <v>一般職員</v>
          </cell>
          <cell r="O2262">
            <v>500</v>
          </cell>
          <cell r="P2262">
            <v>351700</v>
          </cell>
          <cell r="Q2262">
            <v>351700</v>
          </cell>
          <cell r="R2262">
            <v>0</v>
          </cell>
          <cell r="S2262">
            <v>0</v>
          </cell>
          <cell r="T2262">
            <v>0</v>
          </cell>
          <cell r="U2262">
            <v>0</v>
          </cell>
          <cell r="V2262">
            <v>0</v>
          </cell>
          <cell r="W2262">
            <v>0</v>
          </cell>
          <cell r="X2262">
            <v>0</v>
          </cell>
          <cell r="Y2262">
            <v>0</v>
          </cell>
          <cell r="Z2262">
            <v>351700</v>
          </cell>
          <cell r="AA2262">
            <v>0</v>
          </cell>
          <cell r="AB2262">
            <v>42204</v>
          </cell>
          <cell r="AC2262">
            <v>0</v>
          </cell>
          <cell r="AD2262">
            <v>0</v>
          </cell>
          <cell r="AE2262">
            <v>0</v>
          </cell>
          <cell r="AF2262">
            <v>12835</v>
          </cell>
          <cell r="AG2262">
            <v>0</v>
          </cell>
          <cell r="AH2262">
            <v>6103</v>
          </cell>
          <cell r="AI2262">
            <v>0</v>
          </cell>
          <cell r="AJ2262">
            <v>0</v>
          </cell>
          <cell r="AK2262">
            <v>16154</v>
          </cell>
          <cell r="AL2262">
            <v>2255</v>
          </cell>
          <cell r="AM2262">
            <v>36547.800000000003</v>
          </cell>
          <cell r="AN2262">
            <v>615</v>
          </cell>
          <cell r="AO2262">
            <v>0</v>
          </cell>
          <cell r="AP2262">
            <v>0</v>
          </cell>
          <cell r="AQ2262">
            <v>412842</v>
          </cell>
          <cell r="AR2262">
            <v>0</v>
          </cell>
          <cell r="AS2262">
            <v>0</v>
          </cell>
          <cell r="AT2262">
            <v>0</v>
          </cell>
          <cell r="AU2262">
            <v>0</v>
          </cell>
          <cell r="AV2262">
            <v>2064</v>
          </cell>
          <cell r="AW2262">
            <v>3509.3670000000002</v>
          </cell>
          <cell r="AX2262">
            <v>842.19759999999997</v>
          </cell>
        </row>
        <row r="2263">
          <cell r="D2263" t="str">
            <v>蔵口　達也</v>
          </cell>
          <cell r="E2263">
            <v>1005</v>
          </cell>
          <cell r="F2263" t="str">
            <v>総務企画部</v>
          </cell>
          <cell r="G2263">
            <v>100504</v>
          </cell>
          <cell r="H2263" t="str">
            <v>会計Ｇ</v>
          </cell>
          <cell r="I2263">
            <v>1</v>
          </cell>
          <cell r="J2263" t="str">
            <v>部門1</v>
          </cell>
          <cell r="K2263">
            <v>1001</v>
          </cell>
          <cell r="L2263" t="str">
            <v>部門1-1</v>
          </cell>
          <cell r="M2263">
            <v>100102</v>
          </cell>
          <cell r="N2263" t="str">
            <v>一般職員</v>
          </cell>
          <cell r="O2263">
            <v>300</v>
          </cell>
          <cell r="P2263">
            <v>315700</v>
          </cell>
          <cell r="Q2263">
            <v>315700</v>
          </cell>
          <cell r="R2263">
            <v>0</v>
          </cell>
          <cell r="S2263">
            <v>0</v>
          </cell>
          <cell r="T2263">
            <v>0</v>
          </cell>
          <cell r="U2263">
            <v>0</v>
          </cell>
          <cell r="V2263">
            <v>0</v>
          </cell>
          <cell r="W2263">
            <v>0</v>
          </cell>
          <cell r="X2263">
            <v>0</v>
          </cell>
          <cell r="Y2263">
            <v>0</v>
          </cell>
          <cell r="Z2263">
            <v>315700</v>
          </cell>
          <cell r="AA2263">
            <v>45000</v>
          </cell>
          <cell r="AB2263">
            <v>44844</v>
          </cell>
          <cell r="AC2263">
            <v>13000</v>
          </cell>
          <cell r="AD2263">
            <v>0</v>
          </cell>
          <cell r="AE2263">
            <v>0</v>
          </cell>
          <cell r="AF2263">
            <v>6089</v>
          </cell>
          <cell r="AG2263">
            <v>0</v>
          </cell>
          <cell r="AH2263">
            <v>3000</v>
          </cell>
          <cell r="AI2263">
            <v>0</v>
          </cell>
          <cell r="AJ2263">
            <v>0</v>
          </cell>
          <cell r="AK2263">
            <v>18518</v>
          </cell>
          <cell r="AL2263">
            <v>2585</v>
          </cell>
          <cell r="AM2263">
            <v>41896.6</v>
          </cell>
          <cell r="AN2263">
            <v>705</v>
          </cell>
          <cell r="AO2263">
            <v>0</v>
          </cell>
          <cell r="AP2263">
            <v>0</v>
          </cell>
          <cell r="AQ2263">
            <v>427633</v>
          </cell>
          <cell r="AR2263">
            <v>0</v>
          </cell>
          <cell r="AS2263">
            <v>0</v>
          </cell>
          <cell r="AT2263">
            <v>0</v>
          </cell>
          <cell r="AU2263">
            <v>0</v>
          </cell>
          <cell r="AV2263">
            <v>2138</v>
          </cell>
          <cell r="AW2263">
            <v>3635.0455000000002</v>
          </cell>
          <cell r="AX2263">
            <v>872.37130000000002</v>
          </cell>
        </row>
        <row r="2264">
          <cell r="D2264" t="str">
            <v>三谷　知</v>
          </cell>
          <cell r="E2264">
            <v>1003</v>
          </cell>
          <cell r="F2264" t="str">
            <v>研修業務部</v>
          </cell>
          <cell r="G2264">
            <v>100302</v>
          </cell>
          <cell r="H2264" t="str">
            <v>低炭素化支援Ｇ</v>
          </cell>
          <cell r="I2264">
            <v>1</v>
          </cell>
          <cell r="J2264" t="str">
            <v>部門1</v>
          </cell>
          <cell r="K2264">
            <v>1001</v>
          </cell>
          <cell r="L2264" t="str">
            <v>部門1-1</v>
          </cell>
          <cell r="M2264">
            <v>100102</v>
          </cell>
          <cell r="N2264" t="str">
            <v>一般職員</v>
          </cell>
          <cell r="O2264">
            <v>300</v>
          </cell>
          <cell r="P2264">
            <v>365100</v>
          </cell>
          <cell r="Q2264">
            <v>365100</v>
          </cell>
          <cell r="R2264">
            <v>0</v>
          </cell>
          <cell r="S2264">
            <v>0</v>
          </cell>
          <cell r="T2264">
            <v>0</v>
          </cell>
          <cell r="U2264">
            <v>0</v>
          </cell>
          <cell r="V2264">
            <v>0</v>
          </cell>
          <cell r="W2264">
            <v>0</v>
          </cell>
          <cell r="X2264">
            <v>0</v>
          </cell>
          <cell r="Y2264">
            <v>0</v>
          </cell>
          <cell r="Z2264">
            <v>365100</v>
          </cell>
          <cell r="AA2264">
            <v>75000</v>
          </cell>
          <cell r="AB2264">
            <v>54372</v>
          </cell>
          <cell r="AC2264">
            <v>13000</v>
          </cell>
          <cell r="AD2264">
            <v>27000</v>
          </cell>
          <cell r="AE2264">
            <v>0</v>
          </cell>
          <cell r="AF2264">
            <v>6588</v>
          </cell>
          <cell r="AG2264">
            <v>0</v>
          </cell>
          <cell r="AH2264">
            <v>3000</v>
          </cell>
          <cell r="AI2264">
            <v>0</v>
          </cell>
          <cell r="AJ2264">
            <v>0</v>
          </cell>
          <cell r="AK2264">
            <v>22064</v>
          </cell>
          <cell r="AL2264">
            <v>3080</v>
          </cell>
          <cell r="AM2264">
            <v>49918.8</v>
          </cell>
          <cell r="AN2264">
            <v>840</v>
          </cell>
          <cell r="AO2264">
            <v>0</v>
          </cell>
          <cell r="AP2264">
            <v>0</v>
          </cell>
          <cell r="AQ2264">
            <v>544060</v>
          </cell>
          <cell r="AR2264">
            <v>0</v>
          </cell>
          <cell r="AS2264">
            <v>0</v>
          </cell>
          <cell r="AT2264">
            <v>0</v>
          </cell>
          <cell r="AU2264">
            <v>0</v>
          </cell>
          <cell r="AV2264">
            <v>2720</v>
          </cell>
          <cell r="AW2264">
            <v>4624.8100000000004</v>
          </cell>
          <cell r="AX2264">
            <v>1109.8824</v>
          </cell>
        </row>
        <row r="2265">
          <cell r="D2265" t="str">
            <v>鮎合　健一郎</v>
          </cell>
          <cell r="E2265">
            <v>1002</v>
          </cell>
          <cell r="F2265" t="str">
            <v>政策推進部</v>
          </cell>
          <cell r="G2265">
            <v>100201</v>
          </cell>
          <cell r="H2265" t="str">
            <v>国際人材Ｇ</v>
          </cell>
          <cell r="I2265">
            <v>1</v>
          </cell>
          <cell r="J2265" t="str">
            <v>部門1</v>
          </cell>
          <cell r="K2265">
            <v>1001</v>
          </cell>
          <cell r="L2265" t="str">
            <v>部門1-1</v>
          </cell>
          <cell r="M2265">
            <v>100102</v>
          </cell>
          <cell r="N2265" t="str">
            <v>一般職員</v>
          </cell>
          <cell r="O2265">
            <v>300</v>
          </cell>
          <cell r="P2265">
            <v>365100</v>
          </cell>
          <cell r="Q2265">
            <v>365100</v>
          </cell>
          <cell r="R2265">
            <v>0</v>
          </cell>
          <cell r="S2265">
            <v>0</v>
          </cell>
          <cell r="T2265">
            <v>0</v>
          </cell>
          <cell r="U2265">
            <v>0</v>
          </cell>
          <cell r="V2265">
            <v>0</v>
          </cell>
          <cell r="W2265">
            <v>0</v>
          </cell>
          <cell r="X2265">
            <v>0</v>
          </cell>
          <cell r="Y2265">
            <v>0</v>
          </cell>
          <cell r="Z2265">
            <v>365100</v>
          </cell>
          <cell r="AA2265">
            <v>75000</v>
          </cell>
          <cell r="AB2265">
            <v>55932</v>
          </cell>
          <cell r="AC2265">
            <v>26000</v>
          </cell>
          <cell r="AD2265">
            <v>27000</v>
          </cell>
          <cell r="AE2265">
            <v>0</v>
          </cell>
          <cell r="AF2265">
            <v>0</v>
          </cell>
          <cell r="AG2265">
            <v>0</v>
          </cell>
          <cell r="AH2265">
            <v>14000</v>
          </cell>
          <cell r="AI2265">
            <v>0</v>
          </cell>
          <cell r="AJ2265">
            <v>0</v>
          </cell>
          <cell r="AK2265">
            <v>22064</v>
          </cell>
          <cell r="AL2265">
            <v>3080</v>
          </cell>
          <cell r="AM2265">
            <v>49918.8</v>
          </cell>
          <cell r="AN2265">
            <v>840</v>
          </cell>
          <cell r="AO2265">
            <v>0</v>
          </cell>
          <cell r="AP2265">
            <v>0</v>
          </cell>
          <cell r="AQ2265">
            <v>563032</v>
          </cell>
          <cell r="AR2265">
            <v>0</v>
          </cell>
          <cell r="AS2265">
            <v>0</v>
          </cell>
          <cell r="AT2265">
            <v>0</v>
          </cell>
          <cell r="AU2265">
            <v>0</v>
          </cell>
          <cell r="AV2265">
            <v>2815</v>
          </cell>
          <cell r="AW2265">
            <v>4785.9319999999998</v>
          </cell>
          <cell r="AX2265">
            <v>1148.5852</v>
          </cell>
        </row>
        <row r="2266">
          <cell r="D2266" t="str">
            <v>馬場　宏和</v>
          </cell>
          <cell r="E2266">
            <v>1005</v>
          </cell>
          <cell r="F2266" t="str">
            <v>総務企画部</v>
          </cell>
          <cell r="G2266">
            <v>100501</v>
          </cell>
          <cell r="H2266" t="str">
            <v>経営戦略Ｇ</v>
          </cell>
          <cell r="I2266">
            <v>1</v>
          </cell>
          <cell r="J2266" t="str">
            <v>部門1</v>
          </cell>
          <cell r="K2266">
            <v>1001</v>
          </cell>
          <cell r="L2266" t="str">
            <v>部門1-1</v>
          </cell>
          <cell r="M2266">
            <v>100102</v>
          </cell>
          <cell r="N2266" t="str">
            <v>一般職員</v>
          </cell>
          <cell r="O2266">
            <v>500</v>
          </cell>
          <cell r="P2266">
            <v>292000</v>
          </cell>
          <cell r="Q2266">
            <v>292000</v>
          </cell>
          <cell r="R2266">
            <v>0</v>
          </cell>
          <cell r="S2266">
            <v>0</v>
          </cell>
          <cell r="T2266">
            <v>0</v>
          </cell>
          <cell r="U2266">
            <v>0</v>
          </cell>
          <cell r="V2266">
            <v>0</v>
          </cell>
          <cell r="W2266">
            <v>0</v>
          </cell>
          <cell r="X2266">
            <v>0</v>
          </cell>
          <cell r="Y2266">
            <v>0</v>
          </cell>
          <cell r="Z2266">
            <v>292000</v>
          </cell>
          <cell r="AA2266">
            <v>0</v>
          </cell>
          <cell r="AB2266">
            <v>37380</v>
          </cell>
          <cell r="AC2266">
            <v>19500</v>
          </cell>
          <cell r="AD2266">
            <v>0</v>
          </cell>
          <cell r="AE2266">
            <v>0</v>
          </cell>
          <cell r="AF2266">
            <v>9306</v>
          </cell>
          <cell r="AG2266">
            <v>0</v>
          </cell>
          <cell r="AH2266">
            <v>14902</v>
          </cell>
          <cell r="AI2266">
            <v>150558</v>
          </cell>
          <cell r="AJ2266">
            <v>0</v>
          </cell>
          <cell r="AK2266">
            <v>20882</v>
          </cell>
          <cell r="AL2266">
            <v>2915</v>
          </cell>
          <cell r="AM2266">
            <v>47244.4</v>
          </cell>
          <cell r="AN2266">
            <v>795</v>
          </cell>
          <cell r="AO2266">
            <v>0</v>
          </cell>
          <cell r="AP2266">
            <v>0</v>
          </cell>
          <cell r="AQ2266">
            <v>523646</v>
          </cell>
          <cell r="AR2266">
            <v>16571</v>
          </cell>
          <cell r="AS2266">
            <v>0</v>
          </cell>
          <cell r="AT2266">
            <v>1086</v>
          </cell>
          <cell r="AU2266">
            <v>0</v>
          </cell>
          <cell r="AV2266">
            <v>2618</v>
          </cell>
          <cell r="AW2266">
            <v>4451.2209999999995</v>
          </cell>
          <cell r="AX2266">
            <v>1068.2378000000001</v>
          </cell>
        </row>
        <row r="2267">
          <cell r="D2267" t="str">
            <v>手島　真子</v>
          </cell>
          <cell r="E2267">
            <v>1003</v>
          </cell>
          <cell r="F2267" t="str">
            <v>研修業務部</v>
          </cell>
          <cell r="G2267">
            <v>100304</v>
          </cell>
          <cell r="H2267" t="str">
            <v>受入経理Ｇ</v>
          </cell>
          <cell r="I2267">
            <v>1</v>
          </cell>
          <cell r="J2267" t="str">
            <v>部門1</v>
          </cell>
          <cell r="K2267">
            <v>1001</v>
          </cell>
          <cell r="L2267" t="str">
            <v>部門1-1</v>
          </cell>
          <cell r="M2267">
            <v>100102</v>
          </cell>
          <cell r="N2267" t="str">
            <v>一般職員</v>
          </cell>
          <cell r="O2267">
            <v>500</v>
          </cell>
          <cell r="P2267">
            <v>273300</v>
          </cell>
          <cell r="Q2267">
            <v>273300</v>
          </cell>
          <cell r="R2267">
            <v>0</v>
          </cell>
          <cell r="S2267">
            <v>0</v>
          </cell>
          <cell r="T2267">
            <v>0</v>
          </cell>
          <cell r="U2267">
            <v>0</v>
          </cell>
          <cell r="V2267">
            <v>0</v>
          </cell>
          <cell r="W2267">
            <v>0</v>
          </cell>
          <cell r="X2267">
            <v>0</v>
          </cell>
          <cell r="Y2267">
            <v>0</v>
          </cell>
          <cell r="Z2267">
            <v>273300</v>
          </cell>
          <cell r="AA2267">
            <v>0</v>
          </cell>
          <cell r="AB2267">
            <v>32796</v>
          </cell>
          <cell r="AC2267">
            <v>0</v>
          </cell>
          <cell r="AD2267">
            <v>0</v>
          </cell>
          <cell r="AE2267">
            <v>0</v>
          </cell>
          <cell r="AF2267">
            <v>12816</v>
          </cell>
          <cell r="AG2267">
            <v>0</v>
          </cell>
          <cell r="AH2267">
            <v>4643</v>
          </cell>
          <cell r="AI2267">
            <v>57031</v>
          </cell>
          <cell r="AJ2267">
            <v>0</v>
          </cell>
          <cell r="AK2267">
            <v>14972</v>
          </cell>
          <cell r="AL2267">
            <v>0</v>
          </cell>
          <cell r="AM2267">
            <v>33873.4</v>
          </cell>
          <cell r="AN2267">
            <v>570</v>
          </cell>
          <cell r="AO2267">
            <v>0</v>
          </cell>
          <cell r="AP2267">
            <v>0</v>
          </cell>
          <cell r="AQ2267">
            <v>380586</v>
          </cell>
          <cell r="AR2267">
            <v>0</v>
          </cell>
          <cell r="AS2267">
            <v>0</v>
          </cell>
          <cell r="AT2267">
            <v>0</v>
          </cell>
          <cell r="AU2267">
            <v>0</v>
          </cell>
          <cell r="AV2267">
            <v>1902</v>
          </cell>
          <cell r="AW2267">
            <v>3235.9110000000001</v>
          </cell>
          <cell r="AX2267">
            <v>776.3954</v>
          </cell>
        </row>
        <row r="2268">
          <cell r="D2268" t="str">
            <v>田中　雅聡</v>
          </cell>
          <cell r="E2268">
            <v>1004</v>
          </cell>
          <cell r="F2268" t="str">
            <v>事業統括部</v>
          </cell>
          <cell r="G2268">
            <v>100401</v>
          </cell>
          <cell r="H2268" t="str">
            <v>事業統括Ｇ</v>
          </cell>
          <cell r="I2268">
            <v>1</v>
          </cell>
          <cell r="J2268" t="str">
            <v>部門1</v>
          </cell>
          <cell r="K2268">
            <v>1001</v>
          </cell>
          <cell r="L2268" t="str">
            <v>部門1-1</v>
          </cell>
          <cell r="M2268">
            <v>100102</v>
          </cell>
          <cell r="N2268" t="str">
            <v>一般職員</v>
          </cell>
          <cell r="O2268">
            <v>300</v>
          </cell>
          <cell r="P2268">
            <v>366600</v>
          </cell>
          <cell r="Q2268">
            <v>366600</v>
          </cell>
          <cell r="R2268">
            <v>0</v>
          </cell>
          <cell r="S2268">
            <v>0</v>
          </cell>
          <cell r="T2268">
            <v>0</v>
          </cell>
          <cell r="U2268">
            <v>0</v>
          </cell>
          <cell r="V2268">
            <v>0</v>
          </cell>
          <cell r="W2268">
            <v>0</v>
          </cell>
          <cell r="X2268">
            <v>0</v>
          </cell>
          <cell r="Y2268">
            <v>0</v>
          </cell>
          <cell r="Z2268">
            <v>366600</v>
          </cell>
          <cell r="AA2268">
            <v>75000</v>
          </cell>
          <cell r="AB2268">
            <v>54552</v>
          </cell>
          <cell r="AC2268">
            <v>13000</v>
          </cell>
          <cell r="AD2268">
            <v>0</v>
          </cell>
          <cell r="AE2268">
            <v>0</v>
          </cell>
          <cell r="AF2268">
            <v>10006</v>
          </cell>
          <cell r="AG2268">
            <v>0</v>
          </cell>
          <cell r="AH2268">
            <v>1500</v>
          </cell>
          <cell r="AI2268">
            <v>0</v>
          </cell>
          <cell r="AJ2268">
            <v>0</v>
          </cell>
          <cell r="AK2268">
            <v>22064</v>
          </cell>
          <cell r="AL2268">
            <v>3080</v>
          </cell>
          <cell r="AM2268">
            <v>49918.8</v>
          </cell>
          <cell r="AN2268">
            <v>840</v>
          </cell>
          <cell r="AO2268">
            <v>0</v>
          </cell>
          <cell r="AP2268">
            <v>0</v>
          </cell>
          <cell r="AQ2268">
            <v>520658</v>
          </cell>
          <cell r="AR2268">
            <v>0</v>
          </cell>
          <cell r="AS2268">
            <v>0</v>
          </cell>
          <cell r="AT2268">
            <v>0</v>
          </cell>
          <cell r="AU2268">
            <v>0</v>
          </cell>
          <cell r="AV2268">
            <v>2603</v>
          </cell>
          <cell r="AW2268">
            <v>4425.8829999999998</v>
          </cell>
          <cell r="AX2268">
            <v>1062.1423</v>
          </cell>
        </row>
        <row r="2269">
          <cell r="D2269" t="str">
            <v>林　真理子</v>
          </cell>
          <cell r="E2269">
            <v>1002</v>
          </cell>
          <cell r="F2269" t="str">
            <v>政策推進部</v>
          </cell>
          <cell r="G2269">
            <v>100201</v>
          </cell>
          <cell r="H2269" t="str">
            <v>国際人材Ｇ</v>
          </cell>
          <cell r="I2269">
            <v>1</v>
          </cell>
          <cell r="J2269" t="str">
            <v>部門1</v>
          </cell>
          <cell r="K2269">
            <v>1001</v>
          </cell>
          <cell r="L2269" t="str">
            <v>部門1-1</v>
          </cell>
          <cell r="M2269">
            <v>100102</v>
          </cell>
          <cell r="N2269" t="str">
            <v>一般職員</v>
          </cell>
          <cell r="O2269">
            <v>500</v>
          </cell>
          <cell r="P2269">
            <v>302400</v>
          </cell>
          <cell r="Q2269">
            <v>302400</v>
          </cell>
          <cell r="R2269">
            <v>0</v>
          </cell>
          <cell r="S2269">
            <v>0</v>
          </cell>
          <cell r="T2269">
            <v>0</v>
          </cell>
          <cell r="U2269">
            <v>0</v>
          </cell>
          <cell r="V2269">
            <v>0</v>
          </cell>
          <cell r="W2269">
            <v>0</v>
          </cell>
          <cell r="X2269">
            <v>0</v>
          </cell>
          <cell r="Y2269">
            <v>0</v>
          </cell>
          <cell r="Z2269">
            <v>302400</v>
          </cell>
          <cell r="AA2269">
            <v>0</v>
          </cell>
          <cell r="AB2269">
            <v>36288</v>
          </cell>
          <cell r="AC2269">
            <v>0</v>
          </cell>
          <cell r="AD2269">
            <v>27000</v>
          </cell>
          <cell r="AE2269">
            <v>0</v>
          </cell>
          <cell r="AF2269">
            <v>7238</v>
          </cell>
          <cell r="AG2269">
            <v>0</v>
          </cell>
          <cell r="AH2269">
            <v>6702</v>
          </cell>
          <cell r="AI2269">
            <v>82723</v>
          </cell>
          <cell r="AJ2269">
            <v>0</v>
          </cell>
          <cell r="AK2269">
            <v>19700</v>
          </cell>
          <cell r="AL2269">
            <v>2750</v>
          </cell>
          <cell r="AM2269">
            <v>44570</v>
          </cell>
          <cell r="AN2269">
            <v>750</v>
          </cell>
          <cell r="AO2269">
            <v>0</v>
          </cell>
          <cell r="AP2269">
            <v>0</v>
          </cell>
          <cell r="AQ2269">
            <v>462351</v>
          </cell>
          <cell r="AR2269">
            <v>6107</v>
          </cell>
          <cell r="AS2269">
            <v>0</v>
          </cell>
          <cell r="AT2269">
            <v>0</v>
          </cell>
          <cell r="AU2269">
            <v>0</v>
          </cell>
          <cell r="AV2269">
            <v>2311</v>
          </cell>
          <cell r="AW2269">
            <v>3930.7384999999999</v>
          </cell>
          <cell r="AX2269">
            <v>943.19600000000003</v>
          </cell>
        </row>
        <row r="2270">
          <cell r="D2270" t="str">
            <v>谷口　幹治</v>
          </cell>
          <cell r="E2270">
            <v>1003</v>
          </cell>
          <cell r="F2270" t="str">
            <v>研修業務部</v>
          </cell>
          <cell r="G2270">
            <v>100301</v>
          </cell>
          <cell r="H2270" t="str">
            <v>受入業務Ｇ</v>
          </cell>
          <cell r="I2270">
            <v>1</v>
          </cell>
          <cell r="J2270" t="str">
            <v>部門1</v>
          </cell>
          <cell r="K2270">
            <v>1001</v>
          </cell>
          <cell r="L2270" t="str">
            <v>部門1-1</v>
          </cell>
          <cell r="M2270">
            <v>100102</v>
          </cell>
          <cell r="N2270" t="str">
            <v>一般職員</v>
          </cell>
          <cell r="O2270">
            <v>500</v>
          </cell>
          <cell r="P2270">
            <v>395000</v>
          </cell>
          <cell r="Q2270">
            <v>395000</v>
          </cell>
          <cell r="R2270">
            <v>0</v>
          </cell>
          <cell r="S2270">
            <v>0</v>
          </cell>
          <cell r="T2270">
            <v>0</v>
          </cell>
          <cell r="U2270">
            <v>0</v>
          </cell>
          <cell r="V2270">
            <v>0</v>
          </cell>
          <cell r="W2270">
            <v>0</v>
          </cell>
          <cell r="X2270">
            <v>0</v>
          </cell>
          <cell r="Y2270">
            <v>0</v>
          </cell>
          <cell r="Z2270">
            <v>395000</v>
          </cell>
          <cell r="AA2270">
            <v>0</v>
          </cell>
          <cell r="AB2270">
            <v>51120</v>
          </cell>
          <cell r="AC2270">
            <v>31000</v>
          </cell>
          <cell r="AD2270">
            <v>27000</v>
          </cell>
          <cell r="AE2270">
            <v>0</v>
          </cell>
          <cell r="AF2270">
            <v>18155</v>
          </cell>
          <cell r="AG2270">
            <v>0</v>
          </cell>
          <cell r="AH2270">
            <v>18459</v>
          </cell>
          <cell r="AI2270">
            <v>77070</v>
          </cell>
          <cell r="AJ2270">
            <v>0</v>
          </cell>
          <cell r="AK2270">
            <v>25610</v>
          </cell>
          <cell r="AL2270">
            <v>3575</v>
          </cell>
          <cell r="AM2270">
            <v>55267.6</v>
          </cell>
          <cell r="AN2270">
            <v>930</v>
          </cell>
          <cell r="AO2270">
            <v>0</v>
          </cell>
          <cell r="AP2270">
            <v>0</v>
          </cell>
          <cell r="AQ2270">
            <v>617804</v>
          </cell>
          <cell r="AR2270">
            <v>6190</v>
          </cell>
          <cell r="AS2270">
            <v>0</v>
          </cell>
          <cell r="AT2270">
            <v>0</v>
          </cell>
          <cell r="AU2270">
            <v>0</v>
          </cell>
          <cell r="AV2270">
            <v>3089</v>
          </cell>
          <cell r="AW2270">
            <v>5251.3540000000003</v>
          </cell>
          <cell r="AX2270">
            <v>1260.3200999999999</v>
          </cell>
        </row>
        <row r="2271">
          <cell r="D2271" t="str">
            <v>神田　久史</v>
          </cell>
          <cell r="E2271">
            <v>1008</v>
          </cell>
          <cell r="F2271" t="str">
            <v>HIDA総合研究所</v>
          </cell>
          <cell r="G2271">
            <v>100801</v>
          </cell>
          <cell r="H2271" t="str">
            <v>調査企画Ｇ</v>
          </cell>
          <cell r="I2271">
            <v>1</v>
          </cell>
          <cell r="J2271" t="str">
            <v>部門1</v>
          </cell>
          <cell r="K2271">
            <v>1001</v>
          </cell>
          <cell r="L2271" t="str">
            <v>部門1-1</v>
          </cell>
          <cell r="M2271">
            <v>100102</v>
          </cell>
          <cell r="N2271" t="str">
            <v>一般職員</v>
          </cell>
          <cell r="O2271">
            <v>300</v>
          </cell>
          <cell r="P2271">
            <v>343500</v>
          </cell>
          <cell r="Q2271">
            <v>343500</v>
          </cell>
          <cell r="R2271">
            <v>0</v>
          </cell>
          <cell r="S2271">
            <v>0</v>
          </cell>
          <cell r="T2271">
            <v>0</v>
          </cell>
          <cell r="U2271">
            <v>0</v>
          </cell>
          <cell r="V2271">
            <v>0</v>
          </cell>
          <cell r="W2271">
            <v>0</v>
          </cell>
          <cell r="X2271">
            <v>0</v>
          </cell>
          <cell r="Y2271">
            <v>0</v>
          </cell>
          <cell r="Z2271">
            <v>343500</v>
          </cell>
          <cell r="AA2271">
            <v>45000</v>
          </cell>
          <cell r="AB2271">
            <v>47400</v>
          </cell>
          <cell r="AC2271">
            <v>6500</v>
          </cell>
          <cell r="AD2271">
            <v>0</v>
          </cell>
          <cell r="AE2271">
            <v>0</v>
          </cell>
          <cell r="AF2271">
            <v>11373</v>
          </cell>
          <cell r="AG2271">
            <v>0</v>
          </cell>
          <cell r="AH2271">
            <v>11400</v>
          </cell>
          <cell r="AI2271">
            <v>0</v>
          </cell>
          <cell r="AJ2271">
            <v>0</v>
          </cell>
          <cell r="AK2271">
            <v>18518</v>
          </cell>
          <cell r="AL2271">
            <v>2585</v>
          </cell>
          <cell r="AM2271">
            <v>41896.6</v>
          </cell>
          <cell r="AN2271">
            <v>705</v>
          </cell>
          <cell r="AO2271">
            <v>0</v>
          </cell>
          <cell r="AP2271">
            <v>0</v>
          </cell>
          <cell r="AQ2271">
            <v>465173</v>
          </cell>
          <cell r="AR2271">
            <v>0</v>
          </cell>
          <cell r="AS2271">
            <v>0</v>
          </cell>
          <cell r="AT2271">
            <v>0</v>
          </cell>
          <cell r="AU2271">
            <v>0</v>
          </cell>
          <cell r="AV2271">
            <v>2325</v>
          </cell>
          <cell r="AW2271">
            <v>3954.8355000000001</v>
          </cell>
          <cell r="AX2271">
            <v>948.9529</v>
          </cell>
        </row>
        <row r="2272">
          <cell r="D2272" t="str">
            <v>梶原　翼</v>
          </cell>
          <cell r="E2272">
            <v>1007</v>
          </cell>
          <cell r="F2272" t="str">
            <v>関西研修センター</v>
          </cell>
          <cell r="G2272">
            <v>100701</v>
          </cell>
          <cell r="H2272" t="str">
            <v>ＫＫＣＧ</v>
          </cell>
          <cell r="I2272">
            <v>1</v>
          </cell>
          <cell r="J2272" t="str">
            <v>部門1</v>
          </cell>
          <cell r="K2272">
            <v>1001</v>
          </cell>
          <cell r="L2272" t="str">
            <v>部門1-1</v>
          </cell>
          <cell r="M2272">
            <v>100104</v>
          </cell>
          <cell r="N2272" t="str">
            <v>臨時職員（共通）</v>
          </cell>
          <cell r="O2272">
            <v>600</v>
          </cell>
          <cell r="P2272">
            <v>0</v>
          </cell>
          <cell r="Q2272">
            <v>0</v>
          </cell>
          <cell r="R2272">
            <v>0</v>
          </cell>
          <cell r="S2272">
            <v>0</v>
          </cell>
          <cell r="T2272">
            <v>0</v>
          </cell>
          <cell r="U2272">
            <v>0</v>
          </cell>
          <cell r="V2272">
            <v>0</v>
          </cell>
          <cell r="W2272">
            <v>0</v>
          </cell>
          <cell r="X2272">
            <v>0</v>
          </cell>
          <cell r="Y2272">
            <v>0</v>
          </cell>
          <cell r="Z2272">
            <v>92850</v>
          </cell>
          <cell r="AA2272">
            <v>0</v>
          </cell>
          <cell r="AB2272">
            <v>0</v>
          </cell>
          <cell r="AC2272">
            <v>0</v>
          </cell>
          <cell r="AD2272">
            <v>0</v>
          </cell>
          <cell r="AE2272">
            <v>0</v>
          </cell>
          <cell r="AF2272">
            <v>0</v>
          </cell>
          <cell r="AG2272">
            <v>0</v>
          </cell>
          <cell r="AH2272">
            <v>0</v>
          </cell>
          <cell r="AI2272">
            <v>1354</v>
          </cell>
          <cell r="AJ2272">
            <v>0</v>
          </cell>
          <cell r="AK2272">
            <v>4098</v>
          </cell>
          <cell r="AL2272">
            <v>0</v>
          </cell>
          <cell r="AM2272">
            <v>9271.1200000000008</v>
          </cell>
          <cell r="AN2272">
            <v>156</v>
          </cell>
          <cell r="AO2272">
            <v>0</v>
          </cell>
          <cell r="AP2272">
            <v>0</v>
          </cell>
          <cell r="AQ2272">
            <v>94204</v>
          </cell>
          <cell r="AR2272">
            <v>0</v>
          </cell>
          <cell r="AS2272">
            <v>0</v>
          </cell>
          <cell r="AT2272">
            <v>0</v>
          </cell>
          <cell r="AU2272">
            <v>0</v>
          </cell>
          <cell r="AV2272">
            <v>471</v>
          </cell>
          <cell r="AW2272">
            <v>800.75400000000002</v>
          </cell>
          <cell r="AX2272">
            <v>192.17609999999999</v>
          </cell>
        </row>
        <row r="2273">
          <cell r="D2273" t="str">
            <v>梶原　亜依子</v>
          </cell>
          <cell r="E2273">
            <v>1007</v>
          </cell>
          <cell r="F2273" t="str">
            <v>関西研修センター</v>
          </cell>
          <cell r="G2273">
            <v>100701</v>
          </cell>
          <cell r="H2273" t="str">
            <v>ＫＫＣＧ</v>
          </cell>
          <cell r="I2273">
            <v>1</v>
          </cell>
          <cell r="J2273" t="str">
            <v>部門1</v>
          </cell>
          <cell r="K2273">
            <v>1001</v>
          </cell>
          <cell r="L2273" t="str">
            <v>部門1-1</v>
          </cell>
          <cell r="M2273">
            <v>100102</v>
          </cell>
          <cell r="N2273" t="str">
            <v>一般職員</v>
          </cell>
          <cell r="O2273">
            <v>500</v>
          </cell>
          <cell r="P2273">
            <v>278700</v>
          </cell>
          <cell r="Q2273">
            <v>278700</v>
          </cell>
          <cell r="R2273">
            <v>0</v>
          </cell>
          <cell r="S2273">
            <v>0</v>
          </cell>
          <cell r="T2273">
            <v>0</v>
          </cell>
          <cell r="U2273">
            <v>0</v>
          </cell>
          <cell r="V2273">
            <v>0</v>
          </cell>
          <cell r="W2273">
            <v>0</v>
          </cell>
          <cell r="X2273">
            <v>0</v>
          </cell>
          <cell r="Y2273">
            <v>0</v>
          </cell>
          <cell r="Z2273">
            <v>278700</v>
          </cell>
          <cell r="AA2273">
            <v>0</v>
          </cell>
          <cell r="AB2273">
            <v>34764</v>
          </cell>
          <cell r="AC2273">
            <v>11000</v>
          </cell>
          <cell r="AD2273">
            <v>0</v>
          </cell>
          <cell r="AE2273">
            <v>0</v>
          </cell>
          <cell r="AF2273">
            <v>2000</v>
          </cell>
          <cell r="AG2273">
            <v>0</v>
          </cell>
          <cell r="AH2273">
            <v>4746</v>
          </cell>
          <cell r="AI2273">
            <v>0</v>
          </cell>
          <cell r="AJ2273">
            <v>0</v>
          </cell>
          <cell r="AK2273">
            <v>13396</v>
          </cell>
          <cell r="AL2273">
            <v>0</v>
          </cell>
          <cell r="AM2273">
            <v>30308.2</v>
          </cell>
          <cell r="AN2273">
            <v>510</v>
          </cell>
          <cell r="AO2273">
            <v>0</v>
          </cell>
          <cell r="AP2273">
            <v>0</v>
          </cell>
          <cell r="AQ2273">
            <v>331210</v>
          </cell>
          <cell r="AR2273">
            <v>0</v>
          </cell>
          <cell r="AS2273">
            <v>0</v>
          </cell>
          <cell r="AT2273">
            <v>0</v>
          </cell>
          <cell r="AU2273">
            <v>0</v>
          </cell>
          <cell r="AV2273">
            <v>1656</v>
          </cell>
          <cell r="AW2273">
            <v>2815.335</v>
          </cell>
          <cell r="AX2273">
            <v>675.66840000000002</v>
          </cell>
        </row>
        <row r="2274">
          <cell r="D2274" t="str">
            <v>手島　かれん</v>
          </cell>
          <cell r="E2274">
            <v>1003</v>
          </cell>
          <cell r="F2274" t="str">
            <v>研修業務部</v>
          </cell>
          <cell r="G2274">
            <v>100304</v>
          </cell>
          <cell r="H2274" t="str">
            <v>受入経理Ｇ</v>
          </cell>
          <cell r="I2274">
            <v>1</v>
          </cell>
          <cell r="J2274" t="str">
            <v>部門1</v>
          </cell>
          <cell r="K2274">
            <v>1001</v>
          </cell>
          <cell r="L2274" t="str">
            <v>部門1-1</v>
          </cell>
          <cell r="M2274">
            <v>100102</v>
          </cell>
          <cell r="N2274" t="str">
            <v>一般職員</v>
          </cell>
          <cell r="O2274">
            <v>500</v>
          </cell>
          <cell r="P2274">
            <v>302400</v>
          </cell>
          <cell r="Q2274">
            <v>302400</v>
          </cell>
          <cell r="R2274">
            <v>0</v>
          </cell>
          <cell r="S2274">
            <v>0</v>
          </cell>
          <cell r="T2274">
            <v>0</v>
          </cell>
          <cell r="U2274">
            <v>0</v>
          </cell>
          <cell r="V2274">
            <v>0</v>
          </cell>
          <cell r="W2274">
            <v>0</v>
          </cell>
          <cell r="X2274">
            <v>0</v>
          </cell>
          <cell r="Y2274">
            <v>0</v>
          </cell>
          <cell r="Z2274">
            <v>302400</v>
          </cell>
          <cell r="AA2274">
            <v>0</v>
          </cell>
          <cell r="AB2274">
            <v>36288</v>
          </cell>
          <cell r="AC2274">
            <v>0</v>
          </cell>
          <cell r="AD2274">
            <v>27000</v>
          </cell>
          <cell r="AE2274">
            <v>0</v>
          </cell>
          <cell r="AF2274">
            <v>12361</v>
          </cell>
          <cell r="AG2274">
            <v>0</v>
          </cell>
          <cell r="AH2274">
            <v>12702</v>
          </cell>
          <cell r="AI2274">
            <v>31523</v>
          </cell>
          <cell r="AJ2274">
            <v>0</v>
          </cell>
          <cell r="AK2274">
            <v>18518</v>
          </cell>
          <cell r="AL2274">
            <v>2585</v>
          </cell>
          <cell r="AM2274">
            <v>41896.6</v>
          </cell>
          <cell r="AN2274">
            <v>705</v>
          </cell>
          <cell r="AO2274">
            <v>0</v>
          </cell>
          <cell r="AP2274">
            <v>0</v>
          </cell>
          <cell r="AQ2274">
            <v>422274</v>
          </cell>
          <cell r="AR2274">
            <v>0</v>
          </cell>
          <cell r="AS2274">
            <v>0</v>
          </cell>
          <cell r="AT2274">
            <v>0</v>
          </cell>
          <cell r="AU2274">
            <v>0</v>
          </cell>
          <cell r="AV2274">
            <v>2111</v>
          </cell>
          <cell r="AW2274">
            <v>3589.6990000000001</v>
          </cell>
          <cell r="AX2274">
            <v>861.43889999999999</v>
          </cell>
        </row>
        <row r="2275">
          <cell r="D2275" t="str">
            <v>手島　栄慈</v>
          </cell>
          <cell r="E2275">
            <v>1001</v>
          </cell>
          <cell r="F2275" t="str">
            <v>産業推進部</v>
          </cell>
          <cell r="G2275">
            <v>100101</v>
          </cell>
          <cell r="H2275" t="str">
            <v>産業国際化・インフラＧ</v>
          </cell>
          <cell r="I2275">
            <v>1</v>
          </cell>
          <cell r="J2275" t="str">
            <v>部門1</v>
          </cell>
          <cell r="K2275">
            <v>1001</v>
          </cell>
          <cell r="L2275" t="str">
            <v>部門1-1</v>
          </cell>
          <cell r="M2275">
            <v>100102</v>
          </cell>
          <cell r="N2275" t="str">
            <v>一般職員</v>
          </cell>
          <cell r="O2275">
            <v>500</v>
          </cell>
          <cell r="P2275">
            <v>281400</v>
          </cell>
          <cell r="Q2275">
            <v>281400</v>
          </cell>
          <cell r="R2275">
            <v>0</v>
          </cell>
          <cell r="S2275">
            <v>0</v>
          </cell>
          <cell r="T2275">
            <v>0</v>
          </cell>
          <cell r="U2275">
            <v>0</v>
          </cell>
          <cell r="V2275">
            <v>0</v>
          </cell>
          <cell r="W2275">
            <v>0</v>
          </cell>
          <cell r="X2275">
            <v>0</v>
          </cell>
          <cell r="Y2275">
            <v>0</v>
          </cell>
          <cell r="Z2275">
            <v>281400</v>
          </cell>
          <cell r="AA2275">
            <v>0</v>
          </cell>
          <cell r="AB2275">
            <v>34548</v>
          </cell>
          <cell r="AC2275">
            <v>6500</v>
          </cell>
          <cell r="AD2275">
            <v>27000</v>
          </cell>
          <cell r="AE2275">
            <v>0</v>
          </cell>
          <cell r="AF2275">
            <v>4100</v>
          </cell>
          <cell r="AG2275">
            <v>0</v>
          </cell>
          <cell r="AH2275">
            <v>13800</v>
          </cell>
          <cell r="AI2275">
            <v>56816</v>
          </cell>
          <cell r="AJ2275">
            <v>0</v>
          </cell>
          <cell r="AK2275">
            <v>18518</v>
          </cell>
          <cell r="AL2275">
            <v>0</v>
          </cell>
          <cell r="AM2275">
            <v>41896.6</v>
          </cell>
          <cell r="AN2275">
            <v>705</v>
          </cell>
          <cell r="AO2275">
            <v>0</v>
          </cell>
          <cell r="AP2275">
            <v>0</v>
          </cell>
          <cell r="AQ2275">
            <v>424164</v>
          </cell>
          <cell r="AR2275">
            <v>0</v>
          </cell>
          <cell r="AS2275">
            <v>0</v>
          </cell>
          <cell r="AT2275">
            <v>427</v>
          </cell>
          <cell r="AU2275">
            <v>5588</v>
          </cell>
          <cell r="AV2275">
            <v>2120</v>
          </cell>
          <cell r="AW2275">
            <v>3606.2139999999999</v>
          </cell>
          <cell r="AX2275">
            <v>865.29449999999997</v>
          </cell>
        </row>
        <row r="2276">
          <cell r="D2276" t="str">
            <v>横田　英彦</v>
          </cell>
          <cell r="E2276">
            <v>1002</v>
          </cell>
          <cell r="F2276" t="str">
            <v>政策推進部</v>
          </cell>
          <cell r="G2276">
            <v>100201</v>
          </cell>
          <cell r="H2276" t="str">
            <v>国際人材Ｇ</v>
          </cell>
          <cell r="I2276">
            <v>1</v>
          </cell>
          <cell r="J2276" t="str">
            <v>部門1</v>
          </cell>
          <cell r="K2276">
            <v>1001</v>
          </cell>
          <cell r="L2276" t="str">
            <v>部門1-1</v>
          </cell>
          <cell r="M2276">
            <v>100102</v>
          </cell>
          <cell r="N2276" t="str">
            <v>一般職員</v>
          </cell>
          <cell r="O2276">
            <v>500</v>
          </cell>
          <cell r="P2276">
            <v>343500</v>
          </cell>
          <cell r="Q2276">
            <v>343500</v>
          </cell>
          <cell r="R2276">
            <v>0</v>
          </cell>
          <cell r="S2276">
            <v>0</v>
          </cell>
          <cell r="T2276">
            <v>0</v>
          </cell>
          <cell r="U2276">
            <v>0</v>
          </cell>
          <cell r="V2276">
            <v>0</v>
          </cell>
          <cell r="W2276">
            <v>0</v>
          </cell>
          <cell r="X2276">
            <v>0</v>
          </cell>
          <cell r="Y2276">
            <v>0</v>
          </cell>
          <cell r="Z2276">
            <v>343500</v>
          </cell>
          <cell r="AA2276">
            <v>0</v>
          </cell>
          <cell r="AB2276">
            <v>43560</v>
          </cell>
          <cell r="AC2276">
            <v>19500</v>
          </cell>
          <cell r="AD2276">
            <v>27000</v>
          </cell>
          <cell r="AE2276">
            <v>0</v>
          </cell>
          <cell r="AF2276">
            <v>14878</v>
          </cell>
          <cell r="AG2276">
            <v>0</v>
          </cell>
          <cell r="AH2276">
            <v>17154</v>
          </cell>
          <cell r="AI2276">
            <v>0</v>
          </cell>
          <cell r="AJ2276">
            <v>0</v>
          </cell>
          <cell r="AK2276">
            <v>19700</v>
          </cell>
          <cell r="AL2276">
            <v>2750</v>
          </cell>
          <cell r="AM2276">
            <v>44570</v>
          </cell>
          <cell r="AN2276">
            <v>750</v>
          </cell>
          <cell r="AO2276">
            <v>0</v>
          </cell>
          <cell r="AP2276">
            <v>0</v>
          </cell>
          <cell r="AQ2276">
            <v>465592</v>
          </cell>
          <cell r="AR2276">
            <v>0</v>
          </cell>
          <cell r="AS2276">
            <v>0</v>
          </cell>
          <cell r="AT2276">
            <v>0</v>
          </cell>
          <cell r="AU2276">
            <v>0</v>
          </cell>
          <cell r="AV2276">
            <v>2327</v>
          </cell>
          <cell r="AW2276">
            <v>3958.4920000000002</v>
          </cell>
          <cell r="AX2276">
            <v>949.80759999999998</v>
          </cell>
        </row>
        <row r="2277">
          <cell r="D2277" t="str">
            <v>今井　美名子</v>
          </cell>
          <cell r="E2277">
            <v>1007</v>
          </cell>
          <cell r="F2277" t="str">
            <v>関西研修センター</v>
          </cell>
          <cell r="G2277">
            <v>100701</v>
          </cell>
          <cell r="H2277" t="str">
            <v>ＫＫＣＧ</v>
          </cell>
          <cell r="I2277">
            <v>1</v>
          </cell>
          <cell r="J2277" t="str">
            <v>部門1</v>
          </cell>
          <cell r="K2277">
            <v>1001</v>
          </cell>
          <cell r="L2277" t="str">
            <v>部門1-1</v>
          </cell>
          <cell r="M2277">
            <v>100102</v>
          </cell>
          <cell r="N2277" t="str">
            <v>一般職員</v>
          </cell>
          <cell r="O2277">
            <v>300</v>
          </cell>
          <cell r="P2277">
            <v>315700</v>
          </cell>
          <cell r="Q2277">
            <v>315700</v>
          </cell>
          <cell r="R2277">
            <v>0</v>
          </cell>
          <cell r="S2277">
            <v>0</v>
          </cell>
          <cell r="T2277">
            <v>0</v>
          </cell>
          <cell r="U2277">
            <v>0</v>
          </cell>
          <cell r="V2277">
            <v>0</v>
          </cell>
          <cell r="W2277">
            <v>0</v>
          </cell>
          <cell r="X2277">
            <v>0</v>
          </cell>
          <cell r="Y2277">
            <v>0</v>
          </cell>
          <cell r="Z2277">
            <v>315700</v>
          </cell>
          <cell r="AA2277">
            <v>45000</v>
          </cell>
          <cell r="AB2277">
            <v>44064</v>
          </cell>
          <cell r="AC2277">
            <v>6500</v>
          </cell>
          <cell r="AD2277">
            <v>0</v>
          </cell>
          <cell r="AE2277">
            <v>0</v>
          </cell>
          <cell r="AF2277">
            <v>9405</v>
          </cell>
          <cell r="AG2277">
            <v>0</v>
          </cell>
          <cell r="AH2277">
            <v>0</v>
          </cell>
          <cell r="AI2277">
            <v>0</v>
          </cell>
          <cell r="AJ2277">
            <v>0</v>
          </cell>
          <cell r="AK2277">
            <v>16154</v>
          </cell>
          <cell r="AL2277">
            <v>2255</v>
          </cell>
          <cell r="AM2277">
            <v>36547.800000000003</v>
          </cell>
          <cell r="AN2277">
            <v>615</v>
          </cell>
          <cell r="AO2277">
            <v>0</v>
          </cell>
          <cell r="AP2277">
            <v>0</v>
          </cell>
          <cell r="AQ2277">
            <v>420669</v>
          </cell>
          <cell r="AR2277">
            <v>0</v>
          </cell>
          <cell r="AS2277">
            <v>0</v>
          </cell>
          <cell r="AT2277">
            <v>0</v>
          </cell>
          <cell r="AU2277">
            <v>0</v>
          </cell>
          <cell r="AV2277">
            <v>2103</v>
          </cell>
          <cell r="AW2277">
            <v>3576.0315000000001</v>
          </cell>
          <cell r="AX2277">
            <v>858.16470000000004</v>
          </cell>
        </row>
        <row r="2278">
          <cell r="D2278" t="str">
            <v>古屋　浩</v>
          </cell>
          <cell r="E2278">
            <v>1003</v>
          </cell>
          <cell r="F2278" t="str">
            <v>新国際協力事業部</v>
          </cell>
          <cell r="G2278">
            <v>100301</v>
          </cell>
          <cell r="H2278" t="str">
            <v>新国際協力事業Ｇ</v>
          </cell>
          <cell r="I2278">
            <v>1</v>
          </cell>
          <cell r="J2278" t="str">
            <v>部門1</v>
          </cell>
          <cell r="K2278">
            <v>1001</v>
          </cell>
          <cell r="L2278" t="str">
            <v>部門1-1</v>
          </cell>
          <cell r="M2278">
            <v>100102</v>
          </cell>
          <cell r="N2278" t="str">
            <v>一般職員</v>
          </cell>
          <cell r="O2278">
            <v>500</v>
          </cell>
          <cell r="P2278">
            <v>307600</v>
          </cell>
          <cell r="Q2278">
            <v>307600</v>
          </cell>
          <cell r="R2278">
            <v>0</v>
          </cell>
          <cell r="S2278">
            <v>0</v>
          </cell>
          <cell r="T2278">
            <v>0</v>
          </cell>
          <cell r="U2278">
            <v>0</v>
          </cell>
          <cell r="V2278">
            <v>0</v>
          </cell>
          <cell r="W2278">
            <v>0</v>
          </cell>
          <cell r="X2278">
            <v>0</v>
          </cell>
          <cell r="Y2278">
            <v>0</v>
          </cell>
          <cell r="Z2278">
            <v>307600</v>
          </cell>
          <cell r="AA2278">
            <v>0</v>
          </cell>
          <cell r="AB2278">
            <v>36912</v>
          </cell>
          <cell r="AC2278">
            <v>0</v>
          </cell>
          <cell r="AD2278">
            <v>27000</v>
          </cell>
          <cell r="AE2278">
            <v>0</v>
          </cell>
          <cell r="AF2278">
            <v>4690</v>
          </cell>
          <cell r="AG2278">
            <v>0</v>
          </cell>
          <cell r="AH2278">
            <v>6803</v>
          </cell>
          <cell r="AI2278">
            <v>107629</v>
          </cell>
          <cell r="AJ2278">
            <v>0</v>
          </cell>
          <cell r="AK2278">
            <v>18518</v>
          </cell>
          <cell r="AL2278">
            <v>2585</v>
          </cell>
          <cell r="AM2278">
            <v>41896.6</v>
          </cell>
          <cell r="AN2278">
            <v>705</v>
          </cell>
          <cell r="AO2278">
            <v>0</v>
          </cell>
          <cell r="AP2278">
            <v>0</v>
          </cell>
          <cell r="AQ2278">
            <v>490634</v>
          </cell>
          <cell r="AR2278">
            <v>14214</v>
          </cell>
          <cell r="AS2278">
            <v>0</v>
          </cell>
          <cell r="AT2278">
            <v>677</v>
          </cell>
          <cell r="AU2278">
            <v>0</v>
          </cell>
          <cell r="AV2278">
            <v>2453</v>
          </cell>
          <cell r="AW2278">
            <v>4170.5590000000002</v>
          </cell>
          <cell r="AX2278">
            <v>1000.8933</v>
          </cell>
        </row>
        <row r="2279">
          <cell r="D2279" t="str">
            <v>飯田　真弓</v>
          </cell>
          <cell r="E2279">
            <v>1002</v>
          </cell>
          <cell r="F2279" t="str">
            <v>政策推進部</v>
          </cell>
          <cell r="G2279">
            <v>100201</v>
          </cell>
          <cell r="H2279" t="str">
            <v>国際人材Ｇ</v>
          </cell>
          <cell r="I2279">
            <v>1</v>
          </cell>
          <cell r="J2279" t="str">
            <v>部門1</v>
          </cell>
          <cell r="K2279">
            <v>1001</v>
          </cell>
          <cell r="L2279" t="str">
            <v>部門1-1</v>
          </cell>
          <cell r="M2279">
            <v>100102</v>
          </cell>
          <cell r="N2279" t="str">
            <v>一般職員</v>
          </cell>
          <cell r="O2279">
            <v>500</v>
          </cell>
          <cell r="P2279">
            <v>270600</v>
          </cell>
          <cell r="Q2279">
            <v>270600</v>
          </cell>
          <cell r="R2279">
            <v>0</v>
          </cell>
          <cell r="S2279">
            <v>0</v>
          </cell>
          <cell r="T2279">
            <v>0</v>
          </cell>
          <cell r="U2279">
            <v>0</v>
          </cell>
          <cell r="V2279">
            <v>0</v>
          </cell>
          <cell r="W2279">
            <v>0</v>
          </cell>
          <cell r="X2279">
            <v>0</v>
          </cell>
          <cell r="Y2279">
            <v>0</v>
          </cell>
          <cell r="Z2279">
            <v>270600</v>
          </cell>
          <cell r="AA2279">
            <v>0</v>
          </cell>
          <cell r="AB2279">
            <v>32472</v>
          </cell>
          <cell r="AC2279">
            <v>0</v>
          </cell>
          <cell r="AD2279">
            <v>27000</v>
          </cell>
          <cell r="AE2279">
            <v>0</v>
          </cell>
          <cell r="AF2279">
            <v>9233</v>
          </cell>
          <cell r="AG2279">
            <v>0</v>
          </cell>
          <cell r="AH2279">
            <v>4589</v>
          </cell>
          <cell r="AI2279">
            <v>6103</v>
          </cell>
          <cell r="AJ2279">
            <v>0</v>
          </cell>
          <cell r="AK2279">
            <v>14972</v>
          </cell>
          <cell r="AL2279">
            <v>2090</v>
          </cell>
          <cell r="AM2279">
            <v>33873.4</v>
          </cell>
          <cell r="AN2279">
            <v>570</v>
          </cell>
          <cell r="AO2279">
            <v>0</v>
          </cell>
          <cell r="AP2279">
            <v>0</v>
          </cell>
          <cell r="AQ2279">
            <v>349997</v>
          </cell>
          <cell r="AR2279">
            <v>0</v>
          </cell>
          <cell r="AS2279">
            <v>0</v>
          </cell>
          <cell r="AT2279">
            <v>0</v>
          </cell>
          <cell r="AU2279">
            <v>0</v>
          </cell>
          <cell r="AV2279">
            <v>1749</v>
          </cell>
          <cell r="AW2279">
            <v>2975.9594999999999</v>
          </cell>
          <cell r="AX2279">
            <v>713.99379999999996</v>
          </cell>
        </row>
        <row r="2280">
          <cell r="D2280" t="str">
            <v>弥富　理佳</v>
          </cell>
          <cell r="E2280">
            <v>1002</v>
          </cell>
          <cell r="F2280" t="str">
            <v>政策推進部</v>
          </cell>
          <cell r="G2280">
            <v>100202</v>
          </cell>
          <cell r="H2280" t="str">
            <v>政策受託Ｇ</v>
          </cell>
          <cell r="I2280">
            <v>1</v>
          </cell>
          <cell r="J2280" t="str">
            <v>部門1</v>
          </cell>
          <cell r="K2280">
            <v>1001</v>
          </cell>
          <cell r="L2280" t="str">
            <v>部門1-1</v>
          </cell>
          <cell r="M2280">
            <v>100102</v>
          </cell>
          <cell r="N2280" t="str">
            <v>一般職員</v>
          </cell>
          <cell r="O2280">
            <v>500</v>
          </cell>
          <cell r="P2280">
            <v>276000</v>
          </cell>
          <cell r="Q2280">
            <v>276000</v>
          </cell>
          <cell r="R2280">
            <v>0</v>
          </cell>
          <cell r="S2280">
            <v>0</v>
          </cell>
          <cell r="T2280">
            <v>0</v>
          </cell>
          <cell r="U2280">
            <v>0</v>
          </cell>
          <cell r="V2280">
            <v>0</v>
          </cell>
          <cell r="W2280">
            <v>0</v>
          </cell>
          <cell r="X2280">
            <v>0</v>
          </cell>
          <cell r="Y2280">
            <v>0</v>
          </cell>
          <cell r="Z2280">
            <v>276000</v>
          </cell>
          <cell r="AA2280">
            <v>0</v>
          </cell>
          <cell r="AB2280">
            <v>33120</v>
          </cell>
          <cell r="AC2280">
            <v>0</v>
          </cell>
          <cell r="AD2280">
            <v>27000</v>
          </cell>
          <cell r="AE2280">
            <v>0</v>
          </cell>
          <cell r="AF2280">
            <v>5170</v>
          </cell>
          <cell r="AG2280">
            <v>0</v>
          </cell>
          <cell r="AH2280">
            <v>6196</v>
          </cell>
          <cell r="AI2280">
            <v>56413</v>
          </cell>
          <cell r="AJ2280">
            <v>0</v>
          </cell>
          <cell r="AK2280">
            <v>14972</v>
          </cell>
          <cell r="AL2280">
            <v>0</v>
          </cell>
          <cell r="AM2280">
            <v>33873.4</v>
          </cell>
          <cell r="AN2280">
            <v>570</v>
          </cell>
          <cell r="AO2280">
            <v>0</v>
          </cell>
          <cell r="AP2280">
            <v>0</v>
          </cell>
          <cell r="AQ2280">
            <v>403899</v>
          </cell>
          <cell r="AR2280">
            <v>1761</v>
          </cell>
          <cell r="AS2280">
            <v>0</v>
          </cell>
          <cell r="AT2280">
            <v>0</v>
          </cell>
          <cell r="AU2280">
            <v>0</v>
          </cell>
          <cell r="AV2280">
            <v>2019</v>
          </cell>
          <cell r="AW2280">
            <v>3433.6365000000001</v>
          </cell>
          <cell r="AX2280">
            <v>823.95389999999998</v>
          </cell>
        </row>
        <row r="2281">
          <cell r="D2281" t="str">
            <v>北　雅士</v>
          </cell>
          <cell r="E2281">
            <v>1004</v>
          </cell>
          <cell r="F2281" t="str">
            <v>事業統括部</v>
          </cell>
          <cell r="G2281">
            <v>100402</v>
          </cell>
          <cell r="H2281" t="str">
            <v>事業統括Ｇ地方創生支援ユニット</v>
          </cell>
          <cell r="I2281">
            <v>1</v>
          </cell>
          <cell r="J2281" t="str">
            <v>部門1</v>
          </cell>
          <cell r="K2281">
            <v>1001</v>
          </cell>
          <cell r="L2281" t="str">
            <v>部門1-1</v>
          </cell>
          <cell r="M2281">
            <v>100102</v>
          </cell>
          <cell r="N2281" t="str">
            <v>一般職員</v>
          </cell>
          <cell r="O2281">
            <v>500</v>
          </cell>
          <cell r="P2281">
            <v>276000</v>
          </cell>
          <cell r="Q2281">
            <v>276000</v>
          </cell>
          <cell r="R2281">
            <v>0</v>
          </cell>
          <cell r="S2281">
            <v>0</v>
          </cell>
          <cell r="T2281">
            <v>0</v>
          </cell>
          <cell r="U2281">
            <v>0</v>
          </cell>
          <cell r="V2281">
            <v>0</v>
          </cell>
          <cell r="W2281">
            <v>0</v>
          </cell>
          <cell r="X2281">
            <v>0</v>
          </cell>
          <cell r="Y2281">
            <v>0</v>
          </cell>
          <cell r="Z2281">
            <v>276000</v>
          </cell>
          <cell r="AA2281">
            <v>0</v>
          </cell>
          <cell r="AB2281">
            <v>36240</v>
          </cell>
          <cell r="AC2281">
            <v>26000</v>
          </cell>
          <cell r="AD2281">
            <v>0</v>
          </cell>
          <cell r="AE2281">
            <v>0</v>
          </cell>
          <cell r="AF2281">
            <v>17968</v>
          </cell>
          <cell r="AG2281">
            <v>0</v>
          </cell>
          <cell r="AH2281">
            <v>11196</v>
          </cell>
          <cell r="AI2281">
            <v>79147</v>
          </cell>
          <cell r="AJ2281">
            <v>0</v>
          </cell>
          <cell r="AK2281">
            <v>23246</v>
          </cell>
          <cell r="AL2281">
            <v>0</v>
          </cell>
          <cell r="AM2281">
            <v>52593.2</v>
          </cell>
          <cell r="AN2281">
            <v>885</v>
          </cell>
          <cell r="AO2281">
            <v>0</v>
          </cell>
          <cell r="AP2281">
            <v>0</v>
          </cell>
          <cell r="AQ2281">
            <v>446551</v>
          </cell>
          <cell r="AR2281">
            <v>0</v>
          </cell>
          <cell r="AS2281">
            <v>0</v>
          </cell>
          <cell r="AT2281">
            <v>111</v>
          </cell>
          <cell r="AU2281">
            <v>0</v>
          </cell>
          <cell r="AV2281">
            <v>2232</v>
          </cell>
          <cell r="AW2281">
            <v>3796.4385000000002</v>
          </cell>
          <cell r="AX2281">
            <v>910.96400000000006</v>
          </cell>
        </row>
        <row r="2282">
          <cell r="D2282" t="str">
            <v>神田　美帆</v>
          </cell>
          <cell r="E2282">
            <v>1004</v>
          </cell>
          <cell r="F2282" t="str">
            <v>事業統括部</v>
          </cell>
          <cell r="G2282">
            <v>100401</v>
          </cell>
          <cell r="H2282" t="str">
            <v>事業統括Ｇ</v>
          </cell>
          <cell r="I2282">
            <v>1</v>
          </cell>
          <cell r="J2282" t="str">
            <v>部門1</v>
          </cell>
          <cell r="K2282">
            <v>1001</v>
          </cell>
          <cell r="L2282" t="str">
            <v>部門1-1</v>
          </cell>
          <cell r="M2282">
            <v>100102</v>
          </cell>
          <cell r="N2282" t="str">
            <v>一般職員</v>
          </cell>
          <cell r="O2282">
            <v>500</v>
          </cell>
          <cell r="P2282">
            <v>289400</v>
          </cell>
          <cell r="Q2282">
            <v>289400</v>
          </cell>
          <cell r="R2282">
            <v>0</v>
          </cell>
          <cell r="S2282">
            <v>0</v>
          </cell>
          <cell r="T2282">
            <v>0</v>
          </cell>
          <cell r="U2282">
            <v>0</v>
          </cell>
          <cell r="V2282">
            <v>0</v>
          </cell>
          <cell r="W2282">
            <v>0</v>
          </cell>
          <cell r="X2282">
            <v>0</v>
          </cell>
          <cell r="Y2282">
            <v>0</v>
          </cell>
          <cell r="Z2282">
            <v>289400</v>
          </cell>
          <cell r="AA2282">
            <v>0</v>
          </cell>
          <cell r="AB2282">
            <v>34728</v>
          </cell>
          <cell r="AC2282">
            <v>0</v>
          </cell>
          <cell r="AD2282">
            <v>0</v>
          </cell>
          <cell r="AE2282">
            <v>0</v>
          </cell>
          <cell r="AF2282">
            <v>11373</v>
          </cell>
          <cell r="AG2282">
            <v>0</v>
          </cell>
          <cell r="AH2282">
            <v>4951</v>
          </cell>
          <cell r="AI2282">
            <v>7173</v>
          </cell>
          <cell r="AJ2282">
            <v>0</v>
          </cell>
          <cell r="AK2282">
            <v>11820</v>
          </cell>
          <cell r="AL2282">
            <v>1650</v>
          </cell>
          <cell r="AM2282">
            <v>26742</v>
          </cell>
          <cell r="AN2282">
            <v>450</v>
          </cell>
          <cell r="AO2282">
            <v>0</v>
          </cell>
          <cell r="AP2282">
            <v>0</v>
          </cell>
          <cell r="AQ2282">
            <v>347625</v>
          </cell>
          <cell r="AR2282">
            <v>0</v>
          </cell>
          <cell r="AS2282">
            <v>0</v>
          </cell>
          <cell r="AT2282">
            <v>0</v>
          </cell>
          <cell r="AU2282">
            <v>0</v>
          </cell>
          <cell r="AV2282">
            <v>1738</v>
          </cell>
          <cell r="AW2282">
            <v>2954.9375</v>
          </cell>
          <cell r="AX2282">
            <v>709.15499999999997</v>
          </cell>
        </row>
        <row r="2283">
          <cell r="D2283" t="str">
            <v>吉田　ひとみ</v>
          </cell>
          <cell r="E2283">
            <v>1003</v>
          </cell>
          <cell r="F2283" t="str">
            <v>研修業務部</v>
          </cell>
          <cell r="G2283">
            <v>100302</v>
          </cell>
          <cell r="H2283" t="str">
            <v>低炭素化支援Ｇ</v>
          </cell>
          <cell r="I2283">
            <v>1</v>
          </cell>
          <cell r="J2283" t="str">
            <v>部門1</v>
          </cell>
          <cell r="K2283">
            <v>1001</v>
          </cell>
          <cell r="L2283" t="str">
            <v>部門1-1</v>
          </cell>
          <cell r="M2283">
            <v>100102</v>
          </cell>
          <cell r="N2283" t="str">
            <v>一般職員</v>
          </cell>
          <cell r="O2283">
            <v>500</v>
          </cell>
          <cell r="P2283">
            <v>267900</v>
          </cell>
          <cell r="Q2283">
            <v>267900</v>
          </cell>
          <cell r="R2283">
            <v>0</v>
          </cell>
          <cell r="S2283">
            <v>0</v>
          </cell>
          <cell r="T2283">
            <v>0</v>
          </cell>
          <cell r="U2283">
            <v>0</v>
          </cell>
          <cell r="V2283">
            <v>0</v>
          </cell>
          <cell r="W2283">
            <v>0</v>
          </cell>
          <cell r="X2283">
            <v>0</v>
          </cell>
          <cell r="Y2283">
            <v>0</v>
          </cell>
          <cell r="Z2283">
            <v>267900</v>
          </cell>
          <cell r="AA2283">
            <v>0</v>
          </cell>
          <cell r="AB2283">
            <v>32148</v>
          </cell>
          <cell r="AC2283">
            <v>0</v>
          </cell>
          <cell r="AD2283">
            <v>27000</v>
          </cell>
          <cell r="AE2283">
            <v>0</v>
          </cell>
          <cell r="AF2283">
            <v>13311</v>
          </cell>
          <cell r="AG2283">
            <v>0</v>
          </cell>
          <cell r="AH2283">
            <v>6039</v>
          </cell>
          <cell r="AI2283">
            <v>55303</v>
          </cell>
          <cell r="AJ2283">
            <v>0</v>
          </cell>
          <cell r="AK2283">
            <v>18518</v>
          </cell>
          <cell r="AL2283">
            <v>2585</v>
          </cell>
          <cell r="AM2283">
            <v>41896.6</v>
          </cell>
          <cell r="AN2283">
            <v>705</v>
          </cell>
          <cell r="AO2283">
            <v>0</v>
          </cell>
          <cell r="AP2283">
            <v>0</v>
          </cell>
          <cell r="AQ2283">
            <v>401701</v>
          </cell>
          <cell r="AR2283">
            <v>4806</v>
          </cell>
          <cell r="AS2283">
            <v>0</v>
          </cell>
          <cell r="AT2283">
            <v>0</v>
          </cell>
          <cell r="AU2283">
            <v>0</v>
          </cell>
          <cell r="AV2283">
            <v>2008</v>
          </cell>
          <cell r="AW2283">
            <v>3414.9634999999998</v>
          </cell>
          <cell r="AX2283">
            <v>819.47</v>
          </cell>
        </row>
        <row r="2284">
          <cell r="D2284" t="str">
            <v>志村　拓也</v>
          </cell>
          <cell r="E2284">
            <v>1004</v>
          </cell>
          <cell r="F2284" t="str">
            <v>事業統括部</v>
          </cell>
          <cell r="G2284">
            <v>100405</v>
          </cell>
          <cell r="H2284" t="str">
            <v>ジャカルタ事務所</v>
          </cell>
          <cell r="I2284">
            <v>1</v>
          </cell>
          <cell r="J2284" t="str">
            <v>部門1</v>
          </cell>
          <cell r="K2284">
            <v>1001</v>
          </cell>
          <cell r="L2284" t="str">
            <v>部門1-1</v>
          </cell>
          <cell r="M2284">
            <v>100102</v>
          </cell>
          <cell r="N2284" t="str">
            <v>一般職員</v>
          </cell>
          <cell r="O2284">
            <v>400</v>
          </cell>
          <cell r="P2284">
            <v>292080</v>
          </cell>
          <cell r="Q2284">
            <v>292080</v>
          </cell>
          <cell r="R2284">
            <v>0</v>
          </cell>
          <cell r="S2284">
            <v>0</v>
          </cell>
          <cell r="T2284">
            <v>0</v>
          </cell>
          <cell r="U2284">
            <v>0</v>
          </cell>
          <cell r="V2284">
            <v>0</v>
          </cell>
          <cell r="W2284">
            <v>0</v>
          </cell>
          <cell r="X2284">
            <v>0</v>
          </cell>
          <cell r="Y2284">
            <v>0</v>
          </cell>
          <cell r="Z2284">
            <v>292080</v>
          </cell>
          <cell r="AA2284">
            <v>0</v>
          </cell>
          <cell r="AB2284">
            <v>0</v>
          </cell>
          <cell r="AC2284">
            <v>6500</v>
          </cell>
          <cell r="AD2284">
            <v>0</v>
          </cell>
          <cell r="AE2284">
            <v>0</v>
          </cell>
          <cell r="AF2284">
            <v>0</v>
          </cell>
          <cell r="AG2284">
            <v>0</v>
          </cell>
          <cell r="AH2284">
            <v>0</v>
          </cell>
          <cell r="AI2284">
            <v>0</v>
          </cell>
          <cell r="AJ2284">
            <v>0</v>
          </cell>
          <cell r="AK2284">
            <v>27974</v>
          </cell>
          <cell r="AL2284">
            <v>0</v>
          </cell>
          <cell r="AM2284">
            <v>55267.6</v>
          </cell>
          <cell r="AN2284">
            <v>930</v>
          </cell>
          <cell r="AO2284">
            <v>0</v>
          </cell>
          <cell r="AP2284">
            <v>0</v>
          </cell>
          <cell r="AQ2284">
            <v>298580</v>
          </cell>
          <cell r="AR2284">
            <v>0</v>
          </cell>
          <cell r="AS2284">
            <v>0</v>
          </cell>
          <cell r="AT2284">
            <v>0</v>
          </cell>
          <cell r="AU2284">
            <v>0</v>
          </cell>
          <cell r="AV2284">
            <v>1492</v>
          </cell>
          <cell r="AW2284">
            <v>2538.83</v>
          </cell>
          <cell r="AX2284">
            <v>0</v>
          </cell>
        </row>
        <row r="2285">
          <cell r="D2285" t="str">
            <v>山下　哲志</v>
          </cell>
          <cell r="E2285">
            <v>1006</v>
          </cell>
          <cell r="F2285" t="str">
            <v>東京研修センター</v>
          </cell>
          <cell r="G2285">
            <v>100601</v>
          </cell>
          <cell r="H2285" t="str">
            <v>ＴＫＣＧ</v>
          </cell>
          <cell r="I2285">
            <v>1</v>
          </cell>
          <cell r="J2285" t="str">
            <v>部門1</v>
          </cell>
          <cell r="K2285">
            <v>1001</v>
          </cell>
          <cell r="L2285" t="str">
            <v>部門1-1</v>
          </cell>
          <cell r="M2285">
            <v>100102</v>
          </cell>
          <cell r="N2285" t="str">
            <v>一般職員</v>
          </cell>
          <cell r="O2285">
            <v>500</v>
          </cell>
          <cell r="P2285">
            <v>310200</v>
          </cell>
          <cell r="Q2285">
            <v>310200</v>
          </cell>
          <cell r="R2285">
            <v>0</v>
          </cell>
          <cell r="S2285">
            <v>0</v>
          </cell>
          <cell r="T2285">
            <v>0</v>
          </cell>
          <cell r="U2285">
            <v>0</v>
          </cell>
          <cell r="V2285">
            <v>0</v>
          </cell>
          <cell r="W2285">
            <v>0</v>
          </cell>
          <cell r="X2285">
            <v>0</v>
          </cell>
          <cell r="Y2285">
            <v>0</v>
          </cell>
          <cell r="Z2285">
            <v>310200</v>
          </cell>
          <cell r="AA2285">
            <v>0</v>
          </cell>
          <cell r="AB2285">
            <v>38784</v>
          </cell>
          <cell r="AC2285">
            <v>13000</v>
          </cell>
          <cell r="AD2285">
            <v>27000</v>
          </cell>
          <cell r="AE2285">
            <v>0</v>
          </cell>
          <cell r="AF2285">
            <v>6840</v>
          </cell>
          <cell r="AG2285">
            <v>0</v>
          </cell>
          <cell r="AH2285">
            <v>6854</v>
          </cell>
          <cell r="AI2285">
            <v>137262</v>
          </cell>
          <cell r="AJ2285">
            <v>0</v>
          </cell>
          <cell r="AK2285">
            <v>17336</v>
          </cell>
          <cell r="AL2285">
            <v>2420</v>
          </cell>
          <cell r="AM2285">
            <v>39222.199999999997</v>
          </cell>
          <cell r="AN2285">
            <v>660</v>
          </cell>
          <cell r="AO2285">
            <v>0</v>
          </cell>
          <cell r="AP2285">
            <v>0</v>
          </cell>
          <cell r="AQ2285">
            <v>539940</v>
          </cell>
          <cell r="AR2285">
            <v>17464</v>
          </cell>
          <cell r="AS2285">
            <v>0</v>
          </cell>
          <cell r="AT2285">
            <v>0</v>
          </cell>
          <cell r="AU2285">
            <v>3564</v>
          </cell>
          <cell r="AV2285">
            <v>2699</v>
          </cell>
          <cell r="AW2285">
            <v>4590.1899999999996</v>
          </cell>
          <cell r="AX2285">
            <v>1101.4775999999999</v>
          </cell>
        </row>
        <row r="2286">
          <cell r="D2286" t="str">
            <v>山本　出</v>
          </cell>
          <cell r="E2286">
            <v>1006</v>
          </cell>
          <cell r="F2286" t="str">
            <v>東京研修センター</v>
          </cell>
          <cell r="G2286">
            <v>100601</v>
          </cell>
          <cell r="H2286" t="str">
            <v>ＴＫＣＧ</v>
          </cell>
          <cell r="I2286">
            <v>1</v>
          </cell>
          <cell r="J2286" t="str">
            <v>部門1</v>
          </cell>
          <cell r="K2286">
            <v>1001</v>
          </cell>
          <cell r="L2286" t="str">
            <v>部門1-1</v>
          </cell>
          <cell r="M2286">
            <v>100102</v>
          </cell>
          <cell r="N2286" t="str">
            <v>一般職員</v>
          </cell>
          <cell r="O2286">
            <v>300</v>
          </cell>
          <cell r="P2286">
            <v>385300</v>
          </cell>
          <cell r="Q2286">
            <v>385300</v>
          </cell>
          <cell r="R2286">
            <v>0</v>
          </cell>
          <cell r="S2286">
            <v>0</v>
          </cell>
          <cell r="T2286">
            <v>0</v>
          </cell>
          <cell r="U2286">
            <v>0</v>
          </cell>
          <cell r="V2286">
            <v>0</v>
          </cell>
          <cell r="W2286">
            <v>0</v>
          </cell>
          <cell r="X2286">
            <v>0</v>
          </cell>
          <cell r="Y2286">
            <v>0</v>
          </cell>
          <cell r="Z2286">
            <v>385300</v>
          </cell>
          <cell r="AA2286">
            <v>45000</v>
          </cell>
          <cell r="AB2286">
            <v>54576</v>
          </cell>
          <cell r="AC2286">
            <v>24500</v>
          </cell>
          <cell r="AD2286">
            <v>0</v>
          </cell>
          <cell r="AE2286">
            <v>0</v>
          </cell>
          <cell r="AF2286">
            <v>37091</v>
          </cell>
          <cell r="AG2286">
            <v>0</v>
          </cell>
          <cell r="AH2286">
            <v>6700</v>
          </cell>
          <cell r="AI2286">
            <v>0</v>
          </cell>
          <cell r="AJ2286">
            <v>0</v>
          </cell>
          <cell r="AK2286">
            <v>22064</v>
          </cell>
          <cell r="AL2286">
            <v>3080</v>
          </cell>
          <cell r="AM2286">
            <v>49918.8</v>
          </cell>
          <cell r="AN2286">
            <v>840</v>
          </cell>
          <cell r="AO2286">
            <v>0</v>
          </cell>
          <cell r="AP2286">
            <v>0</v>
          </cell>
          <cell r="AQ2286">
            <v>553167</v>
          </cell>
          <cell r="AR2286">
            <v>0</v>
          </cell>
          <cell r="AS2286">
            <v>0</v>
          </cell>
          <cell r="AT2286">
            <v>0</v>
          </cell>
          <cell r="AU2286">
            <v>0</v>
          </cell>
          <cell r="AV2286">
            <v>2765</v>
          </cell>
          <cell r="AW2286">
            <v>4702.7545</v>
          </cell>
          <cell r="AX2286">
            <v>1128.4606000000001</v>
          </cell>
        </row>
        <row r="2287">
          <cell r="D2287" t="str">
            <v>首藤　尚治</v>
          </cell>
          <cell r="E2287">
            <v>1001</v>
          </cell>
          <cell r="F2287" t="str">
            <v>産業推進部</v>
          </cell>
          <cell r="G2287">
            <v>100101</v>
          </cell>
          <cell r="H2287" t="str">
            <v>産業国際化・インフラＧ</v>
          </cell>
          <cell r="I2287">
            <v>1</v>
          </cell>
          <cell r="J2287" t="str">
            <v>部門1</v>
          </cell>
          <cell r="K2287">
            <v>1001</v>
          </cell>
          <cell r="L2287" t="str">
            <v>部門1-1</v>
          </cell>
          <cell r="M2287">
            <v>100102</v>
          </cell>
          <cell r="N2287" t="str">
            <v>一般職員</v>
          </cell>
          <cell r="O2287">
            <v>300</v>
          </cell>
          <cell r="P2287">
            <v>315700</v>
          </cell>
          <cell r="Q2287">
            <v>315700</v>
          </cell>
          <cell r="R2287">
            <v>0</v>
          </cell>
          <cell r="S2287">
            <v>0</v>
          </cell>
          <cell r="T2287">
            <v>0</v>
          </cell>
          <cell r="U2287">
            <v>0</v>
          </cell>
          <cell r="V2287">
            <v>0</v>
          </cell>
          <cell r="W2287">
            <v>0</v>
          </cell>
          <cell r="X2287">
            <v>0</v>
          </cell>
          <cell r="Y2287">
            <v>0</v>
          </cell>
          <cell r="Z2287">
            <v>315700</v>
          </cell>
          <cell r="AA2287">
            <v>45000</v>
          </cell>
          <cell r="AB2287">
            <v>43284</v>
          </cell>
          <cell r="AC2287">
            <v>0</v>
          </cell>
          <cell r="AD2287">
            <v>0</v>
          </cell>
          <cell r="AE2287">
            <v>0</v>
          </cell>
          <cell r="AF2287">
            <v>14446</v>
          </cell>
          <cell r="AG2287">
            <v>0</v>
          </cell>
          <cell r="AH2287">
            <v>0</v>
          </cell>
          <cell r="AI2287">
            <v>0</v>
          </cell>
          <cell r="AJ2287">
            <v>0</v>
          </cell>
          <cell r="AK2287">
            <v>18518</v>
          </cell>
          <cell r="AL2287">
            <v>2585</v>
          </cell>
          <cell r="AM2287">
            <v>41896.6</v>
          </cell>
          <cell r="AN2287">
            <v>705</v>
          </cell>
          <cell r="AO2287">
            <v>0</v>
          </cell>
          <cell r="AP2287">
            <v>0</v>
          </cell>
          <cell r="AQ2287">
            <v>418430</v>
          </cell>
          <cell r="AR2287">
            <v>0</v>
          </cell>
          <cell r="AS2287">
            <v>0</v>
          </cell>
          <cell r="AT2287">
            <v>0</v>
          </cell>
          <cell r="AU2287">
            <v>0</v>
          </cell>
          <cell r="AV2287">
            <v>2092</v>
          </cell>
          <cell r="AW2287">
            <v>3556.8049999999998</v>
          </cell>
          <cell r="AX2287">
            <v>853.59720000000004</v>
          </cell>
        </row>
        <row r="2288">
          <cell r="D2288" t="str">
            <v>下村　真理</v>
          </cell>
          <cell r="E2288">
            <v>1001</v>
          </cell>
          <cell r="F2288" t="str">
            <v>産業推進部</v>
          </cell>
          <cell r="G2288">
            <v>100101</v>
          </cell>
          <cell r="H2288" t="str">
            <v>産業国際化・インフラＧ</v>
          </cell>
          <cell r="I2288">
            <v>1</v>
          </cell>
          <cell r="J2288" t="str">
            <v>部門1</v>
          </cell>
          <cell r="K2288">
            <v>1001</v>
          </cell>
          <cell r="L2288" t="str">
            <v>部門1-1</v>
          </cell>
          <cell r="M2288">
            <v>100102</v>
          </cell>
          <cell r="N2288" t="str">
            <v>一般職員</v>
          </cell>
          <cell r="O2288">
            <v>500</v>
          </cell>
          <cell r="P2288">
            <v>276000</v>
          </cell>
          <cell r="Q2288">
            <v>276000</v>
          </cell>
          <cell r="R2288">
            <v>0</v>
          </cell>
          <cell r="S2288">
            <v>0</v>
          </cell>
          <cell r="T2288">
            <v>0</v>
          </cell>
          <cell r="U2288">
            <v>0</v>
          </cell>
          <cell r="V2288">
            <v>0</v>
          </cell>
          <cell r="W2288">
            <v>0</v>
          </cell>
          <cell r="X2288">
            <v>0</v>
          </cell>
          <cell r="Y2288">
            <v>0</v>
          </cell>
          <cell r="Z2288">
            <v>276000</v>
          </cell>
          <cell r="AA2288">
            <v>0</v>
          </cell>
          <cell r="AB2288">
            <v>33120</v>
          </cell>
          <cell r="AC2288">
            <v>0</v>
          </cell>
          <cell r="AD2288">
            <v>0</v>
          </cell>
          <cell r="AE2288">
            <v>0</v>
          </cell>
          <cell r="AF2288">
            <v>6500</v>
          </cell>
          <cell r="AG2288">
            <v>0</v>
          </cell>
          <cell r="AH2288">
            <v>14596</v>
          </cell>
          <cell r="AI2288">
            <v>46067</v>
          </cell>
          <cell r="AJ2288">
            <v>0</v>
          </cell>
          <cell r="AK2288">
            <v>14972</v>
          </cell>
          <cell r="AL2288">
            <v>0</v>
          </cell>
          <cell r="AM2288">
            <v>33873.4</v>
          </cell>
          <cell r="AN2288">
            <v>570</v>
          </cell>
          <cell r="AO2288">
            <v>0</v>
          </cell>
          <cell r="AP2288">
            <v>0</v>
          </cell>
          <cell r="AQ2288">
            <v>376283</v>
          </cell>
          <cell r="AR2288">
            <v>0</v>
          </cell>
          <cell r="AS2288">
            <v>0</v>
          </cell>
          <cell r="AT2288">
            <v>0</v>
          </cell>
          <cell r="AU2288">
            <v>0</v>
          </cell>
          <cell r="AV2288">
            <v>1881</v>
          </cell>
          <cell r="AW2288">
            <v>3198.8204999999998</v>
          </cell>
          <cell r="AX2288">
            <v>767.6173</v>
          </cell>
        </row>
        <row r="2289">
          <cell r="D2289" t="str">
            <v>齋藤　香</v>
          </cell>
          <cell r="E2289">
            <v>1002</v>
          </cell>
          <cell r="F2289" t="str">
            <v>政策推進部</v>
          </cell>
          <cell r="G2289">
            <v>100202</v>
          </cell>
          <cell r="H2289" t="str">
            <v>政策受託Ｇ</v>
          </cell>
          <cell r="I2289">
            <v>1</v>
          </cell>
          <cell r="J2289" t="str">
            <v>部門1</v>
          </cell>
          <cell r="K2289">
            <v>1001</v>
          </cell>
          <cell r="L2289" t="str">
            <v>部門1-1</v>
          </cell>
          <cell r="M2289">
            <v>100102</v>
          </cell>
          <cell r="N2289" t="str">
            <v>一般職員</v>
          </cell>
          <cell r="O2289">
            <v>500</v>
          </cell>
          <cell r="P2289">
            <v>270600</v>
          </cell>
          <cell r="Q2289">
            <v>270600</v>
          </cell>
          <cell r="R2289">
            <v>0</v>
          </cell>
          <cell r="S2289">
            <v>0</v>
          </cell>
          <cell r="T2289">
            <v>0</v>
          </cell>
          <cell r="U2289">
            <v>0</v>
          </cell>
          <cell r="V2289">
            <v>0</v>
          </cell>
          <cell r="W2289">
            <v>0</v>
          </cell>
          <cell r="X2289">
            <v>0</v>
          </cell>
          <cell r="Y2289">
            <v>0</v>
          </cell>
          <cell r="Z2289">
            <v>270600</v>
          </cell>
          <cell r="AA2289">
            <v>0</v>
          </cell>
          <cell r="AB2289">
            <v>32472</v>
          </cell>
          <cell r="AC2289">
            <v>0</v>
          </cell>
          <cell r="AD2289">
            <v>27000</v>
          </cell>
          <cell r="AE2289">
            <v>0</v>
          </cell>
          <cell r="AF2289">
            <v>6003</v>
          </cell>
          <cell r="AG2289">
            <v>0</v>
          </cell>
          <cell r="AH2289">
            <v>6089</v>
          </cell>
          <cell r="AI2289">
            <v>47223</v>
          </cell>
          <cell r="AJ2289">
            <v>0</v>
          </cell>
          <cell r="AK2289">
            <v>16154</v>
          </cell>
          <cell r="AL2289">
            <v>0</v>
          </cell>
          <cell r="AM2289">
            <v>36547.800000000003</v>
          </cell>
          <cell r="AN2289">
            <v>615</v>
          </cell>
          <cell r="AO2289">
            <v>0</v>
          </cell>
          <cell r="AP2289">
            <v>0</v>
          </cell>
          <cell r="AQ2289">
            <v>389387</v>
          </cell>
          <cell r="AR2289">
            <v>109</v>
          </cell>
          <cell r="AS2289">
            <v>0</v>
          </cell>
          <cell r="AT2289">
            <v>0</v>
          </cell>
          <cell r="AU2289">
            <v>0</v>
          </cell>
          <cell r="AV2289">
            <v>1946</v>
          </cell>
          <cell r="AW2289">
            <v>3310.7244999999998</v>
          </cell>
          <cell r="AX2289">
            <v>794.34939999999995</v>
          </cell>
        </row>
        <row r="2290">
          <cell r="D2290" t="str">
            <v>宮寺　宏明</v>
          </cell>
          <cell r="E2290">
            <v>1008</v>
          </cell>
          <cell r="F2290" t="str">
            <v>HIDA総合研究所</v>
          </cell>
          <cell r="G2290">
            <v>100801</v>
          </cell>
          <cell r="H2290" t="str">
            <v>調査企画Ｇ</v>
          </cell>
          <cell r="I2290">
            <v>1</v>
          </cell>
          <cell r="J2290" t="str">
            <v>部門1</v>
          </cell>
          <cell r="K2290">
            <v>1001</v>
          </cell>
          <cell r="L2290" t="str">
            <v>部門1-1</v>
          </cell>
          <cell r="M2290">
            <v>100102</v>
          </cell>
          <cell r="N2290" t="str">
            <v>一般職員</v>
          </cell>
          <cell r="O2290">
            <v>500</v>
          </cell>
          <cell r="P2290">
            <v>278700</v>
          </cell>
          <cell r="Q2290">
            <v>278700</v>
          </cell>
          <cell r="R2290">
            <v>0</v>
          </cell>
          <cell r="S2290">
            <v>0</v>
          </cell>
          <cell r="T2290">
            <v>0</v>
          </cell>
          <cell r="U2290">
            <v>0</v>
          </cell>
          <cell r="V2290">
            <v>0</v>
          </cell>
          <cell r="W2290">
            <v>0</v>
          </cell>
          <cell r="X2290">
            <v>0</v>
          </cell>
          <cell r="Y2290">
            <v>0</v>
          </cell>
          <cell r="Z2290">
            <v>278700</v>
          </cell>
          <cell r="AA2290">
            <v>0</v>
          </cell>
          <cell r="AB2290">
            <v>33444</v>
          </cell>
          <cell r="AC2290">
            <v>0</v>
          </cell>
          <cell r="AD2290">
            <v>27000</v>
          </cell>
          <cell r="AE2290">
            <v>0</v>
          </cell>
          <cell r="AF2290">
            <v>6800</v>
          </cell>
          <cell r="AG2290">
            <v>0</v>
          </cell>
          <cell r="AH2290">
            <v>6246</v>
          </cell>
          <cell r="AI2290">
            <v>0</v>
          </cell>
          <cell r="AJ2290">
            <v>0</v>
          </cell>
          <cell r="AK2290">
            <v>13396</v>
          </cell>
          <cell r="AL2290">
            <v>0</v>
          </cell>
          <cell r="AM2290">
            <v>30308.2</v>
          </cell>
          <cell r="AN2290">
            <v>510</v>
          </cell>
          <cell r="AO2290">
            <v>0</v>
          </cell>
          <cell r="AP2290">
            <v>0</v>
          </cell>
          <cell r="AQ2290">
            <v>352190</v>
          </cell>
          <cell r="AR2290">
            <v>0</v>
          </cell>
          <cell r="AS2290">
            <v>0</v>
          </cell>
          <cell r="AT2290">
            <v>0</v>
          </cell>
          <cell r="AU2290">
            <v>0</v>
          </cell>
          <cell r="AV2290">
            <v>1760</v>
          </cell>
          <cell r="AW2290">
            <v>2994.5650000000001</v>
          </cell>
          <cell r="AX2290">
            <v>718.46759999999995</v>
          </cell>
        </row>
        <row r="2291">
          <cell r="D2291" t="str">
            <v>太田　絵美</v>
          </cell>
          <cell r="E2291">
            <v>1006</v>
          </cell>
          <cell r="F2291" t="str">
            <v>東京研修センター</v>
          </cell>
          <cell r="G2291">
            <v>100601</v>
          </cell>
          <cell r="H2291" t="str">
            <v>ＴＫＣＧ</v>
          </cell>
          <cell r="I2291">
            <v>1</v>
          </cell>
          <cell r="J2291" t="str">
            <v>部門1</v>
          </cell>
          <cell r="K2291">
            <v>1001</v>
          </cell>
          <cell r="L2291" t="str">
            <v>部門1-1</v>
          </cell>
          <cell r="M2291">
            <v>100102</v>
          </cell>
          <cell r="N2291" t="str">
            <v>一般職員</v>
          </cell>
          <cell r="O2291">
            <v>500</v>
          </cell>
          <cell r="P2291">
            <v>265200</v>
          </cell>
          <cell r="Q2291">
            <v>265200</v>
          </cell>
          <cell r="R2291">
            <v>0</v>
          </cell>
          <cell r="S2291">
            <v>0</v>
          </cell>
          <cell r="T2291">
            <v>0</v>
          </cell>
          <cell r="U2291">
            <v>0</v>
          </cell>
          <cell r="V2291">
            <v>0</v>
          </cell>
          <cell r="W2291">
            <v>0</v>
          </cell>
          <cell r="X2291">
            <v>0</v>
          </cell>
          <cell r="Y2291">
            <v>0</v>
          </cell>
          <cell r="Z2291">
            <v>265200</v>
          </cell>
          <cell r="AA2291">
            <v>0</v>
          </cell>
          <cell r="AB2291">
            <v>31824</v>
          </cell>
          <cell r="AC2291">
            <v>0</v>
          </cell>
          <cell r="AD2291">
            <v>27000</v>
          </cell>
          <cell r="AE2291">
            <v>0</v>
          </cell>
          <cell r="AF2291">
            <v>55000</v>
          </cell>
          <cell r="AG2291">
            <v>0</v>
          </cell>
          <cell r="AH2291">
            <v>4486</v>
          </cell>
          <cell r="AI2291">
            <v>27970</v>
          </cell>
          <cell r="AJ2291">
            <v>0</v>
          </cell>
          <cell r="AK2291">
            <v>16154</v>
          </cell>
          <cell r="AL2291">
            <v>0</v>
          </cell>
          <cell r="AM2291">
            <v>36547.800000000003</v>
          </cell>
          <cell r="AN2291">
            <v>615</v>
          </cell>
          <cell r="AO2291">
            <v>0</v>
          </cell>
          <cell r="AP2291">
            <v>0</v>
          </cell>
          <cell r="AQ2291">
            <v>411480</v>
          </cell>
          <cell r="AR2291">
            <v>0</v>
          </cell>
          <cell r="AS2291">
            <v>0</v>
          </cell>
          <cell r="AT2291">
            <v>0</v>
          </cell>
          <cell r="AU2291">
            <v>0</v>
          </cell>
          <cell r="AV2291">
            <v>2057</v>
          </cell>
          <cell r="AW2291">
            <v>3497.98</v>
          </cell>
          <cell r="AX2291">
            <v>839.41920000000005</v>
          </cell>
        </row>
        <row r="2292">
          <cell r="D2292" t="str">
            <v>福田　美穂</v>
          </cell>
          <cell r="E2292">
            <v>1008</v>
          </cell>
          <cell r="F2292" t="str">
            <v>HIDA総合研究所</v>
          </cell>
          <cell r="G2292">
            <v>100802</v>
          </cell>
          <cell r="H2292" t="str">
            <v>海外戦略Ｇ</v>
          </cell>
          <cell r="I2292">
            <v>1</v>
          </cell>
          <cell r="J2292" t="str">
            <v>部門1</v>
          </cell>
          <cell r="K2292">
            <v>1001</v>
          </cell>
          <cell r="L2292" t="str">
            <v>部門1-1</v>
          </cell>
          <cell r="M2292">
            <v>100102</v>
          </cell>
          <cell r="N2292" t="str">
            <v>一般職員</v>
          </cell>
          <cell r="O2292">
            <v>500</v>
          </cell>
          <cell r="P2292">
            <v>270600</v>
          </cell>
          <cell r="Q2292">
            <v>270600</v>
          </cell>
          <cell r="R2292">
            <v>0</v>
          </cell>
          <cell r="S2292">
            <v>0</v>
          </cell>
          <cell r="T2292">
            <v>0</v>
          </cell>
          <cell r="U2292">
            <v>0</v>
          </cell>
          <cell r="V2292">
            <v>0</v>
          </cell>
          <cell r="W2292">
            <v>0</v>
          </cell>
          <cell r="X2292">
            <v>0</v>
          </cell>
          <cell r="Y2292">
            <v>0</v>
          </cell>
          <cell r="Z2292">
            <v>270600</v>
          </cell>
          <cell r="AA2292">
            <v>0</v>
          </cell>
          <cell r="AB2292">
            <v>32472</v>
          </cell>
          <cell r="AC2292">
            <v>0</v>
          </cell>
          <cell r="AD2292">
            <v>0</v>
          </cell>
          <cell r="AE2292">
            <v>0</v>
          </cell>
          <cell r="AF2292">
            <v>4680</v>
          </cell>
          <cell r="AG2292">
            <v>0</v>
          </cell>
          <cell r="AH2292">
            <v>4589</v>
          </cell>
          <cell r="AI2292">
            <v>35981</v>
          </cell>
          <cell r="AJ2292">
            <v>-15090</v>
          </cell>
          <cell r="AK2292">
            <v>12608</v>
          </cell>
          <cell r="AL2292">
            <v>0</v>
          </cell>
          <cell r="AM2292">
            <v>28525.599999999999</v>
          </cell>
          <cell r="AN2292">
            <v>480</v>
          </cell>
          <cell r="AO2292">
            <v>0</v>
          </cell>
          <cell r="AP2292">
            <v>0</v>
          </cell>
          <cell r="AQ2292">
            <v>333232</v>
          </cell>
          <cell r="AR2292">
            <v>0</v>
          </cell>
          <cell r="AS2292">
            <v>0</v>
          </cell>
          <cell r="AT2292">
            <v>0</v>
          </cell>
          <cell r="AU2292">
            <v>0</v>
          </cell>
          <cell r="AV2292">
            <v>1666</v>
          </cell>
          <cell r="AW2292">
            <v>2832.6320000000001</v>
          </cell>
          <cell r="AX2292">
            <v>679.79319999999996</v>
          </cell>
        </row>
        <row r="2293">
          <cell r="D2293" t="str">
            <v>江口　健一郎</v>
          </cell>
          <cell r="E2293">
            <v>1004</v>
          </cell>
          <cell r="F2293" t="str">
            <v>事業統括部</v>
          </cell>
          <cell r="G2293">
            <v>100407</v>
          </cell>
          <cell r="H2293" t="str">
            <v>ヤンゴン事務所</v>
          </cell>
          <cell r="I2293">
            <v>1</v>
          </cell>
          <cell r="J2293" t="str">
            <v>部門1</v>
          </cell>
          <cell r="K2293">
            <v>1001</v>
          </cell>
          <cell r="L2293" t="str">
            <v>部門1-1</v>
          </cell>
          <cell r="M2293">
            <v>100102</v>
          </cell>
          <cell r="N2293" t="str">
            <v>一般職員</v>
          </cell>
          <cell r="O2293">
            <v>400</v>
          </cell>
          <cell r="P2293">
            <v>218640</v>
          </cell>
          <cell r="Q2293">
            <v>218640</v>
          </cell>
          <cell r="R2293">
            <v>0</v>
          </cell>
          <cell r="S2293">
            <v>0</v>
          </cell>
          <cell r="T2293">
            <v>0</v>
          </cell>
          <cell r="U2293">
            <v>0</v>
          </cell>
          <cell r="V2293">
            <v>0</v>
          </cell>
          <cell r="W2293">
            <v>0</v>
          </cell>
          <cell r="X2293">
            <v>0</v>
          </cell>
          <cell r="Y2293">
            <v>0</v>
          </cell>
          <cell r="Z2293">
            <v>218640</v>
          </cell>
          <cell r="AA2293">
            <v>0</v>
          </cell>
          <cell r="AB2293">
            <v>0</v>
          </cell>
          <cell r="AC2293">
            <v>32500</v>
          </cell>
          <cell r="AD2293">
            <v>0</v>
          </cell>
          <cell r="AE2293">
            <v>0</v>
          </cell>
          <cell r="AF2293">
            <v>0</v>
          </cell>
          <cell r="AG2293">
            <v>0</v>
          </cell>
          <cell r="AH2293">
            <v>6500</v>
          </cell>
          <cell r="AI2293">
            <v>0</v>
          </cell>
          <cell r="AJ2293">
            <v>0</v>
          </cell>
          <cell r="AK2293">
            <v>25610</v>
          </cell>
          <cell r="AL2293">
            <v>0</v>
          </cell>
          <cell r="AM2293">
            <v>55267.6</v>
          </cell>
          <cell r="AN2293">
            <v>930</v>
          </cell>
          <cell r="AO2293">
            <v>0</v>
          </cell>
          <cell r="AP2293">
            <v>0</v>
          </cell>
          <cell r="AQ2293">
            <v>257640</v>
          </cell>
          <cell r="AR2293">
            <v>0</v>
          </cell>
          <cell r="AS2293">
            <v>0</v>
          </cell>
          <cell r="AT2293">
            <v>0</v>
          </cell>
          <cell r="AU2293">
            <v>0</v>
          </cell>
          <cell r="AV2293">
            <v>1288</v>
          </cell>
          <cell r="AW2293">
            <v>2190.14</v>
          </cell>
          <cell r="AX2293">
            <v>0</v>
          </cell>
        </row>
        <row r="2294">
          <cell r="D2294" t="str">
            <v>田中　拓</v>
          </cell>
          <cell r="E2294">
            <v>1001</v>
          </cell>
          <cell r="F2294" t="str">
            <v>産業推進部</v>
          </cell>
          <cell r="G2294">
            <v>100102</v>
          </cell>
          <cell r="H2294" t="str">
            <v>ＥＰＡＧ</v>
          </cell>
          <cell r="I2294">
            <v>1</v>
          </cell>
          <cell r="J2294" t="str">
            <v>部門1</v>
          </cell>
          <cell r="K2294">
            <v>1001</v>
          </cell>
          <cell r="L2294" t="str">
            <v>部門1-1</v>
          </cell>
          <cell r="M2294">
            <v>100102</v>
          </cell>
          <cell r="N2294" t="str">
            <v>一般職員</v>
          </cell>
          <cell r="O2294">
            <v>300</v>
          </cell>
          <cell r="P2294">
            <v>365100</v>
          </cell>
          <cell r="Q2294">
            <v>365100</v>
          </cell>
          <cell r="R2294">
            <v>0</v>
          </cell>
          <cell r="S2294">
            <v>0</v>
          </cell>
          <cell r="T2294">
            <v>0</v>
          </cell>
          <cell r="U2294">
            <v>0</v>
          </cell>
          <cell r="V2294">
            <v>0</v>
          </cell>
          <cell r="W2294">
            <v>0</v>
          </cell>
          <cell r="X2294">
            <v>0</v>
          </cell>
          <cell r="Y2294">
            <v>0</v>
          </cell>
          <cell r="Z2294">
            <v>365100</v>
          </cell>
          <cell r="AA2294">
            <v>75000</v>
          </cell>
          <cell r="AB2294">
            <v>55152</v>
          </cell>
          <cell r="AC2294">
            <v>19500</v>
          </cell>
          <cell r="AD2294">
            <v>27000</v>
          </cell>
          <cell r="AE2294">
            <v>0</v>
          </cell>
          <cell r="AF2294">
            <v>18298</v>
          </cell>
          <cell r="AG2294">
            <v>0</v>
          </cell>
          <cell r="AH2294">
            <v>12500</v>
          </cell>
          <cell r="AI2294">
            <v>0</v>
          </cell>
          <cell r="AJ2294">
            <v>0</v>
          </cell>
          <cell r="AK2294">
            <v>22064</v>
          </cell>
          <cell r="AL2294">
            <v>3080</v>
          </cell>
          <cell r="AM2294">
            <v>49918.8</v>
          </cell>
          <cell r="AN2294">
            <v>840</v>
          </cell>
          <cell r="AO2294">
            <v>0</v>
          </cell>
          <cell r="AP2294">
            <v>0</v>
          </cell>
          <cell r="AQ2294">
            <v>572550</v>
          </cell>
          <cell r="AR2294">
            <v>0</v>
          </cell>
          <cell r="AS2294">
            <v>0</v>
          </cell>
          <cell r="AT2294">
            <v>0</v>
          </cell>
          <cell r="AU2294">
            <v>0</v>
          </cell>
          <cell r="AV2294">
            <v>2862</v>
          </cell>
          <cell r="AW2294">
            <v>4867.4250000000002</v>
          </cell>
          <cell r="AX2294">
            <v>1168.002</v>
          </cell>
        </row>
        <row r="2295">
          <cell r="D2295" t="str">
            <v>井上　修平</v>
          </cell>
          <cell r="E2295">
            <v>1003</v>
          </cell>
          <cell r="F2295" t="str">
            <v>研修業務部</v>
          </cell>
          <cell r="G2295">
            <v>100301</v>
          </cell>
          <cell r="H2295" t="str">
            <v>受入業務Ｇ</v>
          </cell>
          <cell r="I2295">
            <v>1</v>
          </cell>
          <cell r="J2295" t="str">
            <v>部門1</v>
          </cell>
          <cell r="K2295">
            <v>1001</v>
          </cell>
          <cell r="L2295" t="str">
            <v>部門1-1</v>
          </cell>
          <cell r="M2295">
            <v>100102</v>
          </cell>
          <cell r="N2295" t="str">
            <v>一般職員</v>
          </cell>
          <cell r="O2295">
            <v>500</v>
          </cell>
          <cell r="P2295">
            <v>299800</v>
          </cell>
          <cell r="Q2295">
            <v>299800</v>
          </cell>
          <cell r="R2295">
            <v>0</v>
          </cell>
          <cell r="S2295">
            <v>0</v>
          </cell>
          <cell r="T2295">
            <v>0</v>
          </cell>
          <cell r="U2295">
            <v>0</v>
          </cell>
          <cell r="V2295">
            <v>0</v>
          </cell>
          <cell r="W2295">
            <v>0</v>
          </cell>
          <cell r="X2295">
            <v>0</v>
          </cell>
          <cell r="Y2295">
            <v>0</v>
          </cell>
          <cell r="Z2295">
            <v>299800</v>
          </cell>
          <cell r="AA2295">
            <v>0</v>
          </cell>
          <cell r="AB2295">
            <v>35976</v>
          </cell>
          <cell r="AC2295">
            <v>0</v>
          </cell>
          <cell r="AD2295">
            <v>0</v>
          </cell>
          <cell r="AE2295">
            <v>0</v>
          </cell>
          <cell r="AF2295">
            <v>33643</v>
          </cell>
          <cell r="AG2295">
            <v>0</v>
          </cell>
          <cell r="AH2295">
            <v>5151</v>
          </cell>
          <cell r="AI2295">
            <v>180567</v>
          </cell>
          <cell r="AJ2295">
            <v>0</v>
          </cell>
          <cell r="AK2295">
            <v>23246</v>
          </cell>
          <cell r="AL2295">
            <v>3245</v>
          </cell>
          <cell r="AM2295">
            <v>52593.2</v>
          </cell>
          <cell r="AN2295">
            <v>885</v>
          </cell>
          <cell r="AO2295">
            <v>0</v>
          </cell>
          <cell r="AP2295">
            <v>0</v>
          </cell>
          <cell r="AQ2295">
            <v>555137</v>
          </cell>
          <cell r="AR2295">
            <v>22419</v>
          </cell>
          <cell r="AS2295">
            <v>0</v>
          </cell>
          <cell r="AT2295">
            <v>0</v>
          </cell>
          <cell r="AU2295">
            <v>0</v>
          </cell>
          <cell r="AV2295">
            <v>2775</v>
          </cell>
          <cell r="AW2295">
            <v>4719.3495000000003</v>
          </cell>
          <cell r="AX2295">
            <v>1132.4793999999999</v>
          </cell>
        </row>
        <row r="2296">
          <cell r="D2296" t="str">
            <v>木嵜　芙美乃</v>
          </cell>
          <cell r="E2296">
            <v>1007</v>
          </cell>
          <cell r="F2296" t="str">
            <v>関西研修センター</v>
          </cell>
          <cell r="G2296">
            <v>100701</v>
          </cell>
          <cell r="H2296" t="str">
            <v>ＫＫＣＧ</v>
          </cell>
          <cell r="I2296">
            <v>1</v>
          </cell>
          <cell r="J2296" t="str">
            <v>部門1</v>
          </cell>
          <cell r="K2296">
            <v>1001</v>
          </cell>
          <cell r="L2296" t="str">
            <v>部門1-1</v>
          </cell>
          <cell r="M2296">
            <v>100102</v>
          </cell>
          <cell r="N2296" t="str">
            <v>一般職員</v>
          </cell>
          <cell r="O2296">
            <v>500</v>
          </cell>
          <cell r="P2296">
            <v>276000</v>
          </cell>
          <cell r="Q2296">
            <v>276000</v>
          </cell>
          <cell r="R2296">
            <v>0</v>
          </cell>
          <cell r="S2296">
            <v>0</v>
          </cell>
          <cell r="T2296">
            <v>0</v>
          </cell>
          <cell r="U2296">
            <v>0</v>
          </cell>
          <cell r="V2296">
            <v>0</v>
          </cell>
          <cell r="W2296">
            <v>0</v>
          </cell>
          <cell r="X2296">
            <v>0</v>
          </cell>
          <cell r="Y2296">
            <v>0</v>
          </cell>
          <cell r="Z2296">
            <v>264000</v>
          </cell>
          <cell r="AA2296">
            <v>0</v>
          </cell>
          <cell r="AB2296">
            <v>31680</v>
          </cell>
          <cell r="AC2296">
            <v>0</v>
          </cell>
          <cell r="AD2296">
            <v>0</v>
          </cell>
          <cell r="AE2296">
            <v>0</v>
          </cell>
          <cell r="AF2296">
            <v>0</v>
          </cell>
          <cell r="AG2296">
            <v>0</v>
          </cell>
          <cell r="AH2296">
            <v>4492</v>
          </cell>
          <cell r="AI2296">
            <v>0</v>
          </cell>
          <cell r="AJ2296">
            <v>0</v>
          </cell>
          <cell r="AK2296">
            <v>0</v>
          </cell>
          <cell r="AL2296">
            <v>0</v>
          </cell>
          <cell r="AM2296">
            <v>0</v>
          </cell>
          <cell r="AN2296">
            <v>0</v>
          </cell>
          <cell r="AO2296">
            <v>0</v>
          </cell>
          <cell r="AP2296">
            <v>0</v>
          </cell>
          <cell r="AQ2296">
            <v>300172</v>
          </cell>
          <cell r="AR2296">
            <v>0</v>
          </cell>
          <cell r="AS2296">
            <v>0</v>
          </cell>
          <cell r="AT2296">
            <v>0</v>
          </cell>
          <cell r="AU2296">
            <v>0</v>
          </cell>
          <cell r="AV2296">
            <v>1500</v>
          </cell>
          <cell r="AW2296">
            <v>2552.3220000000001</v>
          </cell>
          <cell r="AX2296">
            <v>612.35080000000005</v>
          </cell>
        </row>
        <row r="2297">
          <cell r="D2297" t="str">
            <v>吉田　維子</v>
          </cell>
          <cell r="E2297">
            <v>1008</v>
          </cell>
          <cell r="F2297" t="str">
            <v>HIDA総合研究所</v>
          </cell>
          <cell r="G2297">
            <v>100803</v>
          </cell>
          <cell r="H2297" t="str">
            <v>日本語教育センター</v>
          </cell>
          <cell r="I2297">
            <v>1</v>
          </cell>
          <cell r="J2297" t="str">
            <v>部門1</v>
          </cell>
          <cell r="K2297">
            <v>1001</v>
          </cell>
          <cell r="L2297" t="str">
            <v>部門1-1</v>
          </cell>
          <cell r="M2297">
            <v>100102</v>
          </cell>
          <cell r="N2297" t="str">
            <v>一般職員</v>
          </cell>
          <cell r="O2297">
            <v>500</v>
          </cell>
          <cell r="P2297">
            <v>286800</v>
          </cell>
          <cell r="Q2297">
            <v>286800</v>
          </cell>
          <cell r="R2297">
            <v>0</v>
          </cell>
          <cell r="S2297">
            <v>0</v>
          </cell>
          <cell r="T2297">
            <v>0</v>
          </cell>
          <cell r="U2297">
            <v>0</v>
          </cell>
          <cell r="V2297">
            <v>0</v>
          </cell>
          <cell r="W2297">
            <v>0</v>
          </cell>
          <cell r="X2297">
            <v>0</v>
          </cell>
          <cell r="Y2297">
            <v>0</v>
          </cell>
          <cell r="Z2297">
            <v>286800</v>
          </cell>
          <cell r="AA2297">
            <v>0</v>
          </cell>
          <cell r="AB2297">
            <v>34416</v>
          </cell>
          <cell r="AC2297">
            <v>0</v>
          </cell>
          <cell r="AD2297">
            <v>0</v>
          </cell>
          <cell r="AE2297">
            <v>0</v>
          </cell>
          <cell r="AF2297">
            <v>15113</v>
          </cell>
          <cell r="AG2297">
            <v>0</v>
          </cell>
          <cell r="AH2297">
            <v>4901</v>
          </cell>
          <cell r="AI2297">
            <v>18842</v>
          </cell>
          <cell r="AJ2297">
            <v>0</v>
          </cell>
          <cell r="AK2297">
            <v>18518</v>
          </cell>
          <cell r="AL2297">
            <v>2585</v>
          </cell>
          <cell r="AM2297">
            <v>41896.6</v>
          </cell>
          <cell r="AN2297">
            <v>705</v>
          </cell>
          <cell r="AO2297">
            <v>0</v>
          </cell>
          <cell r="AP2297">
            <v>0</v>
          </cell>
          <cell r="AQ2297">
            <v>360072</v>
          </cell>
          <cell r="AR2297">
            <v>0</v>
          </cell>
          <cell r="AS2297">
            <v>0</v>
          </cell>
          <cell r="AT2297">
            <v>0</v>
          </cell>
          <cell r="AU2297">
            <v>0</v>
          </cell>
          <cell r="AV2297">
            <v>1800</v>
          </cell>
          <cell r="AW2297">
            <v>3060.9720000000002</v>
          </cell>
          <cell r="AX2297">
            <v>734.54679999999996</v>
          </cell>
        </row>
        <row r="2298">
          <cell r="D2298" t="str">
            <v>荒川　勝彦</v>
          </cell>
          <cell r="E2298">
            <v>1002</v>
          </cell>
          <cell r="F2298" t="str">
            <v>政策推進部</v>
          </cell>
          <cell r="G2298">
            <v>100202</v>
          </cell>
          <cell r="H2298" t="str">
            <v>政策受託Ｇ</v>
          </cell>
          <cell r="I2298">
            <v>1</v>
          </cell>
          <cell r="J2298" t="str">
            <v>部門1</v>
          </cell>
          <cell r="K2298">
            <v>1001</v>
          </cell>
          <cell r="L2298" t="str">
            <v>部門1-1</v>
          </cell>
          <cell r="M2298">
            <v>100102</v>
          </cell>
          <cell r="N2298" t="str">
            <v>一般職員</v>
          </cell>
          <cell r="O2298">
            <v>500</v>
          </cell>
          <cell r="P2298">
            <v>248700</v>
          </cell>
          <cell r="Q2298">
            <v>248700</v>
          </cell>
          <cell r="R2298">
            <v>0</v>
          </cell>
          <cell r="S2298">
            <v>0</v>
          </cell>
          <cell r="T2298">
            <v>0</v>
          </cell>
          <cell r="U2298">
            <v>0</v>
          </cell>
          <cell r="V2298">
            <v>0</v>
          </cell>
          <cell r="W2298">
            <v>0</v>
          </cell>
          <cell r="X2298">
            <v>0</v>
          </cell>
          <cell r="Y2298">
            <v>0</v>
          </cell>
          <cell r="Z2298">
            <v>248700</v>
          </cell>
          <cell r="AA2298">
            <v>0</v>
          </cell>
          <cell r="AB2298">
            <v>29844</v>
          </cell>
          <cell r="AC2298">
            <v>0</v>
          </cell>
          <cell r="AD2298">
            <v>26000</v>
          </cell>
          <cell r="AE2298">
            <v>0</v>
          </cell>
          <cell r="AF2298">
            <v>12573</v>
          </cell>
          <cell r="AG2298">
            <v>0</v>
          </cell>
          <cell r="AH2298">
            <v>4172</v>
          </cell>
          <cell r="AI2298">
            <v>52370</v>
          </cell>
          <cell r="AJ2298">
            <v>0</v>
          </cell>
          <cell r="AK2298">
            <v>10244</v>
          </cell>
          <cell r="AL2298">
            <v>0</v>
          </cell>
          <cell r="AM2298">
            <v>23176.799999999999</v>
          </cell>
          <cell r="AN2298">
            <v>390</v>
          </cell>
          <cell r="AO2298">
            <v>0</v>
          </cell>
          <cell r="AP2298">
            <v>0</v>
          </cell>
          <cell r="AQ2298">
            <v>373659</v>
          </cell>
          <cell r="AR2298">
            <v>4666</v>
          </cell>
          <cell r="AS2298">
            <v>0</v>
          </cell>
          <cell r="AT2298">
            <v>0</v>
          </cell>
          <cell r="AU2298">
            <v>0</v>
          </cell>
          <cell r="AV2298">
            <v>1868</v>
          </cell>
          <cell r="AW2298">
            <v>3176.3964999999998</v>
          </cell>
          <cell r="AX2298">
            <v>762.26430000000005</v>
          </cell>
        </row>
        <row r="2299">
          <cell r="D2299" t="str">
            <v>井手　遊</v>
          </cell>
          <cell r="E2299">
            <v>1004</v>
          </cell>
          <cell r="F2299" t="str">
            <v>事業統括部</v>
          </cell>
          <cell r="G2299">
            <v>100404</v>
          </cell>
          <cell r="H2299" t="str">
            <v>バンコク事務所</v>
          </cell>
          <cell r="I2299">
            <v>1</v>
          </cell>
          <cell r="J2299" t="str">
            <v>部門1</v>
          </cell>
          <cell r="K2299">
            <v>1001</v>
          </cell>
          <cell r="L2299" t="str">
            <v>部門1-1</v>
          </cell>
          <cell r="M2299">
            <v>100102</v>
          </cell>
          <cell r="N2299" t="str">
            <v>一般職員</v>
          </cell>
          <cell r="O2299">
            <v>400</v>
          </cell>
          <cell r="P2299">
            <v>216480</v>
          </cell>
          <cell r="Q2299">
            <v>216480</v>
          </cell>
          <cell r="R2299">
            <v>0</v>
          </cell>
          <cell r="S2299">
            <v>0</v>
          </cell>
          <cell r="T2299">
            <v>0</v>
          </cell>
          <cell r="U2299">
            <v>0</v>
          </cell>
          <cell r="V2299">
            <v>0</v>
          </cell>
          <cell r="W2299">
            <v>0</v>
          </cell>
          <cell r="X2299">
            <v>0</v>
          </cell>
          <cell r="Y2299">
            <v>0</v>
          </cell>
          <cell r="Z2299">
            <v>216480</v>
          </cell>
          <cell r="AA2299">
            <v>0</v>
          </cell>
          <cell r="AB2299">
            <v>0</v>
          </cell>
          <cell r="AC2299">
            <v>0</v>
          </cell>
          <cell r="AD2299">
            <v>0</v>
          </cell>
          <cell r="AE2299">
            <v>0</v>
          </cell>
          <cell r="AF2299">
            <v>0</v>
          </cell>
          <cell r="AG2299">
            <v>0</v>
          </cell>
          <cell r="AH2299">
            <v>0</v>
          </cell>
          <cell r="AI2299">
            <v>0</v>
          </cell>
          <cell r="AJ2299">
            <v>0</v>
          </cell>
          <cell r="AK2299">
            <v>19700</v>
          </cell>
          <cell r="AL2299">
            <v>0</v>
          </cell>
          <cell r="AM2299">
            <v>44570</v>
          </cell>
          <cell r="AN2299">
            <v>750</v>
          </cell>
          <cell r="AO2299">
            <v>0</v>
          </cell>
          <cell r="AP2299">
            <v>0</v>
          </cell>
          <cell r="AQ2299">
            <v>216480</v>
          </cell>
          <cell r="AR2299">
            <v>0</v>
          </cell>
          <cell r="AS2299">
            <v>0</v>
          </cell>
          <cell r="AT2299">
            <v>0</v>
          </cell>
          <cell r="AU2299">
            <v>0</v>
          </cell>
          <cell r="AV2299">
            <v>1082</v>
          </cell>
          <cell r="AW2299">
            <v>1840.48</v>
          </cell>
          <cell r="AX2299">
            <v>0</v>
          </cell>
        </row>
        <row r="2300">
          <cell r="D2300" t="str">
            <v>小金丸　幸</v>
          </cell>
          <cell r="E2300">
            <v>1005</v>
          </cell>
          <cell r="F2300" t="str">
            <v>総務企画部</v>
          </cell>
          <cell r="G2300">
            <v>100501</v>
          </cell>
          <cell r="H2300" t="str">
            <v>経営戦略Ｇ</v>
          </cell>
          <cell r="I2300">
            <v>1</v>
          </cell>
          <cell r="J2300" t="str">
            <v>部門1</v>
          </cell>
          <cell r="K2300">
            <v>1001</v>
          </cell>
          <cell r="L2300" t="str">
            <v>部門1-1</v>
          </cell>
          <cell r="M2300">
            <v>100102</v>
          </cell>
          <cell r="N2300" t="str">
            <v>一般職員</v>
          </cell>
          <cell r="O2300">
            <v>500</v>
          </cell>
          <cell r="P2300">
            <v>257100</v>
          </cell>
          <cell r="Q2300">
            <v>257100</v>
          </cell>
          <cell r="R2300">
            <v>0</v>
          </cell>
          <cell r="S2300">
            <v>0</v>
          </cell>
          <cell r="T2300">
            <v>0</v>
          </cell>
          <cell r="U2300">
            <v>0</v>
          </cell>
          <cell r="V2300">
            <v>0</v>
          </cell>
          <cell r="W2300">
            <v>0</v>
          </cell>
          <cell r="X2300">
            <v>0</v>
          </cell>
          <cell r="Y2300">
            <v>0</v>
          </cell>
          <cell r="Z2300">
            <v>257100</v>
          </cell>
          <cell r="AA2300">
            <v>0</v>
          </cell>
          <cell r="AB2300">
            <v>30852</v>
          </cell>
          <cell r="AC2300">
            <v>0</v>
          </cell>
          <cell r="AD2300">
            <v>27000</v>
          </cell>
          <cell r="AE2300">
            <v>0</v>
          </cell>
          <cell r="AF2300">
            <v>0</v>
          </cell>
          <cell r="AG2300">
            <v>0</v>
          </cell>
          <cell r="AH2300">
            <v>5829</v>
          </cell>
          <cell r="AI2300">
            <v>37563</v>
          </cell>
          <cell r="AJ2300">
            <v>0</v>
          </cell>
          <cell r="AK2300">
            <v>13396</v>
          </cell>
          <cell r="AL2300">
            <v>0</v>
          </cell>
          <cell r="AM2300">
            <v>30308.2</v>
          </cell>
          <cell r="AN2300">
            <v>510</v>
          </cell>
          <cell r="AO2300">
            <v>0</v>
          </cell>
          <cell r="AP2300">
            <v>0</v>
          </cell>
          <cell r="AQ2300">
            <v>358344</v>
          </cell>
          <cell r="AR2300">
            <v>1450</v>
          </cell>
          <cell r="AS2300">
            <v>0</v>
          </cell>
          <cell r="AT2300">
            <v>295</v>
          </cell>
          <cell r="AU2300">
            <v>0</v>
          </cell>
          <cell r="AV2300">
            <v>1791</v>
          </cell>
          <cell r="AW2300">
            <v>3046.6439999999998</v>
          </cell>
          <cell r="AX2300">
            <v>731.02170000000001</v>
          </cell>
        </row>
        <row r="2301">
          <cell r="D2301" t="str">
            <v>三浦　綾子</v>
          </cell>
          <cell r="E2301">
            <v>1005</v>
          </cell>
          <cell r="F2301" t="str">
            <v>総務企画部</v>
          </cell>
          <cell r="G2301">
            <v>100503</v>
          </cell>
          <cell r="H2301" t="str">
            <v>人事Ｇ</v>
          </cell>
          <cell r="I2301">
            <v>1</v>
          </cell>
          <cell r="J2301" t="str">
            <v>部門1</v>
          </cell>
          <cell r="K2301">
            <v>1001</v>
          </cell>
          <cell r="L2301" t="str">
            <v>部門1-1</v>
          </cell>
          <cell r="M2301">
            <v>100102</v>
          </cell>
          <cell r="N2301" t="str">
            <v>一般職員</v>
          </cell>
          <cell r="O2301">
            <v>500</v>
          </cell>
          <cell r="P2301">
            <v>248700</v>
          </cell>
          <cell r="Q2301">
            <v>248700</v>
          </cell>
          <cell r="R2301">
            <v>0</v>
          </cell>
          <cell r="S2301">
            <v>0</v>
          </cell>
          <cell r="T2301">
            <v>0</v>
          </cell>
          <cell r="U2301">
            <v>0</v>
          </cell>
          <cell r="V2301">
            <v>0</v>
          </cell>
          <cell r="W2301">
            <v>0</v>
          </cell>
          <cell r="X2301">
            <v>0</v>
          </cell>
          <cell r="Y2301">
            <v>0</v>
          </cell>
          <cell r="Z2301">
            <v>248700</v>
          </cell>
          <cell r="AA2301">
            <v>0</v>
          </cell>
          <cell r="AB2301">
            <v>29844</v>
          </cell>
          <cell r="AC2301">
            <v>0</v>
          </cell>
          <cell r="AD2301">
            <v>27000</v>
          </cell>
          <cell r="AE2301">
            <v>0</v>
          </cell>
          <cell r="AF2301">
            <v>9233</v>
          </cell>
          <cell r="AG2301">
            <v>0</v>
          </cell>
          <cell r="AH2301">
            <v>11672</v>
          </cell>
          <cell r="AI2301">
            <v>90159</v>
          </cell>
          <cell r="AJ2301">
            <v>0</v>
          </cell>
          <cell r="AK2301">
            <v>14184</v>
          </cell>
          <cell r="AL2301">
            <v>0</v>
          </cell>
          <cell r="AM2301">
            <v>32090.799999999999</v>
          </cell>
          <cell r="AN2301">
            <v>540</v>
          </cell>
          <cell r="AO2301">
            <v>0</v>
          </cell>
          <cell r="AP2301">
            <v>0</v>
          </cell>
          <cell r="AQ2301">
            <v>416608</v>
          </cell>
          <cell r="AR2301">
            <v>3642</v>
          </cell>
          <cell r="AS2301">
            <v>0</v>
          </cell>
          <cell r="AT2301">
            <v>1309</v>
          </cell>
          <cell r="AU2301">
            <v>0</v>
          </cell>
          <cell r="AV2301">
            <v>2083</v>
          </cell>
          <cell r="AW2301">
            <v>3541.2080000000001</v>
          </cell>
          <cell r="AX2301">
            <v>849.88030000000003</v>
          </cell>
        </row>
        <row r="2302">
          <cell r="D2302" t="str">
            <v>長谷　麻里子</v>
          </cell>
          <cell r="E2302">
            <v>1003</v>
          </cell>
          <cell r="F2302" t="str">
            <v>研修業務部</v>
          </cell>
          <cell r="G2302">
            <v>100302</v>
          </cell>
          <cell r="H2302" t="str">
            <v>低炭素化支援Ｇ</v>
          </cell>
          <cell r="I2302">
            <v>1</v>
          </cell>
          <cell r="J2302" t="str">
            <v>部門1</v>
          </cell>
          <cell r="K2302">
            <v>1001</v>
          </cell>
          <cell r="L2302" t="str">
            <v>部門1-1</v>
          </cell>
          <cell r="M2302">
            <v>100102</v>
          </cell>
          <cell r="N2302" t="str">
            <v>一般職員</v>
          </cell>
          <cell r="O2302">
            <v>500</v>
          </cell>
          <cell r="P2302">
            <v>248700</v>
          </cell>
          <cell r="Q2302">
            <v>248700</v>
          </cell>
          <cell r="R2302">
            <v>0</v>
          </cell>
          <cell r="S2302">
            <v>0</v>
          </cell>
          <cell r="T2302">
            <v>0</v>
          </cell>
          <cell r="U2302">
            <v>0</v>
          </cell>
          <cell r="V2302">
            <v>0</v>
          </cell>
          <cell r="W2302">
            <v>0</v>
          </cell>
          <cell r="X2302">
            <v>0</v>
          </cell>
          <cell r="Y2302">
            <v>0</v>
          </cell>
          <cell r="Z2302">
            <v>248700</v>
          </cell>
          <cell r="AA2302">
            <v>0</v>
          </cell>
          <cell r="AB2302">
            <v>29844</v>
          </cell>
          <cell r="AC2302">
            <v>0</v>
          </cell>
          <cell r="AD2302">
            <v>27000</v>
          </cell>
          <cell r="AE2302">
            <v>0</v>
          </cell>
          <cell r="AF2302">
            <v>6733</v>
          </cell>
          <cell r="AG2302">
            <v>0</v>
          </cell>
          <cell r="AH2302">
            <v>5672</v>
          </cell>
          <cell r="AI2302">
            <v>116221</v>
          </cell>
          <cell r="AJ2302">
            <v>0</v>
          </cell>
          <cell r="AK2302">
            <v>16154</v>
          </cell>
          <cell r="AL2302">
            <v>0</v>
          </cell>
          <cell r="AM2302">
            <v>36547.800000000003</v>
          </cell>
          <cell r="AN2302">
            <v>615</v>
          </cell>
          <cell r="AO2302">
            <v>0</v>
          </cell>
          <cell r="AP2302">
            <v>0</v>
          </cell>
          <cell r="AQ2302">
            <v>434170</v>
          </cell>
          <cell r="AR2302">
            <v>16632</v>
          </cell>
          <cell r="AS2302">
            <v>0</v>
          </cell>
          <cell r="AT2302">
            <v>3996</v>
          </cell>
          <cell r="AU2302">
            <v>0</v>
          </cell>
          <cell r="AV2302">
            <v>2170</v>
          </cell>
          <cell r="AW2302">
            <v>3691.2950000000001</v>
          </cell>
          <cell r="AX2302">
            <v>885.70680000000004</v>
          </cell>
        </row>
        <row r="2303">
          <cell r="D2303" t="str">
            <v>竹内　祐輔</v>
          </cell>
          <cell r="E2303">
            <v>1007</v>
          </cell>
          <cell r="F2303" t="str">
            <v>関西研修センター</v>
          </cell>
          <cell r="G2303">
            <v>100701</v>
          </cell>
          <cell r="H2303" t="str">
            <v>ＫＫＣＧ</v>
          </cell>
          <cell r="I2303">
            <v>1</v>
          </cell>
          <cell r="J2303" t="str">
            <v>部門1</v>
          </cell>
          <cell r="K2303">
            <v>1001</v>
          </cell>
          <cell r="L2303" t="str">
            <v>部門1-1</v>
          </cell>
          <cell r="M2303">
            <v>100102</v>
          </cell>
          <cell r="N2303" t="str">
            <v>一般職員</v>
          </cell>
          <cell r="O2303">
            <v>300</v>
          </cell>
          <cell r="P2303">
            <v>315700</v>
          </cell>
          <cell r="Q2303">
            <v>315700</v>
          </cell>
          <cell r="R2303">
            <v>0</v>
          </cell>
          <cell r="S2303">
            <v>0</v>
          </cell>
          <cell r="T2303">
            <v>0</v>
          </cell>
          <cell r="U2303">
            <v>0</v>
          </cell>
          <cell r="V2303">
            <v>0</v>
          </cell>
          <cell r="W2303">
            <v>0</v>
          </cell>
          <cell r="X2303">
            <v>0</v>
          </cell>
          <cell r="Y2303">
            <v>0</v>
          </cell>
          <cell r="Z2303">
            <v>315700</v>
          </cell>
          <cell r="AA2303">
            <v>45000</v>
          </cell>
          <cell r="AB2303">
            <v>44844</v>
          </cell>
          <cell r="AC2303">
            <v>13000</v>
          </cell>
          <cell r="AD2303">
            <v>0</v>
          </cell>
          <cell r="AE2303">
            <v>0</v>
          </cell>
          <cell r="AF2303">
            <v>17375</v>
          </cell>
          <cell r="AG2303">
            <v>0</v>
          </cell>
          <cell r="AH2303">
            <v>0</v>
          </cell>
          <cell r="AI2303">
            <v>0</v>
          </cell>
          <cell r="AJ2303">
            <v>0</v>
          </cell>
          <cell r="AK2303">
            <v>16154</v>
          </cell>
          <cell r="AL2303">
            <v>2255</v>
          </cell>
          <cell r="AM2303">
            <v>36547.800000000003</v>
          </cell>
          <cell r="AN2303">
            <v>615</v>
          </cell>
          <cell r="AO2303">
            <v>0</v>
          </cell>
          <cell r="AP2303">
            <v>0</v>
          </cell>
          <cell r="AQ2303">
            <v>435919</v>
          </cell>
          <cell r="AR2303">
            <v>0</v>
          </cell>
          <cell r="AS2303">
            <v>0</v>
          </cell>
          <cell r="AT2303">
            <v>0</v>
          </cell>
          <cell r="AU2303">
            <v>0</v>
          </cell>
          <cell r="AV2303">
            <v>2179</v>
          </cell>
          <cell r="AW2303">
            <v>3705.9065000000001</v>
          </cell>
          <cell r="AX2303">
            <v>889.27470000000005</v>
          </cell>
        </row>
        <row r="2304">
          <cell r="D2304" t="str">
            <v>上井　智香子</v>
          </cell>
          <cell r="E2304">
            <v>1005</v>
          </cell>
          <cell r="F2304" t="str">
            <v>総務企画部</v>
          </cell>
          <cell r="G2304">
            <v>100502</v>
          </cell>
          <cell r="H2304" t="str">
            <v>総務Ｇ</v>
          </cell>
          <cell r="I2304">
            <v>1</v>
          </cell>
          <cell r="J2304" t="str">
            <v>部門1</v>
          </cell>
          <cell r="K2304">
            <v>1001</v>
          </cell>
          <cell r="L2304" t="str">
            <v>部門1-1</v>
          </cell>
          <cell r="M2304">
            <v>100102</v>
          </cell>
          <cell r="N2304" t="str">
            <v>一般職員</v>
          </cell>
          <cell r="O2304">
            <v>500</v>
          </cell>
          <cell r="P2304">
            <v>340700</v>
          </cell>
          <cell r="Q2304">
            <v>340700</v>
          </cell>
          <cell r="R2304">
            <v>0</v>
          </cell>
          <cell r="S2304">
            <v>0</v>
          </cell>
          <cell r="T2304">
            <v>0</v>
          </cell>
          <cell r="U2304">
            <v>0</v>
          </cell>
          <cell r="V2304">
            <v>0</v>
          </cell>
          <cell r="W2304">
            <v>0</v>
          </cell>
          <cell r="X2304">
            <v>0</v>
          </cell>
          <cell r="Y2304">
            <v>0</v>
          </cell>
          <cell r="Z2304">
            <v>340700</v>
          </cell>
          <cell r="AA2304">
            <v>0</v>
          </cell>
          <cell r="AB2304">
            <v>41664</v>
          </cell>
          <cell r="AC2304">
            <v>6500</v>
          </cell>
          <cell r="AD2304">
            <v>15261</v>
          </cell>
          <cell r="AE2304">
            <v>0</v>
          </cell>
          <cell r="AF2304">
            <v>13835</v>
          </cell>
          <cell r="AG2304">
            <v>0</v>
          </cell>
          <cell r="AH2304">
            <v>11632</v>
          </cell>
          <cell r="AI2304">
            <v>0</v>
          </cell>
          <cell r="AJ2304">
            <v>0</v>
          </cell>
          <cell r="AK2304">
            <v>17336</v>
          </cell>
          <cell r="AL2304">
            <v>2420</v>
          </cell>
          <cell r="AM2304">
            <v>39222.199999999997</v>
          </cell>
          <cell r="AN2304">
            <v>660</v>
          </cell>
          <cell r="AO2304">
            <v>0</v>
          </cell>
          <cell r="AP2304">
            <v>0</v>
          </cell>
          <cell r="AQ2304">
            <v>429592</v>
          </cell>
          <cell r="AR2304">
            <v>0</v>
          </cell>
          <cell r="AS2304">
            <v>0</v>
          </cell>
          <cell r="AT2304">
            <v>0</v>
          </cell>
          <cell r="AU2304">
            <v>0</v>
          </cell>
          <cell r="AV2304">
            <v>2147</v>
          </cell>
          <cell r="AW2304">
            <v>3652.4920000000002</v>
          </cell>
          <cell r="AX2304">
            <v>876.36760000000004</v>
          </cell>
        </row>
        <row r="2305">
          <cell r="D2305" t="str">
            <v>熊谷　昌樹</v>
          </cell>
          <cell r="E2305">
            <v>1004</v>
          </cell>
          <cell r="F2305" t="str">
            <v>事業統括部</v>
          </cell>
          <cell r="G2305">
            <v>100403</v>
          </cell>
          <cell r="H2305" t="str">
            <v>管理システムＧ</v>
          </cell>
          <cell r="I2305">
            <v>1</v>
          </cell>
          <cell r="J2305" t="str">
            <v>部門1</v>
          </cell>
          <cell r="K2305">
            <v>1001</v>
          </cell>
          <cell r="L2305" t="str">
            <v>部門1-1</v>
          </cell>
          <cell r="M2305">
            <v>100102</v>
          </cell>
          <cell r="N2305" t="str">
            <v>一般職員</v>
          </cell>
          <cell r="O2305">
            <v>500</v>
          </cell>
          <cell r="P2305">
            <v>278700</v>
          </cell>
          <cell r="Q2305">
            <v>278700</v>
          </cell>
          <cell r="R2305">
            <v>0</v>
          </cell>
          <cell r="S2305">
            <v>0</v>
          </cell>
          <cell r="T2305">
            <v>0</v>
          </cell>
          <cell r="U2305">
            <v>0</v>
          </cell>
          <cell r="V2305">
            <v>0</v>
          </cell>
          <cell r="W2305">
            <v>0</v>
          </cell>
          <cell r="X2305">
            <v>0</v>
          </cell>
          <cell r="Y2305">
            <v>0</v>
          </cell>
          <cell r="Z2305">
            <v>278700</v>
          </cell>
          <cell r="AA2305">
            <v>0</v>
          </cell>
          <cell r="AB2305">
            <v>36564</v>
          </cell>
          <cell r="AC2305">
            <v>26000</v>
          </cell>
          <cell r="AD2305">
            <v>0</v>
          </cell>
          <cell r="AE2305">
            <v>0</v>
          </cell>
          <cell r="AF2305">
            <v>31258</v>
          </cell>
          <cell r="AG2305">
            <v>0</v>
          </cell>
          <cell r="AH2305">
            <v>21146</v>
          </cell>
          <cell r="AI2305">
            <v>113942</v>
          </cell>
          <cell r="AJ2305">
            <v>-15540</v>
          </cell>
          <cell r="AK2305">
            <v>22064</v>
          </cell>
          <cell r="AL2305">
            <v>0</v>
          </cell>
          <cell r="AM2305">
            <v>49918.8</v>
          </cell>
          <cell r="AN2305">
            <v>840</v>
          </cell>
          <cell r="AO2305">
            <v>0</v>
          </cell>
          <cell r="AP2305">
            <v>0</v>
          </cell>
          <cell r="AQ2305">
            <v>492070</v>
          </cell>
          <cell r="AR2305">
            <v>13174</v>
          </cell>
          <cell r="AS2305">
            <v>0</v>
          </cell>
          <cell r="AT2305">
            <v>0</v>
          </cell>
          <cell r="AU2305">
            <v>0</v>
          </cell>
          <cell r="AV2305">
            <v>2460</v>
          </cell>
          <cell r="AW2305">
            <v>4182.9449999999997</v>
          </cell>
          <cell r="AX2305">
            <v>1003.8228</v>
          </cell>
        </row>
        <row r="2306">
          <cell r="D2306" t="str">
            <v>吉竹　和宏</v>
          </cell>
          <cell r="E2306">
            <v>1002</v>
          </cell>
          <cell r="F2306" t="str">
            <v>派遣業務部</v>
          </cell>
          <cell r="G2306">
            <v>100201</v>
          </cell>
          <cell r="H2306" t="str">
            <v>派遣業務Ｇ</v>
          </cell>
          <cell r="I2306">
            <v>1</v>
          </cell>
          <cell r="J2306" t="str">
            <v>部門1</v>
          </cell>
          <cell r="K2306">
            <v>1001</v>
          </cell>
          <cell r="L2306" t="str">
            <v>部門1-1</v>
          </cell>
          <cell r="M2306">
            <v>100102</v>
          </cell>
          <cell r="N2306" t="str">
            <v>一般職員</v>
          </cell>
          <cell r="O2306">
            <v>500</v>
          </cell>
          <cell r="P2306">
            <v>289400</v>
          </cell>
          <cell r="Q2306">
            <v>289400</v>
          </cell>
          <cell r="R2306">
            <v>0</v>
          </cell>
          <cell r="S2306">
            <v>0</v>
          </cell>
          <cell r="T2306">
            <v>0</v>
          </cell>
          <cell r="U2306">
            <v>0</v>
          </cell>
          <cell r="V2306">
            <v>0</v>
          </cell>
          <cell r="W2306">
            <v>0</v>
          </cell>
          <cell r="X2306">
            <v>0</v>
          </cell>
          <cell r="Y2306">
            <v>0</v>
          </cell>
          <cell r="Z2306">
            <v>289400</v>
          </cell>
          <cell r="AA2306">
            <v>0</v>
          </cell>
          <cell r="AB2306">
            <v>37848</v>
          </cell>
          <cell r="AC2306">
            <v>26000</v>
          </cell>
          <cell r="AD2306">
            <v>27000</v>
          </cell>
          <cell r="AE2306">
            <v>0</v>
          </cell>
          <cell r="AF2306">
            <v>13368</v>
          </cell>
          <cell r="AG2306">
            <v>0</v>
          </cell>
          <cell r="AH2306">
            <v>4951</v>
          </cell>
          <cell r="AI2306">
            <v>0</v>
          </cell>
          <cell r="AJ2306">
            <v>0</v>
          </cell>
          <cell r="AK2306">
            <v>17336</v>
          </cell>
          <cell r="AL2306">
            <v>2420</v>
          </cell>
          <cell r="AM2306">
            <v>39222.199999999997</v>
          </cell>
          <cell r="AN2306">
            <v>660</v>
          </cell>
          <cell r="AO2306">
            <v>0</v>
          </cell>
          <cell r="AP2306">
            <v>0</v>
          </cell>
          <cell r="AQ2306">
            <v>398567</v>
          </cell>
          <cell r="AR2306">
            <v>0</v>
          </cell>
          <cell r="AS2306">
            <v>0</v>
          </cell>
          <cell r="AT2306">
            <v>0</v>
          </cell>
          <cell r="AU2306">
            <v>0</v>
          </cell>
          <cell r="AV2306">
            <v>1992</v>
          </cell>
          <cell r="AW2306">
            <v>3388.6545000000001</v>
          </cell>
          <cell r="AX2306">
            <v>813.07659999999998</v>
          </cell>
        </row>
        <row r="2307">
          <cell r="D2307" t="str">
            <v>岡野　裕香</v>
          </cell>
          <cell r="E2307">
            <v>1001</v>
          </cell>
          <cell r="F2307" t="str">
            <v>産業推進部</v>
          </cell>
          <cell r="G2307">
            <v>100101</v>
          </cell>
          <cell r="H2307" t="str">
            <v>産業国際化・インフラＧ</v>
          </cell>
          <cell r="I2307">
            <v>1</v>
          </cell>
          <cell r="J2307" t="str">
            <v>部門1</v>
          </cell>
          <cell r="K2307">
            <v>1001</v>
          </cell>
          <cell r="L2307" t="str">
            <v>部門1-1</v>
          </cell>
          <cell r="M2307">
            <v>100102</v>
          </cell>
          <cell r="N2307" t="str">
            <v>一般職員</v>
          </cell>
          <cell r="O2307">
            <v>500</v>
          </cell>
          <cell r="P2307">
            <v>251500</v>
          </cell>
          <cell r="Q2307">
            <v>251500</v>
          </cell>
          <cell r="R2307">
            <v>0</v>
          </cell>
          <cell r="S2307">
            <v>0</v>
          </cell>
          <cell r="T2307">
            <v>0</v>
          </cell>
          <cell r="U2307">
            <v>0</v>
          </cell>
          <cell r="V2307">
            <v>0</v>
          </cell>
          <cell r="W2307">
            <v>0</v>
          </cell>
          <cell r="X2307">
            <v>0</v>
          </cell>
          <cell r="Y2307">
            <v>0</v>
          </cell>
          <cell r="Z2307">
            <v>251500</v>
          </cell>
          <cell r="AA2307">
            <v>0</v>
          </cell>
          <cell r="AB2307">
            <v>30180</v>
          </cell>
          <cell r="AC2307">
            <v>0</v>
          </cell>
          <cell r="AD2307">
            <v>0</v>
          </cell>
          <cell r="AE2307">
            <v>0</v>
          </cell>
          <cell r="AF2307">
            <v>26613</v>
          </cell>
          <cell r="AG2307">
            <v>0</v>
          </cell>
          <cell r="AH2307">
            <v>4225</v>
          </cell>
          <cell r="AI2307">
            <v>33785</v>
          </cell>
          <cell r="AJ2307">
            <v>0</v>
          </cell>
          <cell r="AK2307">
            <v>14972</v>
          </cell>
          <cell r="AL2307">
            <v>0</v>
          </cell>
          <cell r="AM2307">
            <v>33873.4</v>
          </cell>
          <cell r="AN2307">
            <v>570</v>
          </cell>
          <cell r="AO2307">
            <v>0</v>
          </cell>
          <cell r="AP2307">
            <v>0</v>
          </cell>
          <cell r="AQ2307">
            <v>346303</v>
          </cell>
          <cell r="AR2307">
            <v>0</v>
          </cell>
          <cell r="AS2307">
            <v>0</v>
          </cell>
          <cell r="AT2307">
            <v>0</v>
          </cell>
          <cell r="AU2307">
            <v>0</v>
          </cell>
          <cell r="AV2307">
            <v>1731</v>
          </cell>
          <cell r="AW2307">
            <v>2944.0904999999998</v>
          </cell>
          <cell r="AX2307">
            <v>706.45809999999994</v>
          </cell>
        </row>
        <row r="2308">
          <cell r="D2308" t="str">
            <v>土居　育枝</v>
          </cell>
          <cell r="E2308">
            <v>1005</v>
          </cell>
          <cell r="F2308" t="str">
            <v>総務企画部</v>
          </cell>
          <cell r="G2308">
            <v>100504</v>
          </cell>
          <cell r="H2308" t="str">
            <v>会計Ｇ</v>
          </cell>
          <cell r="I2308">
            <v>1</v>
          </cell>
          <cell r="J2308" t="str">
            <v>部門1</v>
          </cell>
          <cell r="K2308">
            <v>1001</v>
          </cell>
          <cell r="L2308" t="str">
            <v>部門1-1</v>
          </cell>
          <cell r="M2308">
            <v>100102</v>
          </cell>
          <cell r="N2308" t="str">
            <v>一般職員</v>
          </cell>
          <cell r="O2308">
            <v>500</v>
          </cell>
          <cell r="P2308">
            <v>340700</v>
          </cell>
          <cell r="Q2308">
            <v>340700</v>
          </cell>
          <cell r="R2308">
            <v>0</v>
          </cell>
          <cell r="S2308">
            <v>0</v>
          </cell>
          <cell r="T2308">
            <v>0</v>
          </cell>
          <cell r="U2308">
            <v>0</v>
          </cell>
          <cell r="V2308">
            <v>0</v>
          </cell>
          <cell r="W2308">
            <v>0</v>
          </cell>
          <cell r="X2308">
            <v>0</v>
          </cell>
          <cell r="Y2308">
            <v>0</v>
          </cell>
          <cell r="Z2308">
            <v>340700</v>
          </cell>
          <cell r="AA2308">
            <v>0</v>
          </cell>
          <cell r="AB2308">
            <v>40884</v>
          </cell>
          <cell r="AC2308">
            <v>0</v>
          </cell>
          <cell r="AD2308">
            <v>0</v>
          </cell>
          <cell r="AE2308">
            <v>0</v>
          </cell>
          <cell r="AF2308">
            <v>9081</v>
          </cell>
          <cell r="AG2308">
            <v>0</v>
          </cell>
          <cell r="AH2308">
            <v>5893</v>
          </cell>
          <cell r="AI2308">
            <v>147466</v>
          </cell>
          <cell r="AJ2308">
            <v>0</v>
          </cell>
          <cell r="AK2308">
            <v>20882</v>
          </cell>
          <cell r="AL2308">
            <v>2915</v>
          </cell>
          <cell r="AM2308">
            <v>47244.4</v>
          </cell>
          <cell r="AN2308">
            <v>795</v>
          </cell>
          <cell r="AO2308">
            <v>0</v>
          </cell>
          <cell r="AP2308">
            <v>0</v>
          </cell>
          <cell r="AQ2308">
            <v>544024</v>
          </cell>
          <cell r="AR2308">
            <v>17703</v>
          </cell>
          <cell r="AS2308">
            <v>0</v>
          </cell>
          <cell r="AT2308">
            <v>158</v>
          </cell>
          <cell r="AU2308">
            <v>0</v>
          </cell>
          <cell r="AV2308">
            <v>2720</v>
          </cell>
          <cell r="AW2308">
            <v>4624.3239999999996</v>
          </cell>
          <cell r="AX2308">
            <v>1109.8089</v>
          </cell>
        </row>
        <row r="2309">
          <cell r="D2309" t="str">
            <v>藁谷　靖昭</v>
          </cell>
          <cell r="E2309">
            <v>1008</v>
          </cell>
          <cell r="F2309" t="str">
            <v>HIDA総合研究所</v>
          </cell>
          <cell r="G2309">
            <v>100801</v>
          </cell>
          <cell r="H2309" t="str">
            <v>調査企画Ｇ</v>
          </cell>
          <cell r="I2309">
            <v>1</v>
          </cell>
          <cell r="J2309" t="str">
            <v>部門1</v>
          </cell>
          <cell r="K2309">
            <v>1001</v>
          </cell>
          <cell r="L2309" t="str">
            <v>部門1-1</v>
          </cell>
          <cell r="M2309">
            <v>100102</v>
          </cell>
          <cell r="N2309" t="str">
            <v>一般職員</v>
          </cell>
          <cell r="O2309">
            <v>500</v>
          </cell>
          <cell r="P2309">
            <v>286800</v>
          </cell>
          <cell r="Q2309">
            <v>286800</v>
          </cell>
          <cell r="R2309">
            <v>0</v>
          </cell>
          <cell r="S2309">
            <v>0</v>
          </cell>
          <cell r="T2309">
            <v>0</v>
          </cell>
          <cell r="U2309">
            <v>0</v>
          </cell>
          <cell r="V2309">
            <v>0</v>
          </cell>
          <cell r="W2309">
            <v>0</v>
          </cell>
          <cell r="X2309">
            <v>0</v>
          </cell>
          <cell r="Y2309">
            <v>0</v>
          </cell>
          <cell r="Z2309">
            <v>286800</v>
          </cell>
          <cell r="AA2309">
            <v>0</v>
          </cell>
          <cell r="AB2309">
            <v>37536</v>
          </cell>
          <cell r="AC2309">
            <v>26000</v>
          </cell>
          <cell r="AD2309">
            <v>0</v>
          </cell>
          <cell r="AE2309">
            <v>0</v>
          </cell>
          <cell r="AF2309">
            <v>23225</v>
          </cell>
          <cell r="AG2309">
            <v>0</v>
          </cell>
          <cell r="AH2309">
            <v>21301</v>
          </cell>
          <cell r="AI2309">
            <v>15606</v>
          </cell>
          <cell r="AJ2309">
            <v>0</v>
          </cell>
          <cell r="AK2309">
            <v>16154</v>
          </cell>
          <cell r="AL2309">
            <v>2255</v>
          </cell>
          <cell r="AM2309">
            <v>36547.800000000003</v>
          </cell>
          <cell r="AN2309">
            <v>615</v>
          </cell>
          <cell r="AO2309">
            <v>0</v>
          </cell>
          <cell r="AP2309">
            <v>0</v>
          </cell>
          <cell r="AQ2309">
            <v>410468</v>
          </cell>
          <cell r="AR2309">
            <v>0</v>
          </cell>
          <cell r="AS2309">
            <v>0</v>
          </cell>
          <cell r="AT2309">
            <v>0</v>
          </cell>
          <cell r="AU2309">
            <v>0</v>
          </cell>
          <cell r="AV2309">
            <v>2052</v>
          </cell>
          <cell r="AW2309">
            <v>3489.3180000000002</v>
          </cell>
          <cell r="AX2309">
            <v>837.35469999999998</v>
          </cell>
        </row>
        <row r="2310">
          <cell r="D2310" t="str">
            <v>竹内　明日香</v>
          </cell>
          <cell r="E2310">
            <v>1006</v>
          </cell>
          <cell r="F2310" t="str">
            <v>東京研修センター</v>
          </cell>
          <cell r="G2310">
            <v>100601</v>
          </cell>
          <cell r="H2310" t="str">
            <v>ＴＫＣＧ</v>
          </cell>
          <cell r="I2310">
            <v>1</v>
          </cell>
          <cell r="J2310" t="str">
            <v>部門1</v>
          </cell>
          <cell r="K2310">
            <v>1001</v>
          </cell>
          <cell r="L2310" t="str">
            <v>部門1-1</v>
          </cell>
          <cell r="M2310">
            <v>100102</v>
          </cell>
          <cell r="N2310" t="str">
            <v>一般職員</v>
          </cell>
          <cell r="O2310">
            <v>500</v>
          </cell>
          <cell r="P2310">
            <v>248700</v>
          </cell>
          <cell r="Q2310">
            <v>248700</v>
          </cell>
          <cell r="R2310">
            <v>0</v>
          </cell>
          <cell r="S2310">
            <v>0</v>
          </cell>
          <cell r="T2310">
            <v>0</v>
          </cell>
          <cell r="U2310">
            <v>0</v>
          </cell>
          <cell r="V2310">
            <v>0</v>
          </cell>
          <cell r="W2310">
            <v>0</v>
          </cell>
          <cell r="X2310">
            <v>0</v>
          </cell>
          <cell r="Y2310">
            <v>0</v>
          </cell>
          <cell r="Z2310">
            <v>248700</v>
          </cell>
          <cell r="AA2310">
            <v>0</v>
          </cell>
          <cell r="AB2310">
            <v>29844</v>
          </cell>
          <cell r="AC2310">
            <v>0</v>
          </cell>
          <cell r="AD2310">
            <v>27000</v>
          </cell>
          <cell r="AE2310">
            <v>0</v>
          </cell>
          <cell r="AF2310">
            <v>8560</v>
          </cell>
          <cell r="AG2310">
            <v>0</v>
          </cell>
          <cell r="AH2310">
            <v>5672</v>
          </cell>
          <cell r="AI2310">
            <v>97898</v>
          </cell>
          <cell r="AJ2310">
            <v>0</v>
          </cell>
          <cell r="AK2310">
            <v>14972</v>
          </cell>
          <cell r="AL2310">
            <v>0</v>
          </cell>
          <cell r="AM2310">
            <v>33873.4</v>
          </cell>
          <cell r="AN2310">
            <v>570</v>
          </cell>
          <cell r="AO2310">
            <v>0</v>
          </cell>
          <cell r="AP2310">
            <v>0</v>
          </cell>
          <cell r="AQ2310">
            <v>417674</v>
          </cell>
          <cell r="AR2310">
            <v>13768</v>
          </cell>
          <cell r="AS2310">
            <v>0</v>
          </cell>
          <cell r="AT2310">
            <v>0</v>
          </cell>
          <cell r="AU2310">
            <v>0</v>
          </cell>
          <cell r="AV2310">
            <v>2088</v>
          </cell>
          <cell r="AW2310">
            <v>3550.5990000000002</v>
          </cell>
          <cell r="AX2310">
            <v>852.05489999999998</v>
          </cell>
        </row>
        <row r="2311">
          <cell r="D2311" t="str">
            <v>小美野　顕宏</v>
          </cell>
          <cell r="E2311">
            <v>1003</v>
          </cell>
          <cell r="F2311" t="str">
            <v>研修業務部</v>
          </cell>
          <cell r="G2311">
            <v>100301</v>
          </cell>
          <cell r="H2311" t="str">
            <v>受入業務Ｇ</v>
          </cell>
          <cell r="I2311">
            <v>1</v>
          </cell>
          <cell r="J2311" t="str">
            <v>部門1</v>
          </cell>
          <cell r="K2311">
            <v>1001</v>
          </cell>
          <cell r="L2311" t="str">
            <v>部門1-1</v>
          </cell>
          <cell r="M2311">
            <v>100102</v>
          </cell>
          <cell r="N2311" t="str">
            <v>一般職員</v>
          </cell>
          <cell r="O2311">
            <v>300</v>
          </cell>
          <cell r="P2311">
            <v>366600</v>
          </cell>
          <cell r="Q2311">
            <v>366600</v>
          </cell>
          <cell r="R2311">
            <v>0</v>
          </cell>
          <cell r="S2311">
            <v>0</v>
          </cell>
          <cell r="T2311">
            <v>0</v>
          </cell>
          <cell r="U2311">
            <v>0</v>
          </cell>
          <cell r="V2311">
            <v>0</v>
          </cell>
          <cell r="W2311">
            <v>0</v>
          </cell>
          <cell r="X2311">
            <v>0</v>
          </cell>
          <cell r="Y2311">
            <v>0</v>
          </cell>
          <cell r="Z2311">
            <v>366600</v>
          </cell>
          <cell r="AA2311">
            <v>75000</v>
          </cell>
          <cell r="AB2311">
            <v>52992</v>
          </cell>
          <cell r="AC2311">
            <v>0</v>
          </cell>
          <cell r="AD2311">
            <v>27000</v>
          </cell>
          <cell r="AE2311">
            <v>0</v>
          </cell>
          <cell r="AF2311">
            <v>11998</v>
          </cell>
          <cell r="AG2311">
            <v>0</v>
          </cell>
          <cell r="AH2311">
            <v>0</v>
          </cell>
          <cell r="AI2311">
            <v>0</v>
          </cell>
          <cell r="AJ2311">
            <v>0</v>
          </cell>
          <cell r="AK2311">
            <v>20882</v>
          </cell>
          <cell r="AL2311">
            <v>2915</v>
          </cell>
          <cell r="AM2311">
            <v>47244.4</v>
          </cell>
          <cell r="AN2311">
            <v>795</v>
          </cell>
          <cell r="AO2311">
            <v>0</v>
          </cell>
          <cell r="AP2311">
            <v>0</v>
          </cell>
          <cell r="AQ2311">
            <v>533590</v>
          </cell>
          <cell r="AR2311">
            <v>0</v>
          </cell>
          <cell r="AS2311">
            <v>0</v>
          </cell>
          <cell r="AT2311">
            <v>0</v>
          </cell>
          <cell r="AU2311">
            <v>0</v>
          </cell>
          <cell r="AV2311">
            <v>2667</v>
          </cell>
          <cell r="AW2311">
            <v>4536.4650000000001</v>
          </cell>
          <cell r="AX2311">
            <v>1088.5236</v>
          </cell>
        </row>
        <row r="2312">
          <cell r="D2312" t="str">
            <v>戸梶　輝子</v>
          </cell>
          <cell r="E2312">
            <v>1007</v>
          </cell>
          <cell r="F2312" t="str">
            <v>関西研修センター</v>
          </cell>
          <cell r="G2312">
            <v>100701</v>
          </cell>
          <cell r="H2312" t="str">
            <v>ＫＫＣＧ</v>
          </cell>
          <cell r="I2312">
            <v>1</v>
          </cell>
          <cell r="J2312" t="str">
            <v>部門1</v>
          </cell>
          <cell r="K2312">
            <v>1001</v>
          </cell>
          <cell r="L2312" t="str">
            <v>部門1-1</v>
          </cell>
          <cell r="M2312">
            <v>100102</v>
          </cell>
          <cell r="N2312" t="str">
            <v>一般職員</v>
          </cell>
          <cell r="O2312">
            <v>500</v>
          </cell>
          <cell r="P2312">
            <v>286800</v>
          </cell>
          <cell r="Q2312">
            <v>286800</v>
          </cell>
          <cell r="R2312">
            <v>0</v>
          </cell>
          <cell r="S2312">
            <v>0</v>
          </cell>
          <cell r="T2312">
            <v>0</v>
          </cell>
          <cell r="U2312">
            <v>0</v>
          </cell>
          <cell r="V2312">
            <v>0</v>
          </cell>
          <cell r="W2312">
            <v>0</v>
          </cell>
          <cell r="X2312">
            <v>0</v>
          </cell>
          <cell r="Y2312">
            <v>0</v>
          </cell>
          <cell r="Z2312">
            <v>286800</v>
          </cell>
          <cell r="AA2312">
            <v>0</v>
          </cell>
          <cell r="AB2312">
            <v>34416</v>
          </cell>
          <cell r="AC2312">
            <v>0</v>
          </cell>
          <cell r="AD2312">
            <v>0</v>
          </cell>
          <cell r="AE2312">
            <v>0</v>
          </cell>
          <cell r="AF2312">
            <v>13898</v>
          </cell>
          <cell r="AG2312">
            <v>0</v>
          </cell>
          <cell r="AH2312">
            <v>4901</v>
          </cell>
          <cell r="AI2312">
            <v>0</v>
          </cell>
          <cell r="AJ2312">
            <v>0</v>
          </cell>
          <cell r="AK2312">
            <v>13396</v>
          </cell>
          <cell r="AL2312">
            <v>0</v>
          </cell>
          <cell r="AM2312">
            <v>30308.2</v>
          </cell>
          <cell r="AN2312">
            <v>510</v>
          </cell>
          <cell r="AO2312">
            <v>0</v>
          </cell>
          <cell r="AP2312">
            <v>0</v>
          </cell>
          <cell r="AQ2312">
            <v>340015</v>
          </cell>
          <cell r="AR2312">
            <v>0</v>
          </cell>
          <cell r="AS2312">
            <v>0</v>
          </cell>
          <cell r="AT2312">
            <v>0</v>
          </cell>
          <cell r="AU2312">
            <v>0</v>
          </cell>
          <cell r="AV2312">
            <v>1700</v>
          </cell>
          <cell r="AW2312">
            <v>2890.2024999999999</v>
          </cell>
          <cell r="AX2312">
            <v>693.63059999999996</v>
          </cell>
        </row>
        <row r="2313">
          <cell r="D2313" t="str">
            <v>樋口　美紀</v>
          </cell>
          <cell r="E2313">
            <v>1008</v>
          </cell>
          <cell r="F2313" t="str">
            <v>HIDA総合研究所</v>
          </cell>
          <cell r="G2313">
            <v>100801</v>
          </cell>
          <cell r="H2313" t="str">
            <v>調査企画Ｇ</v>
          </cell>
          <cell r="I2313">
            <v>1</v>
          </cell>
          <cell r="J2313" t="str">
            <v>部門1</v>
          </cell>
          <cell r="K2313">
            <v>1001</v>
          </cell>
          <cell r="L2313" t="str">
            <v>部門1-1</v>
          </cell>
          <cell r="M2313">
            <v>100102</v>
          </cell>
          <cell r="N2313" t="str">
            <v>一般職員</v>
          </cell>
          <cell r="O2313">
            <v>500</v>
          </cell>
          <cell r="P2313">
            <v>281400</v>
          </cell>
          <cell r="Q2313">
            <v>281400</v>
          </cell>
          <cell r="R2313">
            <v>0</v>
          </cell>
          <cell r="S2313">
            <v>0</v>
          </cell>
          <cell r="T2313">
            <v>0</v>
          </cell>
          <cell r="U2313">
            <v>0</v>
          </cell>
          <cell r="V2313">
            <v>0</v>
          </cell>
          <cell r="W2313">
            <v>0</v>
          </cell>
          <cell r="X2313">
            <v>0</v>
          </cell>
          <cell r="Y2313">
            <v>0</v>
          </cell>
          <cell r="Z2313">
            <v>281400</v>
          </cell>
          <cell r="AA2313">
            <v>0</v>
          </cell>
          <cell r="AB2313">
            <v>33768</v>
          </cell>
          <cell r="AC2313">
            <v>0</v>
          </cell>
          <cell r="AD2313">
            <v>0</v>
          </cell>
          <cell r="AE2313">
            <v>0</v>
          </cell>
          <cell r="AF2313">
            <v>10085</v>
          </cell>
          <cell r="AG2313">
            <v>0</v>
          </cell>
          <cell r="AH2313">
            <v>4800</v>
          </cell>
          <cell r="AI2313">
            <v>19142</v>
          </cell>
          <cell r="AJ2313">
            <v>0</v>
          </cell>
          <cell r="AK2313">
            <v>17336</v>
          </cell>
          <cell r="AL2313">
            <v>2420</v>
          </cell>
          <cell r="AM2313">
            <v>39222.199999999997</v>
          </cell>
          <cell r="AN2313">
            <v>660</v>
          </cell>
          <cell r="AO2313">
            <v>0</v>
          </cell>
          <cell r="AP2313">
            <v>0</v>
          </cell>
          <cell r="AQ2313">
            <v>349195</v>
          </cell>
          <cell r="AR2313">
            <v>0</v>
          </cell>
          <cell r="AS2313">
            <v>0</v>
          </cell>
          <cell r="AT2313">
            <v>0</v>
          </cell>
          <cell r="AU2313">
            <v>0</v>
          </cell>
          <cell r="AV2313">
            <v>1745</v>
          </cell>
          <cell r="AW2313">
            <v>2969.1325000000002</v>
          </cell>
          <cell r="AX2313">
            <v>712.3578</v>
          </cell>
        </row>
        <row r="2314">
          <cell r="D2314" t="str">
            <v>瀧本　三枝喜</v>
          </cell>
          <cell r="E2314">
            <v>1004</v>
          </cell>
          <cell r="F2314" t="str">
            <v>事業統括部</v>
          </cell>
          <cell r="G2314">
            <v>100403</v>
          </cell>
          <cell r="H2314" t="str">
            <v>管理システムＧ</v>
          </cell>
          <cell r="I2314">
            <v>1</v>
          </cell>
          <cell r="J2314" t="str">
            <v>部門1</v>
          </cell>
          <cell r="K2314">
            <v>1001</v>
          </cell>
          <cell r="L2314" t="str">
            <v>部門1-1</v>
          </cell>
          <cell r="M2314">
            <v>100102</v>
          </cell>
          <cell r="N2314" t="str">
            <v>一般職員</v>
          </cell>
          <cell r="O2314">
            <v>500</v>
          </cell>
          <cell r="P2314">
            <v>346300</v>
          </cell>
          <cell r="Q2314">
            <v>346300</v>
          </cell>
          <cell r="R2314">
            <v>0</v>
          </cell>
          <cell r="S2314">
            <v>0</v>
          </cell>
          <cell r="T2314">
            <v>0</v>
          </cell>
          <cell r="U2314">
            <v>0</v>
          </cell>
          <cell r="V2314">
            <v>0</v>
          </cell>
          <cell r="W2314">
            <v>0</v>
          </cell>
          <cell r="X2314">
            <v>0</v>
          </cell>
          <cell r="Y2314">
            <v>0</v>
          </cell>
          <cell r="Z2314">
            <v>346300</v>
          </cell>
          <cell r="AA2314">
            <v>0</v>
          </cell>
          <cell r="AB2314">
            <v>42876</v>
          </cell>
          <cell r="AC2314">
            <v>11000</v>
          </cell>
          <cell r="AD2314">
            <v>0</v>
          </cell>
          <cell r="AE2314">
            <v>0</v>
          </cell>
          <cell r="AF2314">
            <v>7713</v>
          </cell>
          <cell r="AG2314">
            <v>0</v>
          </cell>
          <cell r="AH2314">
            <v>15147</v>
          </cell>
          <cell r="AI2314">
            <v>27252</v>
          </cell>
          <cell r="AJ2314">
            <v>0</v>
          </cell>
          <cell r="AK2314">
            <v>23246</v>
          </cell>
          <cell r="AL2314">
            <v>3245</v>
          </cell>
          <cell r="AM2314">
            <v>52593.2</v>
          </cell>
          <cell r="AN2314">
            <v>885</v>
          </cell>
          <cell r="AO2314">
            <v>0</v>
          </cell>
          <cell r="AP2314">
            <v>0</v>
          </cell>
          <cell r="AQ2314">
            <v>450288</v>
          </cell>
          <cell r="AR2314">
            <v>0</v>
          </cell>
          <cell r="AS2314">
            <v>0</v>
          </cell>
          <cell r="AT2314">
            <v>0</v>
          </cell>
          <cell r="AU2314">
            <v>0</v>
          </cell>
          <cell r="AV2314">
            <v>2251</v>
          </cell>
          <cell r="AW2314">
            <v>3827.8879999999999</v>
          </cell>
          <cell r="AX2314">
            <v>918.58749999999998</v>
          </cell>
        </row>
        <row r="2315">
          <cell r="D2315" t="str">
            <v>徳山　朋美</v>
          </cell>
          <cell r="E2315">
            <v>1003</v>
          </cell>
          <cell r="F2315" t="str">
            <v>研修業務部</v>
          </cell>
          <cell r="G2315">
            <v>100302</v>
          </cell>
          <cell r="H2315" t="str">
            <v>低炭素化支援Ｇ</v>
          </cell>
          <cell r="I2315">
            <v>1</v>
          </cell>
          <cell r="J2315" t="str">
            <v>部門1</v>
          </cell>
          <cell r="K2315">
            <v>1001</v>
          </cell>
          <cell r="L2315" t="str">
            <v>部門1-1</v>
          </cell>
          <cell r="M2315">
            <v>100102</v>
          </cell>
          <cell r="N2315" t="str">
            <v>一般職員</v>
          </cell>
          <cell r="O2315">
            <v>500</v>
          </cell>
          <cell r="P2315">
            <v>248700</v>
          </cell>
          <cell r="Q2315">
            <v>248700</v>
          </cell>
          <cell r="R2315">
            <v>0</v>
          </cell>
          <cell r="S2315">
            <v>0</v>
          </cell>
          <cell r="T2315">
            <v>0</v>
          </cell>
          <cell r="U2315">
            <v>0</v>
          </cell>
          <cell r="V2315">
            <v>0</v>
          </cell>
          <cell r="W2315">
            <v>0</v>
          </cell>
          <cell r="X2315">
            <v>0</v>
          </cell>
          <cell r="Y2315">
            <v>0</v>
          </cell>
          <cell r="Z2315">
            <v>248700</v>
          </cell>
          <cell r="AA2315">
            <v>0</v>
          </cell>
          <cell r="AB2315">
            <v>29844</v>
          </cell>
          <cell r="AC2315">
            <v>0</v>
          </cell>
          <cell r="AD2315">
            <v>27000</v>
          </cell>
          <cell r="AE2315">
            <v>0</v>
          </cell>
          <cell r="AF2315">
            <v>13311</v>
          </cell>
          <cell r="AG2315">
            <v>0</v>
          </cell>
          <cell r="AH2315">
            <v>5672</v>
          </cell>
          <cell r="AI2315">
            <v>107674</v>
          </cell>
          <cell r="AJ2315">
            <v>0</v>
          </cell>
          <cell r="AK2315">
            <v>16154</v>
          </cell>
          <cell r="AL2315">
            <v>0</v>
          </cell>
          <cell r="AM2315">
            <v>36547.800000000003</v>
          </cell>
          <cell r="AN2315">
            <v>615</v>
          </cell>
          <cell r="AO2315">
            <v>0</v>
          </cell>
          <cell r="AP2315">
            <v>0</v>
          </cell>
          <cell r="AQ2315">
            <v>432201</v>
          </cell>
          <cell r="AR2315">
            <v>9402</v>
          </cell>
          <cell r="AS2315">
            <v>0</v>
          </cell>
          <cell r="AT2315">
            <v>3881</v>
          </cell>
          <cell r="AU2315">
            <v>0</v>
          </cell>
          <cell r="AV2315">
            <v>2161</v>
          </cell>
          <cell r="AW2315">
            <v>3673.7134999999998</v>
          </cell>
          <cell r="AX2315">
            <v>881.69</v>
          </cell>
        </row>
        <row r="2316">
          <cell r="D2316" t="str">
            <v>杉山　充</v>
          </cell>
          <cell r="E2316">
            <v>1008</v>
          </cell>
          <cell r="F2316" t="str">
            <v>HIDA総合研究所</v>
          </cell>
          <cell r="G2316">
            <v>100803</v>
          </cell>
          <cell r="H2316" t="str">
            <v>日本語教育センター</v>
          </cell>
          <cell r="I2316">
            <v>1</v>
          </cell>
          <cell r="J2316" t="str">
            <v>部門1</v>
          </cell>
          <cell r="K2316">
            <v>1001</v>
          </cell>
          <cell r="L2316" t="str">
            <v>部門1-1</v>
          </cell>
          <cell r="M2316">
            <v>100102</v>
          </cell>
          <cell r="N2316" t="str">
            <v>一般職員</v>
          </cell>
          <cell r="O2316">
            <v>500</v>
          </cell>
          <cell r="P2316">
            <v>254300</v>
          </cell>
          <cell r="Q2316">
            <v>254300</v>
          </cell>
          <cell r="R2316">
            <v>0</v>
          </cell>
          <cell r="S2316">
            <v>0</v>
          </cell>
          <cell r="T2316">
            <v>0</v>
          </cell>
          <cell r="U2316">
            <v>0</v>
          </cell>
          <cell r="V2316">
            <v>0</v>
          </cell>
          <cell r="W2316">
            <v>0</v>
          </cell>
          <cell r="X2316">
            <v>0</v>
          </cell>
          <cell r="Y2316">
            <v>0</v>
          </cell>
          <cell r="Z2316">
            <v>254300</v>
          </cell>
          <cell r="AA2316">
            <v>0</v>
          </cell>
          <cell r="AB2316">
            <v>32076</v>
          </cell>
          <cell r="AC2316">
            <v>13000</v>
          </cell>
          <cell r="AD2316">
            <v>27000</v>
          </cell>
          <cell r="AE2316">
            <v>0</v>
          </cell>
          <cell r="AF2316">
            <v>19313</v>
          </cell>
          <cell r="AG2316">
            <v>0</v>
          </cell>
          <cell r="AH2316">
            <v>4276</v>
          </cell>
          <cell r="AI2316">
            <v>33912</v>
          </cell>
          <cell r="AJ2316">
            <v>0</v>
          </cell>
          <cell r="AK2316">
            <v>14184</v>
          </cell>
          <cell r="AL2316">
            <v>0</v>
          </cell>
          <cell r="AM2316">
            <v>32090.799999999999</v>
          </cell>
          <cell r="AN2316">
            <v>540</v>
          </cell>
          <cell r="AO2316">
            <v>0</v>
          </cell>
          <cell r="AP2316">
            <v>0</v>
          </cell>
          <cell r="AQ2316">
            <v>383877</v>
          </cell>
          <cell r="AR2316">
            <v>0</v>
          </cell>
          <cell r="AS2316">
            <v>0</v>
          </cell>
          <cell r="AT2316">
            <v>0</v>
          </cell>
          <cell r="AU2316">
            <v>0</v>
          </cell>
          <cell r="AV2316">
            <v>1919</v>
          </cell>
          <cell r="AW2316">
            <v>3263.3395</v>
          </cell>
          <cell r="AX2316">
            <v>783.10900000000004</v>
          </cell>
        </row>
        <row r="2317">
          <cell r="D2317" t="str">
            <v>田中　勇人</v>
          </cell>
          <cell r="E2317">
            <v>1002</v>
          </cell>
          <cell r="F2317" t="str">
            <v>政策推進部</v>
          </cell>
          <cell r="G2317">
            <v>100202</v>
          </cell>
          <cell r="H2317" t="str">
            <v>政策受託Ｇ</v>
          </cell>
          <cell r="I2317">
            <v>1</v>
          </cell>
          <cell r="J2317" t="str">
            <v>部門1</v>
          </cell>
          <cell r="K2317">
            <v>1001</v>
          </cell>
          <cell r="L2317" t="str">
            <v>部門1-1</v>
          </cell>
          <cell r="M2317">
            <v>100102</v>
          </cell>
          <cell r="N2317" t="str">
            <v>一般職員</v>
          </cell>
          <cell r="O2317">
            <v>300</v>
          </cell>
          <cell r="P2317">
            <v>315700</v>
          </cell>
          <cell r="Q2317">
            <v>315700</v>
          </cell>
          <cell r="R2317">
            <v>0</v>
          </cell>
          <cell r="S2317">
            <v>0</v>
          </cell>
          <cell r="T2317">
            <v>0</v>
          </cell>
          <cell r="U2317">
            <v>0</v>
          </cell>
          <cell r="V2317">
            <v>0</v>
          </cell>
          <cell r="W2317">
            <v>0</v>
          </cell>
          <cell r="X2317">
            <v>0</v>
          </cell>
          <cell r="Y2317">
            <v>0</v>
          </cell>
          <cell r="Z2317">
            <v>315700</v>
          </cell>
          <cell r="AA2317">
            <v>45000</v>
          </cell>
          <cell r="AB2317">
            <v>46404</v>
          </cell>
          <cell r="AC2317">
            <v>26000</v>
          </cell>
          <cell r="AD2317">
            <v>40500</v>
          </cell>
          <cell r="AE2317">
            <v>41000</v>
          </cell>
          <cell r="AF2317">
            <v>4680</v>
          </cell>
          <cell r="AG2317">
            <v>0</v>
          </cell>
          <cell r="AH2317">
            <v>17250</v>
          </cell>
          <cell r="AI2317">
            <v>0</v>
          </cell>
          <cell r="AJ2317">
            <v>0</v>
          </cell>
          <cell r="AK2317">
            <v>20882</v>
          </cell>
          <cell r="AL2317">
            <v>2915</v>
          </cell>
          <cell r="AM2317">
            <v>47244.4</v>
          </cell>
          <cell r="AN2317">
            <v>795</v>
          </cell>
          <cell r="AO2317">
            <v>0</v>
          </cell>
          <cell r="AP2317">
            <v>0</v>
          </cell>
          <cell r="AQ2317">
            <v>536534</v>
          </cell>
          <cell r="AR2317">
            <v>0</v>
          </cell>
          <cell r="AS2317">
            <v>0</v>
          </cell>
          <cell r="AT2317">
            <v>0</v>
          </cell>
          <cell r="AU2317">
            <v>0</v>
          </cell>
          <cell r="AV2317">
            <v>2682</v>
          </cell>
          <cell r="AW2317">
            <v>4561.2089999999998</v>
          </cell>
          <cell r="AX2317">
            <v>1094.5292999999999</v>
          </cell>
        </row>
        <row r="2318">
          <cell r="D2318" t="str">
            <v>岩屋　恭子</v>
          </cell>
          <cell r="E2318">
            <v>1005</v>
          </cell>
          <cell r="F2318" t="str">
            <v>総務企画部</v>
          </cell>
          <cell r="G2318">
            <v>100503</v>
          </cell>
          <cell r="H2318" t="str">
            <v>人事Ｇ</v>
          </cell>
          <cell r="I2318">
            <v>1</v>
          </cell>
          <cell r="J2318" t="str">
            <v>部門1</v>
          </cell>
          <cell r="K2318">
            <v>1001</v>
          </cell>
          <cell r="L2318" t="str">
            <v>部門1-1</v>
          </cell>
          <cell r="M2318">
            <v>100102</v>
          </cell>
          <cell r="N2318" t="str">
            <v>一般職員</v>
          </cell>
          <cell r="O2318">
            <v>500</v>
          </cell>
          <cell r="P2318">
            <v>234700</v>
          </cell>
          <cell r="Q2318">
            <v>234700</v>
          </cell>
          <cell r="R2318">
            <v>0</v>
          </cell>
          <cell r="S2318">
            <v>0</v>
          </cell>
          <cell r="T2318">
            <v>0</v>
          </cell>
          <cell r="U2318">
            <v>0</v>
          </cell>
          <cell r="V2318">
            <v>0</v>
          </cell>
          <cell r="W2318">
            <v>0</v>
          </cell>
          <cell r="X2318">
            <v>0</v>
          </cell>
          <cell r="Y2318">
            <v>0</v>
          </cell>
          <cell r="Z2318">
            <v>234700</v>
          </cell>
          <cell r="AA2318">
            <v>0</v>
          </cell>
          <cell r="AB2318">
            <v>28164</v>
          </cell>
          <cell r="AC2318">
            <v>0</v>
          </cell>
          <cell r="AD2318">
            <v>27000</v>
          </cell>
          <cell r="AE2318">
            <v>0</v>
          </cell>
          <cell r="AF2318">
            <v>6958</v>
          </cell>
          <cell r="AG2318">
            <v>0</v>
          </cell>
          <cell r="AH2318">
            <v>3924</v>
          </cell>
          <cell r="AI2318">
            <v>7911</v>
          </cell>
          <cell r="AJ2318">
            <v>0</v>
          </cell>
          <cell r="AK2318">
            <v>14972</v>
          </cell>
          <cell r="AL2318">
            <v>0</v>
          </cell>
          <cell r="AM2318">
            <v>33873.4</v>
          </cell>
          <cell r="AN2318">
            <v>570</v>
          </cell>
          <cell r="AO2318">
            <v>0</v>
          </cell>
          <cell r="AP2318">
            <v>0</v>
          </cell>
          <cell r="AQ2318">
            <v>308657</v>
          </cell>
          <cell r="AR2318">
            <v>0</v>
          </cell>
          <cell r="AS2318">
            <v>0</v>
          </cell>
          <cell r="AT2318">
            <v>0</v>
          </cell>
          <cell r="AU2318">
            <v>0</v>
          </cell>
          <cell r="AV2318">
            <v>1543</v>
          </cell>
          <cell r="AW2318">
            <v>2623.8694999999998</v>
          </cell>
          <cell r="AX2318">
            <v>629.66020000000003</v>
          </cell>
        </row>
        <row r="2319">
          <cell r="D2319" t="str">
            <v>宮田　花子</v>
          </cell>
          <cell r="E2319">
            <v>1004</v>
          </cell>
          <cell r="F2319" t="str">
            <v>事業統括部</v>
          </cell>
          <cell r="G2319">
            <v>100402</v>
          </cell>
          <cell r="H2319" t="str">
            <v>事業統括Ｇ地方創生支援ユニット</v>
          </cell>
          <cell r="I2319">
            <v>1</v>
          </cell>
          <cell r="J2319" t="str">
            <v>部門1</v>
          </cell>
          <cell r="K2319">
            <v>1001</v>
          </cell>
          <cell r="L2319" t="str">
            <v>部門1-1</v>
          </cell>
          <cell r="M2319">
            <v>100102</v>
          </cell>
          <cell r="N2319" t="str">
            <v>一般職員</v>
          </cell>
          <cell r="O2319">
            <v>500</v>
          </cell>
          <cell r="P2319">
            <v>251500</v>
          </cell>
          <cell r="Q2319">
            <v>251500</v>
          </cell>
          <cell r="R2319">
            <v>0</v>
          </cell>
          <cell r="S2319">
            <v>0</v>
          </cell>
          <cell r="T2319">
            <v>0</v>
          </cell>
          <cell r="U2319">
            <v>0</v>
          </cell>
          <cell r="V2319">
            <v>0</v>
          </cell>
          <cell r="W2319">
            <v>0</v>
          </cell>
          <cell r="X2319">
            <v>0</v>
          </cell>
          <cell r="Y2319">
            <v>0</v>
          </cell>
          <cell r="Z2319">
            <v>251500</v>
          </cell>
          <cell r="AA2319">
            <v>0</v>
          </cell>
          <cell r="AB2319">
            <v>30180</v>
          </cell>
          <cell r="AC2319">
            <v>0</v>
          </cell>
          <cell r="AD2319">
            <v>27000</v>
          </cell>
          <cell r="AE2319">
            <v>0</v>
          </cell>
          <cell r="AF2319">
            <v>6283</v>
          </cell>
          <cell r="AG2319">
            <v>0</v>
          </cell>
          <cell r="AH2319">
            <v>5725</v>
          </cell>
          <cell r="AI2319">
            <v>75014</v>
          </cell>
          <cell r="AJ2319">
            <v>0</v>
          </cell>
          <cell r="AK2319">
            <v>18518</v>
          </cell>
          <cell r="AL2319">
            <v>0</v>
          </cell>
          <cell r="AM2319">
            <v>41896.6</v>
          </cell>
          <cell r="AN2319">
            <v>705</v>
          </cell>
          <cell r="AO2319">
            <v>0</v>
          </cell>
          <cell r="AP2319">
            <v>0</v>
          </cell>
          <cell r="AQ2319">
            <v>395702</v>
          </cell>
          <cell r="AR2319">
            <v>3385</v>
          </cell>
          <cell r="AS2319">
            <v>0</v>
          </cell>
          <cell r="AT2319">
            <v>694</v>
          </cell>
          <cell r="AU2319">
            <v>0</v>
          </cell>
          <cell r="AV2319">
            <v>1978</v>
          </cell>
          <cell r="AW2319">
            <v>3363.9769999999999</v>
          </cell>
          <cell r="AX2319">
            <v>807.23199999999997</v>
          </cell>
        </row>
        <row r="2320">
          <cell r="D2320" t="str">
            <v>小田川　裕香子</v>
          </cell>
          <cell r="E2320">
            <v>1005</v>
          </cell>
          <cell r="F2320" t="str">
            <v>総務企画部</v>
          </cell>
          <cell r="G2320">
            <v>100503</v>
          </cell>
          <cell r="H2320" t="str">
            <v>人事Ｇ</v>
          </cell>
          <cell r="I2320">
            <v>1</v>
          </cell>
          <cell r="J2320" t="str">
            <v>部門1</v>
          </cell>
          <cell r="K2320">
            <v>1001</v>
          </cell>
          <cell r="L2320" t="str">
            <v>部門1-1</v>
          </cell>
          <cell r="M2320">
            <v>100102</v>
          </cell>
          <cell r="N2320" t="str">
            <v>一般職員</v>
          </cell>
          <cell r="O2320">
            <v>500</v>
          </cell>
          <cell r="P2320">
            <v>226300</v>
          </cell>
          <cell r="Q2320">
            <v>226300</v>
          </cell>
          <cell r="R2320">
            <v>0</v>
          </cell>
          <cell r="S2320">
            <v>0</v>
          </cell>
          <cell r="T2320">
            <v>0</v>
          </cell>
          <cell r="U2320">
            <v>0</v>
          </cell>
          <cell r="V2320">
            <v>0</v>
          </cell>
          <cell r="W2320">
            <v>0</v>
          </cell>
          <cell r="X2320">
            <v>0</v>
          </cell>
          <cell r="Y2320">
            <v>0</v>
          </cell>
          <cell r="Z2320">
            <v>226300</v>
          </cell>
          <cell r="AA2320">
            <v>0</v>
          </cell>
          <cell r="AB2320">
            <v>27156</v>
          </cell>
          <cell r="AC2320">
            <v>0</v>
          </cell>
          <cell r="AD2320">
            <v>0</v>
          </cell>
          <cell r="AE2320">
            <v>0</v>
          </cell>
          <cell r="AF2320">
            <v>10006</v>
          </cell>
          <cell r="AG2320">
            <v>0</v>
          </cell>
          <cell r="AH2320">
            <v>3830</v>
          </cell>
          <cell r="AI2320">
            <v>106235</v>
          </cell>
          <cell r="AJ2320">
            <v>0</v>
          </cell>
          <cell r="AK2320">
            <v>13396</v>
          </cell>
          <cell r="AL2320">
            <v>0</v>
          </cell>
          <cell r="AM2320">
            <v>30308.2</v>
          </cell>
          <cell r="AN2320">
            <v>510</v>
          </cell>
          <cell r="AO2320">
            <v>0</v>
          </cell>
          <cell r="AP2320">
            <v>0</v>
          </cell>
          <cell r="AQ2320">
            <v>373527</v>
          </cell>
          <cell r="AR2320">
            <v>15949</v>
          </cell>
          <cell r="AS2320">
            <v>0</v>
          </cell>
          <cell r="AT2320">
            <v>105</v>
          </cell>
          <cell r="AU2320">
            <v>0</v>
          </cell>
          <cell r="AV2320">
            <v>1867</v>
          </cell>
          <cell r="AW2320">
            <v>3175.6145000000001</v>
          </cell>
          <cell r="AX2320">
            <v>761.995</v>
          </cell>
        </row>
        <row r="2321">
          <cell r="D2321" t="str">
            <v>藤木　昌彦</v>
          </cell>
          <cell r="E2321">
            <v>1001</v>
          </cell>
          <cell r="F2321" t="str">
            <v>役員他</v>
          </cell>
          <cell r="G2321">
            <v>100102</v>
          </cell>
          <cell r="H2321" t="str">
            <v>出納長</v>
          </cell>
          <cell r="I2321">
            <v>1</v>
          </cell>
          <cell r="J2321" t="str">
            <v>部門1</v>
          </cell>
          <cell r="K2321">
            <v>1001</v>
          </cell>
          <cell r="L2321" t="str">
            <v>部門1-1</v>
          </cell>
          <cell r="M2321">
            <v>100102</v>
          </cell>
          <cell r="N2321" t="str">
            <v>一般職員</v>
          </cell>
          <cell r="O2321">
            <v>200</v>
          </cell>
          <cell r="P2321">
            <v>600000</v>
          </cell>
          <cell r="Q2321">
            <v>600000</v>
          </cell>
          <cell r="R2321">
            <v>0</v>
          </cell>
          <cell r="S2321">
            <v>0</v>
          </cell>
          <cell r="T2321">
            <v>0</v>
          </cell>
          <cell r="U2321">
            <v>0</v>
          </cell>
          <cell r="V2321">
            <v>0</v>
          </cell>
          <cell r="W2321">
            <v>0</v>
          </cell>
          <cell r="X2321">
            <v>0</v>
          </cell>
          <cell r="Y2321">
            <v>0</v>
          </cell>
          <cell r="Z2321">
            <v>600000</v>
          </cell>
          <cell r="AA2321">
            <v>0</v>
          </cell>
          <cell r="AB2321">
            <v>0</v>
          </cell>
          <cell r="AC2321">
            <v>0</v>
          </cell>
          <cell r="AD2321">
            <v>0</v>
          </cell>
          <cell r="AE2321">
            <v>0</v>
          </cell>
          <cell r="AF2321">
            <v>10265</v>
          </cell>
          <cell r="AG2321">
            <v>0</v>
          </cell>
          <cell r="AH2321">
            <v>0</v>
          </cell>
          <cell r="AI2321">
            <v>0</v>
          </cell>
          <cell r="AJ2321">
            <v>0</v>
          </cell>
          <cell r="AK2321">
            <v>24428</v>
          </cell>
          <cell r="AL2321">
            <v>3410</v>
          </cell>
          <cell r="AM2321">
            <v>55267.6</v>
          </cell>
          <cell r="AN2321">
            <v>930</v>
          </cell>
          <cell r="AO2321">
            <v>0</v>
          </cell>
          <cell r="AP2321">
            <v>0</v>
          </cell>
          <cell r="AQ2321">
            <v>610265</v>
          </cell>
          <cell r="AR2321">
            <v>0</v>
          </cell>
          <cell r="AS2321">
            <v>0</v>
          </cell>
          <cell r="AT2321">
            <v>0</v>
          </cell>
          <cell r="AU2321">
            <v>0</v>
          </cell>
          <cell r="AV2321">
            <v>3051</v>
          </cell>
          <cell r="AW2321">
            <v>5187.5775000000003</v>
          </cell>
          <cell r="AX2321">
            <v>1244.9405999999999</v>
          </cell>
        </row>
        <row r="2322">
          <cell r="D2322" t="str">
            <v>湊　雅美</v>
          </cell>
          <cell r="E2322">
            <v>1002</v>
          </cell>
          <cell r="F2322" t="str">
            <v>派遣業務部</v>
          </cell>
          <cell r="G2322">
            <v>100201</v>
          </cell>
          <cell r="H2322" t="str">
            <v>派遣業務Ｇ</v>
          </cell>
          <cell r="I2322">
            <v>1</v>
          </cell>
          <cell r="J2322" t="str">
            <v>部門1</v>
          </cell>
          <cell r="K2322">
            <v>1001</v>
          </cell>
          <cell r="L2322" t="str">
            <v>部門1-1</v>
          </cell>
          <cell r="M2322">
            <v>100102</v>
          </cell>
          <cell r="N2322" t="str">
            <v>一般職員</v>
          </cell>
          <cell r="O2322">
            <v>300</v>
          </cell>
          <cell r="P2322">
            <v>459300</v>
          </cell>
          <cell r="Q2322">
            <v>459300</v>
          </cell>
          <cell r="R2322">
            <v>0</v>
          </cell>
          <cell r="S2322">
            <v>0</v>
          </cell>
          <cell r="T2322">
            <v>0</v>
          </cell>
          <cell r="U2322">
            <v>0</v>
          </cell>
          <cell r="V2322">
            <v>0</v>
          </cell>
          <cell r="W2322">
            <v>0</v>
          </cell>
          <cell r="X2322">
            <v>0</v>
          </cell>
          <cell r="Y2322">
            <v>0</v>
          </cell>
          <cell r="Z2322">
            <v>459300</v>
          </cell>
          <cell r="AA2322">
            <v>75000</v>
          </cell>
          <cell r="AB2322">
            <v>64116</v>
          </cell>
          <cell r="AC2322">
            <v>0</v>
          </cell>
          <cell r="AD2322">
            <v>0</v>
          </cell>
          <cell r="AE2322">
            <v>0</v>
          </cell>
          <cell r="AF2322">
            <v>12908</v>
          </cell>
          <cell r="AG2322">
            <v>0</v>
          </cell>
          <cell r="AH2322">
            <v>10006</v>
          </cell>
          <cell r="AI2322">
            <v>0</v>
          </cell>
          <cell r="AJ2322">
            <v>0</v>
          </cell>
          <cell r="AK2322">
            <v>24428</v>
          </cell>
          <cell r="AL2322">
            <v>3410</v>
          </cell>
          <cell r="AM2322">
            <v>55267.6</v>
          </cell>
          <cell r="AN2322">
            <v>930</v>
          </cell>
          <cell r="AO2322">
            <v>0</v>
          </cell>
          <cell r="AP2322">
            <v>0</v>
          </cell>
          <cell r="AQ2322">
            <v>621330</v>
          </cell>
          <cell r="AR2322">
            <v>0</v>
          </cell>
          <cell r="AS2322">
            <v>0</v>
          </cell>
          <cell r="AT2322">
            <v>0</v>
          </cell>
          <cell r="AU2322">
            <v>0</v>
          </cell>
          <cell r="AV2322">
            <v>3106</v>
          </cell>
          <cell r="AW2322">
            <v>5281.9549999999999</v>
          </cell>
          <cell r="AX2322">
            <v>1267.5132000000001</v>
          </cell>
        </row>
        <row r="2323">
          <cell r="D2323" t="str">
            <v>野上　弘毅</v>
          </cell>
          <cell r="E2323">
            <v>1002</v>
          </cell>
          <cell r="F2323" t="str">
            <v>政策推進部</v>
          </cell>
          <cell r="G2323">
            <v>100202</v>
          </cell>
          <cell r="H2323" t="str">
            <v>政策受託Ｇ</v>
          </cell>
          <cell r="I2323">
            <v>1</v>
          </cell>
          <cell r="J2323" t="str">
            <v>部門1</v>
          </cell>
          <cell r="K2323">
            <v>1001</v>
          </cell>
          <cell r="L2323" t="str">
            <v>部門1-1</v>
          </cell>
          <cell r="M2323">
            <v>100102</v>
          </cell>
          <cell r="N2323" t="str">
            <v>一般職員</v>
          </cell>
          <cell r="O2323">
            <v>300</v>
          </cell>
          <cell r="P2323">
            <v>378900</v>
          </cell>
          <cell r="Q2323">
            <v>378900</v>
          </cell>
          <cell r="R2323">
            <v>0</v>
          </cell>
          <cell r="S2323">
            <v>0</v>
          </cell>
          <cell r="T2323">
            <v>0</v>
          </cell>
          <cell r="U2323">
            <v>0</v>
          </cell>
          <cell r="V2323">
            <v>0</v>
          </cell>
          <cell r="W2323">
            <v>0</v>
          </cell>
          <cell r="X2323">
            <v>0</v>
          </cell>
          <cell r="Y2323">
            <v>0</v>
          </cell>
          <cell r="Z2323">
            <v>378900</v>
          </cell>
          <cell r="AA2323">
            <v>75000</v>
          </cell>
          <cell r="AB2323">
            <v>54468</v>
          </cell>
          <cell r="AC2323">
            <v>0</v>
          </cell>
          <cell r="AD2323">
            <v>0</v>
          </cell>
          <cell r="AE2323">
            <v>0</v>
          </cell>
          <cell r="AF2323">
            <v>13618</v>
          </cell>
          <cell r="AG2323">
            <v>0</v>
          </cell>
          <cell r="AH2323">
            <v>1580</v>
          </cell>
          <cell r="AI2323">
            <v>0</v>
          </cell>
          <cell r="AJ2323">
            <v>0</v>
          </cell>
          <cell r="AK2323">
            <v>20882</v>
          </cell>
          <cell r="AL2323">
            <v>2915</v>
          </cell>
          <cell r="AM2323">
            <v>47244.4</v>
          </cell>
          <cell r="AN2323">
            <v>795</v>
          </cell>
          <cell r="AO2323">
            <v>0</v>
          </cell>
          <cell r="AP2323">
            <v>0</v>
          </cell>
          <cell r="AQ2323">
            <v>523566</v>
          </cell>
          <cell r="AR2323">
            <v>0</v>
          </cell>
          <cell r="AS2323">
            <v>0</v>
          </cell>
          <cell r="AT2323">
            <v>0</v>
          </cell>
          <cell r="AU2323">
            <v>0</v>
          </cell>
          <cell r="AV2323">
            <v>2617</v>
          </cell>
          <cell r="AW2323">
            <v>4451.1409999999996</v>
          </cell>
          <cell r="AX2323">
            <v>1068.0745999999999</v>
          </cell>
        </row>
        <row r="2324">
          <cell r="D2324" t="str">
            <v>中村　比呂志</v>
          </cell>
          <cell r="E2324">
            <v>1002</v>
          </cell>
          <cell r="F2324" t="str">
            <v>政策推進部</v>
          </cell>
          <cell r="G2324">
            <v>100202</v>
          </cell>
          <cell r="H2324" t="str">
            <v>政策受託Ｇ</v>
          </cell>
          <cell r="I2324">
            <v>1</v>
          </cell>
          <cell r="J2324" t="str">
            <v>部門1</v>
          </cell>
          <cell r="K2324">
            <v>1001</v>
          </cell>
          <cell r="L2324" t="str">
            <v>部門1-1</v>
          </cell>
          <cell r="M2324">
            <v>100102</v>
          </cell>
          <cell r="N2324" t="str">
            <v>一般職員</v>
          </cell>
          <cell r="O2324">
            <v>700</v>
          </cell>
          <cell r="P2324">
            <v>0</v>
          </cell>
          <cell r="Q2324">
            <v>160000</v>
          </cell>
          <cell r="R2324">
            <v>0</v>
          </cell>
          <cell r="S2324">
            <v>0</v>
          </cell>
          <cell r="T2324">
            <v>0</v>
          </cell>
          <cell r="U2324">
            <v>0</v>
          </cell>
          <cell r="V2324">
            <v>0</v>
          </cell>
          <cell r="W2324">
            <v>0</v>
          </cell>
          <cell r="X2324">
            <v>0</v>
          </cell>
          <cell r="Y2324">
            <v>0</v>
          </cell>
          <cell r="Z2324">
            <v>160000</v>
          </cell>
          <cell r="AA2324">
            <v>0</v>
          </cell>
          <cell r="AB2324">
            <v>0</v>
          </cell>
          <cell r="AC2324">
            <v>0</v>
          </cell>
          <cell r="AD2324">
            <v>0</v>
          </cell>
          <cell r="AE2324">
            <v>0</v>
          </cell>
          <cell r="AF2324">
            <v>17370</v>
          </cell>
          <cell r="AG2324">
            <v>0</v>
          </cell>
          <cell r="AH2324">
            <v>0</v>
          </cell>
          <cell r="AI2324">
            <v>22302</v>
          </cell>
          <cell r="AJ2324">
            <v>0</v>
          </cell>
          <cell r="AK2324">
            <v>7092</v>
          </cell>
          <cell r="AL2324">
            <v>990</v>
          </cell>
          <cell r="AM2324">
            <v>16045.4</v>
          </cell>
          <cell r="AN2324">
            <v>270</v>
          </cell>
          <cell r="AO2324">
            <v>0</v>
          </cell>
          <cell r="AP2324">
            <v>0</v>
          </cell>
          <cell r="AQ2324">
            <v>199672</v>
          </cell>
          <cell r="AR2324">
            <v>0</v>
          </cell>
          <cell r="AS2324">
            <v>0</v>
          </cell>
          <cell r="AT2324">
            <v>0</v>
          </cell>
          <cell r="AU2324">
            <v>0</v>
          </cell>
          <cell r="AV2324">
            <v>998</v>
          </cell>
          <cell r="AW2324">
            <v>1697.5719999999999</v>
          </cell>
          <cell r="AX2324">
            <v>407.33080000000001</v>
          </cell>
        </row>
        <row r="2325">
          <cell r="D2325" t="str">
            <v>内藤　亘</v>
          </cell>
          <cell r="E2325">
            <v>1005</v>
          </cell>
          <cell r="F2325" t="str">
            <v>総務企画部</v>
          </cell>
          <cell r="G2325">
            <v>100504</v>
          </cell>
          <cell r="H2325" t="str">
            <v>会計Ｇ</v>
          </cell>
          <cell r="I2325">
            <v>1</v>
          </cell>
          <cell r="J2325" t="str">
            <v>部門1</v>
          </cell>
          <cell r="K2325">
            <v>1001</v>
          </cell>
          <cell r="L2325" t="str">
            <v>部門1-1</v>
          </cell>
          <cell r="M2325">
            <v>100102</v>
          </cell>
          <cell r="N2325" t="str">
            <v>一般職員</v>
          </cell>
          <cell r="O2325">
            <v>500</v>
          </cell>
          <cell r="P2325">
            <v>273300</v>
          </cell>
          <cell r="Q2325">
            <v>273300</v>
          </cell>
          <cell r="R2325">
            <v>0</v>
          </cell>
          <cell r="S2325">
            <v>0</v>
          </cell>
          <cell r="T2325">
            <v>0</v>
          </cell>
          <cell r="U2325">
            <v>0</v>
          </cell>
          <cell r="V2325">
            <v>0</v>
          </cell>
          <cell r="W2325">
            <v>0</v>
          </cell>
          <cell r="X2325">
            <v>0</v>
          </cell>
          <cell r="Y2325">
            <v>0</v>
          </cell>
          <cell r="Z2325">
            <v>273300</v>
          </cell>
          <cell r="AA2325">
            <v>0</v>
          </cell>
          <cell r="AB2325">
            <v>32796</v>
          </cell>
          <cell r="AC2325">
            <v>0</v>
          </cell>
          <cell r="AD2325">
            <v>0</v>
          </cell>
          <cell r="AE2325">
            <v>0</v>
          </cell>
          <cell r="AF2325">
            <v>18260</v>
          </cell>
          <cell r="AG2325">
            <v>0</v>
          </cell>
          <cell r="AH2325">
            <v>2136</v>
          </cell>
          <cell r="AI2325">
            <v>48565</v>
          </cell>
          <cell r="AJ2325">
            <v>0</v>
          </cell>
          <cell r="AK2325">
            <v>14184</v>
          </cell>
          <cell r="AL2325">
            <v>1980</v>
          </cell>
          <cell r="AM2325">
            <v>32090.799999999999</v>
          </cell>
          <cell r="AN2325">
            <v>540</v>
          </cell>
          <cell r="AO2325">
            <v>0</v>
          </cell>
          <cell r="AP2325">
            <v>0</v>
          </cell>
          <cell r="AQ2325">
            <v>375057</v>
          </cell>
          <cell r="AR2325">
            <v>0</v>
          </cell>
          <cell r="AS2325">
            <v>0</v>
          </cell>
          <cell r="AT2325">
            <v>0</v>
          </cell>
          <cell r="AU2325">
            <v>0</v>
          </cell>
          <cell r="AV2325">
            <v>1875</v>
          </cell>
          <cell r="AW2325">
            <v>3188.2694999999999</v>
          </cell>
          <cell r="AX2325">
            <v>765.11620000000005</v>
          </cell>
        </row>
        <row r="2326">
          <cell r="D2326" t="str">
            <v>須藤　弥生</v>
          </cell>
          <cell r="E2326">
            <v>1002</v>
          </cell>
          <cell r="F2326" t="str">
            <v>派遣業務部</v>
          </cell>
          <cell r="G2326">
            <v>100202</v>
          </cell>
          <cell r="H2326" t="str">
            <v>庶務経理Ｇ</v>
          </cell>
          <cell r="I2326">
            <v>1</v>
          </cell>
          <cell r="J2326" t="str">
            <v>部門1</v>
          </cell>
          <cell r="K2326">
            <v>1001</v>
          </cell>
          <cell r="L2326" t="str">
            <v>部門1-1</v>
          </cell>
          <cell r="M2326">
            <v>100102</v>
          </cell>
          <cell r="N2326" t="str">
            <v>一般職員</v>
          </cell>
          <cell r="O2326">
            <v>500</v>
          </cell>
          <cell r="P2326">
            <v>432600</v>
          </cell>
          <cell r="Q2326">
            <v>432600</v>
          </cell>
          <cell r="R2326">
            <v>0</v>
          </cell>
          <cell r="S2326">
            <v>0</v>
          </cell>
          <cell r="T2326">
            <v>0</v>
          </cell>
          <cell r="U2326">
            <v>0</v>
          </cell>
          <cell r="V2326">
            <v>0</v>
          </cell>
          <cell r="W2326">
            <v>0</v>
          </cell>
          <cell r="X2326">
            <v>0</v>
          </cell>
          <cell r="Y2326">
            <v>0</v>
          </cell>
          <cell r="Z2326">
            <v>432600</v>
          </cell>
          <cell r="AA2326">
            <v>0</v>
          </cell>
          <cell r="AB2326">
            <v>51912</v>
          </cell>
          <cell r="AC2326">
            <v>0</v>
          </cell>
          <cell r="AD2326">
            <v>0</v>
          </cell>
          <cell r="AE2326">
            <v>0</v>
          </cell>
          <cell r="AF2326">
            <v>13906</v>
          </cell>
          <cell r="AG2326">
            <v>0</v>
          </cell>
          <cell r="AH2326">
            <v>26663</v>
          </cell>
          <cell r="AI2326">
            <v>104793</v>
          </cell>
          <cell r="AJ2326">
            <v>0</v>
          </cell>
          <cell r="AK2326">
            <v>29550</v>
          </cell>
          <cell r="AL2326">
            <v>4125</v>
          </cell>
          <cell r="AM2326">
            <v>55267.6</v>
          </cell>
          <cell r="AN2326">
            <v>930</v>
          </cell>
          <cell r="AO2326">
            <v>0</v>
          </cell>
          <cell r="AP2326">
            <v>0</v>
          </cell>
          <cell r="AQ2326">
            <v>629874</v>
          </cell>
          <cell r="AR2326">
            <v>1206</v>
          </cell>
          <cell r="AS2326">
            <v>0</v>
          </cell>
          <cell r="AT2326">
            <v>0</v>
          </cell>
          <cell r="AU2326">
            <v>0</v>
          </cell>
          <cell r="AV2326">
            <v>3149</v>
          </cell>
          <cell r="AW2326">
            <v>5354.299</v>
          </cell>
          <cell r="AX2326">
            <v>1284.9429</v>
          </cell>
        </row>
        <row r="2327">
          <cell r="D2327" t="str">
            <v>金澤　美佳</v>
          </cell>
          <cell r="E2327">
            <v>1002</v>
          </cell>
          <cell r="F2327" t="str">
            <v>政策推進部</v>
          </cell>
          <cell r="G2327">
            <v>100201</v>
          </cell>
          <cell r="H2327" t="str">
            <v>国際人材Ｇ</v>
          </cell>
          <cell r="I2327">
            <v>1</v>
          </cell>
          <cell r="J2327" t="str">
            <v>部門1</v>
          </cell>
          <cell r="K2327">
            <v>1001</v>
          </cell>
          <cell r="L2327" t="str">
            <v>部門1-1</v>
          </cell>
          <cell r="M2327">
            <v>100102</v>
          </cell>
          <cell r="N2327" t="str">
            <v>一般職員</v>
          </cell>
          <cell r="O2327">
            <v>500</v>
          </cell>
          <cell r="P2327">
            <v>281400</v>
          </cell>
          <cell r="Q2327">
            <v>281400</v>
          </cell>
          <cell r="R2327">
            <v>0</v>
          </cell>
          <cell r="S2327">
            <v>0</v>
          </cell>
          <cell r="T2327">
            <v>0</v>
          </cell>
          <cell r="U2327">
            <v>0</v>
          </cell>
          <cell r="V2327">
            <v>0</v>
          </cell>
          <cell r="W2327">
            <v>0</v>
          </cell>
          <cell r="X2327">
            <v>0</v>
          </cell>
          <cell r="Y2327">
            <v>0</v>
          </cell>
          <cell r="Z2327">
            <v>281400</v>
          </cell>
          <cell r="AA2327">
            <v>0</v>
          </cell>
          <cell r="AB2327">
            <v>33768</v>
          </cell>
          <cell r="AC2327">
            <v>0</v>
          </cell>
          <cell r="AD2327">
            <v>27000</v>
          </cell>
          <cell r="AE2327">
            <v>0</v>
          </cell>
          <cell r="AF2327">
            <v>15676</v>
          </cell>
          <cell r="AG2327">
            <v>0</v>
          </cell>
          <cell r="AH2327">
            <v>4239</v>
          </cell>
          <cell r="AI2327">
            <v>15097</v>
          </cell>
          <cell r="AJ2327">
            <v>0</v>
          </cell>
          <cell r="AK2327">
            <v>16154</v>
          </cell>
          <cell r="AL2327">
            <v>2255</v>
          </cell>
          <cell r="AM2327">
            <v>36547.800000000003</v>
          </cell>
          <cell r="AN2327">
            <v>615</v>
          </cell>
          <cell r="AO2327">
            <v>0</v>
          </cell>
          <cell r="AP2327">
            <v>0</v>
          </cell>
          <cell r="AQ2327">
            <v>377180</v>
          </cell>
          <cell r="AR2327">
            <v>0</v>
          </cell>
          <cell r="AS2327">
            <v>0</v>
          </cell>
          <cell r="AT2327">
            <v>0</v>
          </cell>
          <cell r="AU2327">
            <v>0</v>
          </cell>
          <cell r="AV2327">
            <v>1885</v>
          </cell>
          <cell r="AW2327">
            <v>3206.93</v>
          </cell>
          <cell r="AX2327">
            <v>769.44719999999995</v>
          </cell>
        </row>
        <row r="2328">
          <cell r="D2328" t="str">
            <v>笠井　雅紀</v>
          </cell>
          <cell r="E2328">
            <v>1006</v>
          </cell>
          <cell r="F2328" t="str">
            <v>東京研修センター</v>
          </cell>
          <cell r="G2328">
            <v>100601</v>
          </cell>
          <cell r="H2328" t="str">
            <v>ＴＫＣＧ</v>
          </cell>
          <cell r="I2328">
            <v>1</v>
          </cell>
          <cell r="J2328" t="str">
            <v>部門1</v>
          </cell>
          <cell r="K2328">
            <v>1001</v>
          </cell>
          <cell r="L2328" t="str">
            <v>部門1-1</v>
          </cell>
          <cell r="M2328">
            <v>100102</v>
          </cell>
          <cell r="N2328" t="str">
            <v>一般職員</v>
          </cell>
          <cell r="O2328">
            <v>500</v>
          </cell>
          <cell r="P2328">
            <v>276000</v>
          </cell>
          <cell r="Q2328">
            <v>276000</v>
          </cell>
          <cell r="R2328">
            <v>0</v>
          </cell>
          <cell r="S2328">
            <v>0</v>
          </cell>
          <cell r="T2328">
            <v>0</v>
          </cell>
          <cell r="U2328">
            <v>0</v>
          </cell>
          <cell r="V2328">
            <v>0</v>
          </cell>
          <cell r="W2328">
            <v>0</v>
          </cell>
          <cell r="X2328">
            <v>0</v>
          </cell>
          <cell r="Y2328">
            <v>0</v>
          </cell>
          <cell r="Z2328">
            <v>276000</v>
          </cell>
          <cell r="AA2328">
            <v>0</v>
          </cell>
          <cell r="AB2328">
            <v>36240</v>
          </cell>
          <cell r="AC2328">
            <v>26000</v>
          </cell>
          <cell r="AD2328">
            <v>0</v>
          </cell>
          <cell r="AE2328">
            <v>0</v>
          </cell>
          <cell r="AF2328">
            <v>16633</v>
          </cell>
          <cell r="AG2328">
            <v>0</v>
          </cell>
          <cell r="AH2328">
            <v>969</v>
          </cell>
          <cell r="AI2328">
            <v>136501</v>
          </cell>
          <cell r="AJ2328">
            <v>0</v>
          </cell>
          <cell r="AK2328">
            <v>16154</v>
          </cell>
          <cell r="AL2328">
            <v>0</v>
          </cell>
          <cell r="AM2328">
            <v>36547.800000000003</v>
          </cell>
          <cell r="AN2328">
            <v>615</v>
          </cell>
          <cell r="AO2328">
            <v>0</v>
          </cell>
          <cell r="AP2328">
            <v>0</v>
          </cell>
          <cell r="AQ2328">
            <v>492343</v>
          </cell>
          <cell r="AR2328">
            <v>14578</v>
          </cell>
          <cell r="AS2328">
            <v>0</v>
          </cell>
          <cell r="AT2328">
            <v>616</v>
          </cell>
          <cell r="AU2328">
            <v>0</v>
          </cell>
          <cell r="AV2328">
            <v>2461</v>
          </cell>
          <cell r="AW2328">
            <v>4185.6305000000002</v>
          </cell>
          <cell r="AX2328">
            <v>1004.3797</v>
          </cell>
        </row>
        <row r="2329">
          <cell r="D2329" t="str">
            <v>矢島　肇</v>
          </cell>
          <cell r="E2329">
            <v>1002</v>
          </cell>
          <cell r="F2329" t="str">
            <v>派遣業務部</v>
          </cell>
          <cell r="G2329">
            <v>100201</v>
          </cell>
          <cell r="H2329" t="str">
            <v>派遣業務Ｇ</v>
          </cell>
          <cell r="I2329">
            <v>1</v>
          </cell>
          <cell r="J2329" t="str">
            <v>部門1</v>
          </cell>
          <cell r="K2329">
            <v>1001</v>
          </cell>
          <cell r="L2329" t="str">
            <v>部門1-1</v>
          </cell>
          <cell r="M2329">
            <v>100102</v>
          </cell>
          <cell r="N2329" t="str">
            <v>一般職員</v>
          </cell>
          <cell r="O2329">
            <v>500</v>
          </cell>
          <cell r="P2329">
            <v>400000</v>
          </cell>
          <cell r="Q2329">
            <v>400000</v>
          </cell>
          <cell r="R2329">
            <v>0</v>
          </cell>
          <cell r="S2329">
            <v>0</v>
          </cell>
          <cell r="T2329">
            <v>0</v>
          </cell>
          <cell r="U2329">
            <v>0</v>
          </cell>
          <cell r="V2329">
            <v>0</v>
          </cell>
          <cell r="W2329">
            <v>0</v>
          </cell>
          <cell r="X2329">
            <v>0</v>
          </cell>
          <cell r="Y2329">
            <v>0</v>
          </cell>
          <cell r="Z2329">
            <v>400000</v>
          </cell>
          <cell r="AA2329">
            <v>0</v>
          </cell>
          <cell r="AB2329">
            <v>0</v>
          </cell>
          <cell r="AC2329">
            <v>0</v>
          </cell>
          <cell r="AD2329">
            <v>0</v>
          </cell>
          <cell r="AE2329">
            <v>0</v>
          </cell>
          <cell r="AF2329">
            <v>25400</v>
          </cell>
          <cell r="AG2329">
            <v>0</v>
          </cell>
          <cell r="AH2329">
            <v>0</v>
          </cell>
          <cell r="AI2329">
            <v>11421</v>
          </cell>
          <cell r="AJ2329">
            <v>0</v>
          </cell>
          <cell r="AK2329">
            <v>17336</v>
          </cell>
          <cell r="AL2329">
            <v>2420</v>
          </cell>
          <cell r="AM2329">
            <v>39222.199999999997</v>
          </cell>
          <cell r="AN2329">
            <v>660</v>
          </cell>
          <cell r="AO2329">
            <v>0</v>
          </cell>
          <cell r="AP2329">
            <v>0</v>
          </cell>
          <cell r="AQ2329">
            <v>436821</v>
          </cell>
          <cell r="AR2329">
            <v>0</v>
          </cell>
          <cell r="AS2329">
            <v>0</v>
          </cell>
          <cell r="AT2329">
            <v>0</v>
          </cell>
          <cell r="AU2329">
            <v>0</v>
          </cell>
          <cell r="AV2329">
            <v>2184</v>
          </cell>
          <cell r="AW2329">
            <v>3713.0835000000002</v>
          </cell>
          <cell r="AX2329">
            <v>891.11479999999995</v>
          </cell>
        </row>
        <row r="2330">
          <cell r="D2330" t="str">
            <v>池田　慎吾</v>
          </cell>
          <cell r="E2330">
            <v>1002</v>
          </cell>
          <cell r="F2330" t="str">
            <v>政策推進部</v>
          </cell>
          <cell r="G2330">
            <v>100201</v>
          </cell>
          <cell r="H2330" t="str">
            <v>国際人材Ｇ</v>
          </cell>
          <cell r="I2330">
            <v>1</v>
          </cell>
          <cell r="J2330" t="str">
            <v>部門1</v>
          </cell>
          <cell r="K2330">
            <v>1001</v>
          </cell>
          <cell r="L2330" t="str">
            <v>部門1-1</v>
          </cell>
          <cell r="M2330">
            <v>100102</v>
          </cell>
          <cell r="N2330" t="str">
            <v>一般職員</v>
          </cell>
          <cell r="O2330">
            <v>300</v>
          </cell>
          <cell r="P2330">
            <v>362400</v>
          </cell>
          <cell r="Q2330">
            <v>362400</v>
          </cell>
          <cell r="R2330">
            <v>0</v>
          </cell>
          <cell r="S2330">
            <v>0</v>
          </cell>
          <cell r="T2330">
            <v>0</v>
          </cell>
          <cell r="U2330">
            <v>0</v>
          </cell>
          <cell r="V2330">
            <v>0</v>
          </cell>
          <cell r="W2330">
            <v>0</v>
          </cell>
          <cell r="X2330">
            <v>0</v>
          </cell>
          <cell r="Y2330">
            <v>0</v>
          </cell>
          <cell r="Z2330">
            <v>362400</v>
          </cell>
          <cell r="AA2330">
            <v>45000</v>
          </cell>
          <cell r="AB2330">
            <v>52008</v>
          </cell>
          <cell r="AC2330">
            <v>26000</v>
          </cell>
          <cell r="AD2330">
            <v>0</v>
          </cell>
          <cell r="AE2330">
            <v>0</v>
          </cell>
          <cell r="AF2330">
            <v>13673</v>
          </cell>
          <cell r="AG2330">
            <v>0</v>
          </cell>
          <cell r="AH2330">
            <v>22937</v>
          </cell>
          <cell r="AI2330">
            <v>0</v>
          </cell>
          <cell r="AJ2330">
            <v>0</v>
          </cell>
          <cell r="AK2330">
            <v>20882</v>
          </cell>
          <cell r="AL2330">
            <v>2915</v>
          </cell>
          <cell r="AM2330">
            <v>47244.4</v>
          </cell>
          <cell r="AN2330">
            <v>795</v>
          </cell>
          <cell r="AO2330">
            <v>0</v>
          </cell>
          <cell r="AP2330">
            <v>0</v>
          </cell>
          <cell r="AQ2330">
            <v>522018</v>
          </cell>
          <cell r="AR2330">
            <v>0</v>
          </cell>
          <cell r="AS2330">
            <v>0</v>
          </cell>
          <cell r="AT2330">
            <v>0</v>
          </cell>
          <cell r="AU2330">
            <v>0</v>
          </cell>
          <cell r="AV2330">
            <v>2610</v>
          </cell>
          <cell r="AW2330">
            <v>4437.2430000000004</v>
          </cell>
          <cell r="AX2330">
            <v>1064.9167</v>
          </cell>
        </row>
        <row r="2331">
          <cell r="D2331" t="str">
            <v>西牧　義人</v>
          </cell>
          <cell r="E2331">
            <v>1002</v>
          </cell>
          <cell r="F2331" t="str">
            <v>派遣業務部</v>
          </cell>
          <cell r="G2331">
            <v>100201</v>
          </cell>
          <cell r="H2331" t="str">
            <v>派遣業務Ｇ</v>
          </cell>
          <cell r="I2331">
            <v>1</v>
          </cell>
          <cell r="J2331" t="str">
            <v>部門1</v>
          </cell>
          <cell r="K2331">
            <v>1001</v>
          </cell>
          <cell r="L2331" t="str">
            <v>部門1-1</v>
          </cell>
          <cell r="M2331">
            <v>100102</v>
          </cell>
          <cell r="N2331" t="str">
            <v>一般職員</v>
          </cell>
          <cell r="O2331">
            <v>500</v>
          </cell>
          <cell r="P2331">
            <v>299800</v>
          </cell>
          <cell r="Q2331">
            <v>299800</v>
          </cell>
          <cell r="R2331">
            <v>0</v>
          </cell>
          <cell r="S2331">
            <v>0</v>
          </cell>
          <cell r="T2331">
            <v>0</v>
          </cell>
          <cell r="U2331">
            <v>0</v>
          </cell>
          <cell r="V2331">
            <v>0</v>
          </cell>
          <cell r="W2331">
            <v>0</v>
          </cell>
          <cell r="X2331">
            <v>0</v>
          </cell>
          <cell r="Y2331">
            <v>0</v>
          </cell>
          <cell r="Z2331">
            <v>299800</v>
          </cell>
          <cell r="AA2331">
            <v>0</v>
          </cell>
          <cell r="AB2331">
            <v>39096</v>
          </cell>
          <cell r="AC2331">
            <v>26000</v>
          </cell>
          <cell r="AD2331">
            <v>0</v>
          </cell>
          <cell r="AE2331">
            <v>0</v>
          </cell>
          <cell r="AF2331">
            <v>15076</v>
          </cell>
          <cell r="AG2331">
            <v>0</v>
          </cell>
          <cell r="AH2331">
            <v>144</v>
          </cell>
          <cell r="AI2331">
            <v>66432</v>
          </cell>
          <cell r="AJ2331">
            <v>0</v>
          </cell>
          <cell r="AK2331">
            <v>19700</v>
          </cell>
          <cell r="AL2331">
            <v>2750</v>
          </cell>
          <cell r="AM2331">
            <v>44570</v>
          </cell>
          <cell r="AN2331">
            <v>750</v>
          </cell>
          <cell r="AO2331">
            <v>0</v>
          </cell>
          <cell r="AP2331">
            <v>0</v>
          </cell>
          <cell r="AQ2331">
            <v>446548</v>
          </cell>
          <cell r="AR2331">
            <v>2943</v>
          </cell>
          <cell r="AS2331">
            <v>0</v>
          </cell>
          <cell r="AT2331">
            <v>0</v>
          </cell>
          <cell r="AU2331">
            <v>0</v>
          </cell>
          <cell r="AV2331">
            <v>2232</v>
          </cell>
          <cell r="AW2331">
            <v>3796.3980000000001</v>
          </cell>
          <cell r="AX2331">
            <v>910.9579</v>
          </cell>
        </row>
        <row r="2332">
          <cell r="D2332" t="str">
            <v>武田　貞生</v>
          </cell>
          <cell r="E2332">
            <v>1001</v>
          </cell>
          <cell r="F2332" t="str">
            <v>役員他</v>
          </cell>
          <cell r="G2332">
            <v>100101</v>
          </cell>
          <cell r="H2332" t="str">
            <v>役員</v>
          </cell>
          <cell r="I2332">
            <v>1</v>
          </cell>
          <cell r="J2332" t="str">
            <v>部門1</v>
          </cell>
          <cell r="K2332">
            <v>1001</v>
          </cell>
          <cell r="L2332" t="str">
            <v>部門1-1</v>
          </cell>
          <cell r="M2332">
            <v>100101</v>
          </cell>
          <cell r="N2332" t="str">
            <v>役員</v>
          </cell>
          <cell r="O2332">
            <v>100</v>
          </cell>
          <cell r="P2332">
            <v>0</v>
          </cell>
          <cell r="Q2332">
            <v>820000</v>
          </cell>
          <cell r="R2332">
            <v>0</v>
          </cell>
          <cell r="S2332">
            <v>0</v>
          </cell>
          <cell r="T2332">
            <v>0</v>
          </cell>
          <cell r="U2332">
            <v>0</v>
          </cell>
          <cell r="V2332">
            <v>0</v>
          </cell>
          <cell r="W2332">
            <v>0</v>
          </cell>
          <cell r="X2332">
            <v>0</v>
          </cell>
          <cell r="Y2332">
            <v>0</v>
          </cell>
          <cell r="Z2332">
            <v>820000</v>
          </cell>
          <cell r="AA2332">
            <v>0</v>
          </cell>
          <cell r="AB2332">
            <v>0</v>
          </cell>
          <cell r="AC2332">
            <v>0</v>
          </cell>
          <cell r="AD2332">
            <v>0</v>
          </cell>
          <cell r="AE2332">
            <v>0</v>
          </cell>
          <cell r="AF2332">
            <v>17640</v>
          </cell>
          <cell r="AG2332">
            <v>0</v>
          </cell>
          <cell r="AH2332">
            <v>0</v>
          </cell>
          <cell r="AI2332">
            <v>0</v>
          </cell>
          <cell r="AJ2332">
            <v>0</v>
          </cell>
          <cell r="AK2332">
            <v>38612</v>
          </cell>
          <cell r="AL2332">
            <v>5390</v>
          </cell>
          <cell r="AM2332">
            <v>55267.6</v>
          </cell>
          <cell r="AN2332">
            <v>930</v>
          </cell>
          <cell r="AO2332">
            <v>0</v>
          </cell>
          <cell r="AP2332">
            <v>0</v>
          </cell>
          <cell r="AQ2332">
            <v>985240</v>
          </cell>
          <cell r="AR2332">
            <v>0</v>
          </cell>
          <cell r="AS2332">
            <v>0</v>
          </cell>
          <cell r="AT2332">
            <v>0</v>
          </cell>
          <cell r="AU2332">
            <v>0</v>
          </cell>
          <cell r="AV2332">
            <v>0</v>
          </cell>
          <cell r="AW2332">
            <v>0</v>
          </cell>
          <cell r="AX2332">
            <v>0</v>
          </cell>
        </row>
        <row r="2333">
          <cell r="D2333" t="str">
            <v>有賀　佑樹</v>
          </cell>
          <cell r="E2333">
            <v>1001</v>
          </cell>
          <cell r="F2333" t="str">
            <v>産業推進部</v>
          </cell>
          <cell r="G2333">
            <v>100102</v>
          </cell>
          <cell r="H2333" t="str">
            <v>ＥＰＡＧ</v>
          </cell>
          <cell r="I2333">
            <v>1</v>
          </cell>
          <cell r="J2333" t="str">
            <v>部門1</v>
          </cell>
          <cell r="K2333">
            <v>1001</v>
          </cell>
          <cell r="L2333" t="str">
            <v>部門1-1</v>
          </cell>
          <cell r="M2333">
            <v>100102</v>
          </cell>
          <cell r="N2333" t="str">
            <v>一般職員</v>
          </cell>
          <cell r="O2333">
            <v>500</v>
          </cell>
          <cell r="P2333">
            <v>224700</v>
          </cell>
          <cell r="Q2333">
            <v>224700</v>
          </cell>
          <cell r="R2333">
            <v>0</v>
          </cell>
          <cell r="S2333">
            <v>0</v>
          </cell>
          <cell r="T2333">
            <v>0</v>
          </cell>
          <cell r="U2333">
            <v>0</v>
          </cell>
          <cell r="V2333">
            <v>0</v>
          </cell>
          <cell r="W2333">
            <v>0</v>
          </cell>
          <cell r="X2333">
            <v>0</v>
          </cell>
          <cell r="Y2333">
            <v>0</v>
          </cell>
          <cell r="Z2333">
            <v>224700</v>
          </cell>
          <cell r="AA2333">
            <v>0</v>
          </cell>
          <cell r="AB2333">
            <v>28524</v>
          </cell>
          <cell r="AC2333">
            <v>13000</v>
          </cell>
          <cell r="AD2333">
            <v>27000</v>
          </cell>
          <cell r="AE2333">
            <v>0</v>
          </cell>
          <cell r="AF2333">
            <v>20813</v>
          </cell>
          <cell r="AG2333">
            <v>0</v>
          </cell>
          <cell r="AH2333">
            <v>0</v>
          </cell>
          <cell r="AI2333">
            <v>88250</v>
          </cell>
          <cell r="AJ2333">
            <v>0</v>
          </cell>
          <cell r="AK2333">
            <v>14972</v>
          </cell>
          <cell r="AL2333">
            <v>0</v>
          </cell>
          <cell r="AM2333">
            <v>33873.4</v>
          </cell>
          <cell r="AN2333">
            <v>570</v>
          </cell>
          <cell r="AO2333">
            <v>0</v>
          </cell>
          <cell r="AP2333">
            <v>0</v>
          </cell>
          <cell r="AQ2333">
            <v>402287</v>
          </cell>
          <cell r="AR2333">
            <v>12261</v>
          </cell>
          <cell r="AS2333">
            <v>0</v>
          </cell>
          <cell r="AT2333">
            <v>738</v>
          </cell>
          <cell r="AU2333">
            <v>0</v>
          </cell>
          <cell r="AV2333">
            <v>2011</v>
          </cell>
          <cell r="AW2333">
            <v>3419.8744999999999</v>
          </cell>
          <cell r="AX2333">
            <v>820.66539999999998</v>
          </cell>
        </row>
        <row r="2334">
          <cell r="D2334" t="str">
            <v>岡　麻美</v>
          </cell>
          <cell r="E2334">
            <v>1006</v>
          </cell>
          <cell r="F2334" t="str">
            <v>東京研修センター</v>
          </cell>
          <cell r="G2334">
            <v>100601</v>
          </cell>
          <cell r="H2334" t="str">
            <v>ＴＫＣＧ</v>
          </cell>
          <cell r="I2334">
            <v>1</v>
          </cell>
          <cell r="J2334" t="str">
            <v>部門1</v>
          </cell>
          <cell r="K2334">
            <v>1001</v>
          </cell>
          <cell r="L2334" t="str">
            <v>部門1-1</v>
          </cell>
          <cell r="M2334">
            <v>100102</v>
          </cell>
          <cell r="N2334" t="str">
            <v>一般職員</v>
          </cell>
          <cell r="O2334">
            <v>500</v>
          </cell>
          <cell r="P2334">
            <v>199900</v>
          </cell>
          <cell r="Q2334">
            <v>199900</v>
          </cell>
          <cell r="R2334">
            <v>0</v>
          </cell>
          <cell r="S2334">
            <v>0</v>
          </cell>
          <cell r="T2334">
            <v>0</v>
          </cell>
          <cell r="U2334">
            <v>0</v>
          </cell>
          <cell r="V2334">
            <v>0</v>
          </cell>
          <cell r="W2334">
            <v>0</v>
          </cell>
          <cell r="X2334">
            <v>0</v>
          </cell>
          <cell r="Y2334">
            <v>0</v>
          </cell>
          <cell r="Z2334">
            <v>199900</v>
          </cell>
          <cell r="AA2334">
            <v>0</v>
          </cell>
          <cell r="AB2334">
            <v>23988</v>
          </cell>
          <cell r="AC2334">
            <v>0</v>
          </cell>
          <cell r="AD2334">
            <v>27000</v>
          </cell>
          <cell r="AE2334">
            <v>0</v>
          </cell>
          <cell r="AF2334">
            <v>5625</v>
          </cell>
          <cell r="AG2334">
            <v>0</v>
          </cell>
          <cell r="AH2334">
            <v>0</v>
          </cell>
          <cell r="AI2334">
            <v>62190</v>
          </cell>
          <cell r="AJ2334">
            <v>0</v>
          </cell>
          <cell r="AK2334">
            <v>12608</v>
          </cell>
          <cell r="AL2334">
            <v>0</v>
          </cell>
          <cell r="AM2334">
            <v>28525.599999999999</v>
          </cell>
          <cell r="AN2334">
            <v>480</v>
          </cell>
          <cell r="AO2334">
            <v>0</v>
          </cell>
          <cell r="AP2334">
            <v>0</v>
          </cell>
          <cell r="AQ2334">
            <v>318703</v>
          </cell>
          <cell r="AR2334">
            <v>5549</v>
          </cell>
          <cell r="AS2334">
            <v>0</v>
          </cell>
          <cell r="AT2334">
            <v>0</v>
          </cell>
          <cell r="AU2334">
            <v>0</v>
          </cell>
          <cell r="AV2334">
            <v>1593</v>
          </cell>
          <cell r="AW2334">
            <v>2709.4904999999999</v>
          </cell>
          <cell r="AX2334">
            <v>650.15409999999997</v>
          </cell>
        </row>
        <row r="2335">
          <cell r="D2335" t="str">
            <v>鎌田　貴大</v>
          </cell>
          <cell r="E2335">
            <v>1007</v>
          </cell>
          <cell r="F2335" t="str">
            <v>関西研修センター</v>
          </cell>
          <cell r="G2335">
            <v>100701</v>
          </cell>
          <cell r="H2335" t="str">
            <v>ＫＫＣＧ</v>
          </cell>
          <cell r="I2335">
            <v>1</v>
          </cell>
          <cell r="J2335" t="str">
            <v>部門1</v>
          </cell>
          <cell r="K2335">
            <v>1001</v>
          </cell>
          <cell r="L2335" t="str">
            <v>部門1-1</v>
          </cell>
          <cell r="M2335">
            <v>100102</v>
          </cell>
          <cell r="N2335" t="str">
            <v>一般職員</v>
          </cell>
          <cell r="O2335">
            <v>500</v>
          </cell>
          <cell r="P2335">
            <v>199900</v>
          </cell>
          <cell r="Q2335">
            <v>199900</v>
          </cell>
          <cell r="R2335">
            <v>0</v>
          </cell>
          <cell r="S2335">
            <v>0</v>
          </cell>
          <cell r="T2335">
            <v>0</v>
          </cell>
          <cell r="U2335">
            <v>0</v>
          </cell>
          <cell r="V2335">
            <v>0</v>
          </cell>
          <cell r="W2335">
            <v>0</v>
          </cell>
          <cell r="X2335">
            <v>0</v>
          </cell>
          <cell r="Y2335">
            <v>0</v>
          </cell>
          <cell r="Z2335">
            <v>199900</v>
          </cell>
          <cell r="AA2335">
            <v>0</v>
          </cell>
          <cell r="AB2335">
            <v>23988</v>
          </cell>
          <cell r="AC2335">
            <v>0</v>
          </cell>
          <cell r="AD2335">
            <v>27000</v>
          </cell>
          <cell r="AE2335">
            <v>0</v>
          </cell>
          <cell r="AF2335">
            <v>0</v>
          </cell>
          <cell r="AG2335">
            <v>0</v>
          </cell>
          <cell r="AH2335">
            <v>0</v>
          </cell>
          <cell r="AI2335">
            <v>26302</v>
          </cell>
          <cell r="AJ2335">
            <v>0</v>
          </cell>
          <cell r="AK2335">
            <v>12608</v>
          </cell>
          <cell r="AL2335">
            <v>0</v>
          </cell>
          <cell r="AM2335">
            <v>28525.599999999999</v>
          </cell>
          <cell r="AN2335">
            <v>480</v>
          </cell>
          <cell r="AO2335">
            <v>0</v>
          </cell>
          <cell r="AP2335">
            <v>0</v>
          </cell>
          <cell r="AQ2335">
            <v>277190</v>
          </cell>
          <cell r="AR2335">
            <v>0</v>
          </cell>
          <cell r="AS2335">
            <v>0</v>
          </cell>
          <cell r="AT2335">
            <v>0</v>
          </cell>
          <cell r="AU2335">
            <v>0</v>
          </cell>
          <cell r="AV2335">
            <v>1385</v>
          </cell>
          <cell r="AW2335">
            <v>2357.0650000000001</v>
          </cell>
          <cell r="AX2335">
            <v>565.46759999999995</v>
          </cell>
        </row>
        <row r="2336">
          <cell r="D2336" t="str">
            <v>本間　友佳</v>
          </cell>
          <cell r="E2336">
            <v>1006</v>
          </cell>
          <cell r="F2336" t="str">
            <v>東京研修センター</v>
          </cell>
          <cell r="G2336">
            <v>100601</v>
          </cell>
          <cell r="H2336" t="str">
            <v>ＴＫＣＧ</v>
          </cell>
          <cell r="I2336">
            <v>1</v>
          </cell>
          <cell r="J2336" t="str">
            <v>部門1</v>
          </cell>
          <cell r="K2336">
            <v>1001</v>
          </cell>
          <cell r="L2336" t="str">
            <v>部門1-1</v>
          </cell>
          <cell r="M2336">
            <v>100102</v>
          </cell>
          <cell r="N2336" t="str">
            <v>一般職員</v>
          </cell>
          <cell r="O2336">
            <v>500</v>
          </cell>
          <cell r="P2336">
            <v>215200</v>
          </cell>
          <cell r="Q2336">
            <v>215200</v>
          </cell>
          <cell r="R2336">
            <v>0</v>
          </cell>
          <cell r="S2336">
            <v>0</v>
          </cell>
          <cell r="T2336">
            <v>0</v>
          </cell>
          <cell r="U2336">
            <v>0</v>
          </cell>
          <cell r="V2336">
            <v>0</v>
          </cell>
          <cell r="W2336">
            <v>0</v>
          </cell>
          <cell r="X2336">
            <v>0</v>
          </cell>
          <cell r="Y2336">
            <v>0</v>
          </cell>
          <cell r="Z2336">
            <v>215200</v>
          </cell>
          <cell r="AA2336">
            <v>0</v>
          </cell>
          <cell r="AB2336">
            <v>25824</v>
          </cell>
          <cell r="AC2336">
            <v>0</v>
          </cell>
          <cell r="AD2336">
            <v>27000</v>
          </cell>
          <cell r="AE2336">
            <v>0</v>
          </cell>
          <cell r="AF2336">
            <v>12086</v>
          </cell>
          <cell r="AG2336">
            <v>0</v>
          </cell>
          <cell r="AH2336">
            <v>0</v>
          </cell>
          <cell r="AI2336">
            <v>188179</v>
          </cell>
          <cell r="AJ2336">
            <v>0</v>
          </cell>
          <cell r="AK2336">
            <v>14184</v>
          </cell>
          <cell r="AL2336">
            <v>0</v>
          </cell>
          <cell r="AM2336">
            <v>32090.799999999999</v>
          </cell>
          <cell r="AN2336">
            <v>540</v>
          </cell>
          <cell r="AO2336">
            <v>0</v>
          </cell>
          <cell r="AP2336">
            <v>0</v>
          </cell>
          <cell r="AQ2336">
            <v>468289</v>
          </cell>
          <cell r="AR2336">
            <v>30433</v>
          </cell>
          <cell r="AS2336">
            <v>6433</v>
          </cell>
          <cell r="AT2336">
            <v>4460</v>
          </cell>
          <cell r="AU2336">
            <v>0</v>
          </cell>
          <cell r="AV2336">
            <v>2341</v>
          </cell>
          <cell r="AW2336">
            <v>3980.9014999999999</v>
          </cell>
          <cell r="AX2336">
            <v>955.30949999999996</v>
          </cell>
        </row>
        <row r="2337">
          <cell r="D2337" t="str">
            <v>杉田　哲也</v>
          </cell>
          <cell r="E2337">
            <v>1001</v>
          </cell>
          <cell r="F2337" t="str">
            <v>産業推進部</v>
          </cell>
          <cell r="G2337">
            <v>100101</v>
          </cell>
          <cell r="H2337" t="str">
            <v>産業国際化・インフラＧ</v>
          </cell>
          <cell r="I2337">
            <v>1</v>
          </cell>
          <cell r="J2337" t="str">
            <v>部門1</v>
          </cell>
          <cell r="K2337">
            <v>1001</v>
          </cell>
          <cell r="L2337" t="str">
            <v>部門1-1</v>
          </cell>
          <cell r="M2337">
            <v>100102</v>
          </cell>
          <cell r="N2337" t="str">
            <v>一般職員</v>
          </cell>
          <cell r="O2337">
            <v>300</v>
          </cell>
          <cell r="P2337">
            <v>371700</v>
          </cell>
          <cell r="Q2337">
            <v>371700</v>
          </cell>
          <cell r="R2337">
            <v>0</v>
          </cell>
          <cell r="S2337">
            <v>0</v>
          </cell>
          <cell r="T2337">
            <v>0</v>
          </cell>
          <cell r="U2337">
            <v>0</v>
          </cell>
          <cell r="V2337">
            <v>0</v>
          </cell>
          <cell r="W2337">
            <v>0</v>
          </cell>
          <cell r="X2337">
            <v>0</v>
          </cell>
          <cell r="Y2337">
            <v>0</v>
          </cell>
          <cell r="Z2337">
            <v>371700</v>
          </cell>
          <cell r="AA2337">
            <v>75000</v>
          </cell>
          <cell r="AB2337">
            <v>57324</v>
          </cell>
          <cell r="AC2337">
            <v>31000</v>
          </cell>
          <cell r="AD2337">
            <v>27000</v>
          </cell>
          <cell r="AE2337">
            <v>0</v>
          </cell>
          <cell r="AF2337">
            <v>12065</v>
          </cell>
          <cell r="AG2337">
            <v>0</v>
          </cell>
          <cell r="AH2337">
            <v>0</v>
          </cell>
          <cell r="AI2337">
            <v>0</v>
          </cell>
          <cell r="AJ2337">
            <v>0</v>
          </cell>
          <cell r="AK2337">
            <v>26792</v>
          </cell>
          <cell r="AL2337">
            <v>3740</v>
          </cell>
          <cell r="AM2337">
            <v>55267.6</v>
          </cell>
          <cell r="AN2337">
            <v>930</v>
          </cell>
          <cell r="AO2337">
            <v>0</v>
          </cell>
          <cell r="AP2337">
            <v>0</v>
          </cell>
          <cell r="AQ2337">
            <v>574089</v>
          </cell>
          <cell r="AR2337">
            <v>0</v>
          </cell>
          <cell r="AS2337">
            <v>0</v>
          </cell>
          <cell r="AT2337">
            <v>0</v>
          </cell>
          <cell r="AU2337">
            <v>0</v>
          </cell>
          <cell r="AV2337">
            <v>2870</v>
          </cell>
          <cell r="AW2337">
            <v>4880.2015000000001</v>
          </cell>
          <cell r="AX2337">
            <v>1171.1415</v>
          </cell>
        </row>
        <row r="2338">
          <cell r="D2338" t="str">
            <v>古田　淳</v>
          </cell>
          <cell r="E2338">
            <v>1002</v>
          </cell>
          <cell r="F2338" t="str">
            <v>政策推進部</v>
          </cell>
          <cell r="G2338">
            <v>100202</v>
          </cell>
          <cell r="H2338" t="str">
            <v>政策受託Ｇ</v>
          </cell>
          <cell r="I2338">
            <v>1</v>
          </cell>
          <cell r="J2338" t="str">
            <v>部門1</v>
          </cell>
          <cell r="K2338">
            <v>1001</v>
          </cell>
          <cell r="L2338" t="str">
            <v>部門1-1</v>
          </cell>
          <cell r="M2338">
            <v>100102</v>
          </cell>
          <cell r="N2338" t="str">
            <v>一般職員</v>
          </cell>
          <cell r="O2338">
            <v>500</v>
          </cell>
          <cell r="P2338">
            <v>315600</v>
          </cell>
          <cell r="Q2338">
            <v>315600</v>
          </cell>
          <cell r="R2338">
            <v>0</v>
          </cell>
          <cell r="S2338">
            <v>0</v>
          </cell>
          <cell r="T2338">
            <v>0</v>
          </cell>
          <cell r="U2338">
            <v>0</v>
          </cell>
          <cell r="V2338">
            <v>0</v>
          </cell>
          <cell r="W2338">
            <v>0</v>
          </cell>
          <cell r="X2338">
            <v>0</v>
          </cell>
          <cell r="Y2338">
            <v>0</v>
          </cell>
          <cell r="Z2338">
            <v>315600</v>
          </cell>
          <cell r="AA2338">
            <v>0</v>
          </cell>
          <cell r="AB2338">
            <v>37872</v>
          </cell>
          <cell r="AC2338">
            <v>0</v>
          </cell>
          <cell r="AD2338">
            <v>0</v>
          </cell>
          <cell r="AE2338">
            <v>0</v>
          </cell>
          <cell r="AF2338">
            <v>10265</v>
          </cell>
          <cell r="AG2338">
            <v>0</v>
          </cell>
          <cell r="AH2338">
            <v>0</v>
          </cell>
          <cell r="AI2338">
            <v>24370</v>
          </cell>
          <cell r="AJ2338">
            <v>0</v>
          </cell>
          <cell r="AK2338">
            <v>28368</v>
          </cell>
          <cell r="AL2338">
            <v>3960</v>
          </cell>
          <cell r="AM2338">
            <v>64181.599999999999</v>
          </cell>
          <cell r="AN2338">
            <v>1080</v>
          </cell>
          <cell r="AO2338">
            <v>0</v>
          </cell>
          <cell r="AP2338">
            <v>0</v>
          </cell>
          <cell r="AQ2338">
            <v>388107</v>
          </cell>
          <cell r="AR2338">
            <v>0</v>
          </cell>
          <cell r="AS2338">
            <v>0</v>
          </cell>
          <cell r="AT2338">
            <v>0</v>
          </cell>
          <cell r="AU2338">
            <v>0</v>
          </cell>
          <cell r="AV2338">
            <v>1940</v>
          </cell>
          <cell r="AW2338">
            <v>3299.4445000000001</v>
          </cell>
          <cell r="AX2338">
            <v>791.73820000000001</v>
          </cell>
        </row>
        <row r="2339">
          <cell r="D2339" t="str">
            <v>内野　麻衣子</v>
          </cell>
          <cell r="E2339">
            <v>1008</v>
          </cell>
          <cell r="F2339" t="str">
            <v>HIDA総合研究所</v>
          </cell>
          <cell r="G2339">
            <v>100801</v>
          </cell>
          <cell r="H2339" t="str">
            <v>調査企画Ｇ</v>
          </cell>
          <cell r="I2339">
            <v>1</v>
          </cell>
          <cell r="J2339" t="str">
            <v>部門1</v>
          </cell>
          <cell r="K2339">
            <v>1001</v>
          </cell>
          <cell r="L2339" t="str">
            <v>部門1-1</v>
          </cell>
          <cell r="M2339">
            <v>100102</v>
          </cell>
          <cell r="N2339" t="str">
            <v>一般職員</v>
          </cell>
          <cell r="O2339">
            <v>500</v>
          </cell>
          <cell r="P2339">
            <v>273800</v>
          </cell>
          <cell r="Q2339">
            <v>273800</v>
          </cell>
          <cell r="R2339">
            <v>0</v>
          </cell>
          <cell r="S2339">
            <v>0</v>
          </cell>
          <cell r="T2339">
            <v>0</v>
          </cell>
          <cell r="U2339">
            <v>0</v>
          </cell>
          <cell r="V2339">
            <v>0</v>
          </cell>
          <cell r="W2339">
            <v>0</v>
          </cell>
          <cell r="X2339">
            <v>0</v>
          </cell>
          <cell r="Y2339">
            <v>0</v>
          </cell>
          <cell r="Z2339">
            <v>273800</v>
          </cell>
          <cell r="AA2339">
            <v>0</v>
          </cell>
          <cell r="AB2339">
            <v>32856</v>
          </cell>
          <cell r="AC2339">
            <v>0</v>
          </cell>
          <cell r="AD2339">
            <v>0</v>
          </cell>
          <cell r="AE2339">
            <v>0</v>
          </cell>
          <cell r="AF2339">
            <v>14211</v>
          </cell>
          <cell r="AG2339">
            <v>0</v>
          </cell>
          <cell r="AH2339">
            <v>0</v>
          </cell>
          <cell r="AI2339">
            <v>32338</v>
          </cell>
          <cell r="AJ2339">
            <v>0</v>
          </cell>
          <cell r="AK2339">
            <v>14972</v>
          </cell>
          <cell r="AL2339">
            <v>0</v>
          </cell>
          <cell r="AM2339">
            <v>33873.4</v>
          </cell>
          <cell r="AN2339">
            <v>570</v>
          </cell>
          <cell r="AO2339">
            <v>0</v>
          </cell>
          <cell r="AP2339">
            <v>0</v>
          </cell>
          <cell r="AQ2339">
            <v>353205</v>
          </cell>
          <cell r="AR2339">
            <v>0</v>
          </cell>
          <cell r="AS2339">
            <v>0</v>
          </cell>
          <cell r="AT2339">
            <v>0</v>
          </cell>
          <cell r="AU2339">
            <v>0</v>
          </cell>
          <cell r="AV2339">
            <v>1766</v>
          </cell>
          <cell r="AW2339">
            <v>3002.2674999999999</v>
          </cell>
          <cell r="AX2339">
            <v>720.53819999999996</v>
          </cell>
        </row>
        <row r="2340">
          <cell r="D2340" t="str">
            <v>田中　道代</v>
          </cell>
          <cell r="E2340">
            <v>1002</v>
          </cell>
          <cell r="F2340" t="str">
            <v>政策推進部</v>
          </cell>
          <cell r="G2340">
            <v>100201</v>
          </cell>
          <cell r="H2340" t="str">
            <v>国際人材Ｇ</v>
          </cell>
          <cell r="I2340">
            <v>1</v>
          </cell>
          <cell r="J2340" t="str">
            <v>部門1</v>
          </cell>
          <cell r="K2340">
            <v>1001</v>
          </cell>
          <cell r="L2340" t="str">
            <v>部門1-1</v>
          </cell>
          <cell r="M2340">
            <v>100102</v>
          </cell>
          <cell r="N2340" t="str">
            <v>一般職員</v>
          </cell>
          <cell r="O2340">
            <v>500</v>
          </cell>
          <cell r="P2340">
            <v>315600</v>
          </cell>
          <cell r="Q2340">
            <v>315600</v>
          </cell>
          <cell r="R2340">
            <v>0</v>
          </cell>
          <cell r="S2340">
            <v>0</v>
          </cell>
          <cell r="T2340">
            <v>0</v>
          </cell>
          <cell r="U2340">
            <v>0</v>
          </cell>
          <cell r="V2340">
            <v>0</v>
          </cell>
          <cell r="W2340">
            <v>0</v>
          </cell>
          <cell r="X2340">
            <v>0</v>
          </cell>
          <cell r="Y2340">
            <v>0</v>
          </cell>
          <cell r="Z2340">
            <v>315600</v>
          </cell>
          <cell r="AA2340">
            <v>0</v>
          </cell>
          <cell r="AB2340">
            <v>37872</v>
          </cell>
          <cell r="AC2340">
            <v>0</v>
          </cell>
          <cell r="AD2340">
            <v>0</v>
          </cell>
          <cell r="AE2340">
            <v>0</v>
          </cell>
          <cell r="AF2340">
            <v>9538</v>
          </cell>
          <cell r="AG2340">
            <v>0</v>
          </cell>
          <cell r="AH2340">
            <v>0</v>
          </cell>
          <cell r="AI2340">
            <v>25269</v>
          </cell>
          <cell r="AJ2340">
            <v>0</v>
          </cell>
          <cell r="AK2340">
            <v>17336</v>
          </cell>
          <cell r="AL2340">
            <v>2420</v>
          </cell>
          <cell r="AM2340">
            <v>39222.199999999997</v>
          </cell>
          <cell r="AN2340">
            <v>660</v>
          </cell>
          <cell r="AO2340">
            <v>0</v>
          </cell>
          <cell r="AP2340">
            <v>0</v>
          </cell>
          <cell r="AQ2340">
            <v>388279</v>
          </cell>
          <cell r="AR2340">
            <v>0</v>
          </cell>
          <cell r="AS2340">
            <v>0</v>
          </cell>
          <cell r="AT2340">
            <v>0</v>
          </cell>
          <cell r="AU2340">
            <v>0</v>
          </cell>
          <cell r="AV2340">
            <v>1941</v>
          </cell>
          <cell r="AW2340">
            <v>3300.7665000000002</v>
          </cell>
          <cell r="AX2340">
            <v>792.08910000000003</v>
          </cell>
        </row>
        <row r="2341">
          <cell r="D2341" t="str">
            <v>榎本　伸一</v>
          </cell>
          <cell r="E2341">
            <v>1007</v>
          </cell>
          <cell r="F2341" t="str">
            <v>関西研修センター</v>
          </cell>
          <cell r="G2341">
            <v>100701</v>
          </cell>
          <cell r="H2341" t="str">
            <v>ＫＫＣＧ</v>
          </cell>
          <cell r="I2341">
            <v>1</v>
          </cell>
          <cell r="J2341" t="str">
            <v>部門1</v>
          </cell>
          <cell r="K2341">
            <v>1001</v>
          </cell>
          <cell r="L2341" t="str">
            <v>部門1-1</v>
          </cell>
          <cell r="M2341">
            <v>100102</v>
          </cell>
          <cell r="N2341" t="str">
            <v>一般職員</v>
          </cell>
          <cell r="O2341">
            <v>500</v>
          </cell>
          <cell r="P2341">
            <v>315600</v>
          </cell>
          <cell r="Q2341">
            <v>315600</v>
          </cell>
          <cell r="R2341">
            <v>0</v>
          </cell>
          <cell r="S2341">
            <v>0</v>
          </cell>
          <cell r="T2341">
            <v>0</v>
          </cell>
          <cell r="U2341">
            <v>0</v>
          </cell>
          <cell r="V2341">
            <v>0</v>
          </cell>
          <cell r="W2341">
            <v>0</v>
          </cell>
          <cell r="X2341">
            <v>0</v>
          </cell>
          <cell r="Y2341">
            <v>0</v>
          </cell>
          <cell r="Z2341">
            <v>315600</v>
          </cell>
          <cell r="AA2341">
            <v>0</v>
          </cell>
          <cell r="AB2341">
            <v>37872</v>
          </cell>
          <cell r="AC2341">
            <v>0</v>
          </cell>
          <cell r="AD2341">
            <v>0</v>
          </cell>
          <cell r="AE2341">
            <v>0</v>
          </cell>
          <cell r="AF2341">
            <v>11882</v>
          </cell>
          <cell r="AG2341">
            <v>0</v>
          </cell>
          <cell r="AH2341">
            <v>0</v>
          </cell>
          <cell r="AI2341">
            <v>111846</v>
          </cell>
          <cell r="AJ2341">
            <v>-17603</v>
          </cell>
          <cell r="AK2341">
            <v>17336</v>
          </cell>
          <cell r="AL2341">
            <v>2420</v>
          </cell>
          <cell r="AM2341">
            <v>39222.199999999997</v>
          </cell>
          <cell r="AN2341">
            <v>660</v>
          </cell>
          <cell r="AO2341">
            <v>0</v>
          </cell>
          <cell r="AP2341">
            <v>0</v>
          </cell>
          <cell r="AQ2341">
            <v>459597</v>
          </cell>
          <cell r="AR2341">
            <v>9666</v>
          </cell>
          <cell r="AS2341">
            <v>0</v>
          </cell>
          <cell r="AT2341">
            <v>0</v>
          </cell>
          <cell r="AU2341">
            <v>2354</v>
          </cell>
          <cell r="AV2341">
            <v>2297</v>
          </cell>
          <cell r="AW2341">
            <v>3907.5594999999998</v>
          </cell>
          <cell r="AX2341">
            <v>937.57780000000002</v>
          </cell>
        </row>
        <row r="2342">
          <cell r="D2342" t="str">
            <v>鈴木　美保</v>
          </cell>
          <cell r="E2342">
            <v>1002</v>
          </cell>
          <cell r="F2342" t="str">
            <v>政策推進部</v>
          </cell>
          <cell r="G2342">
            <v>100201</v>
          </cell>
          <cell r="H2342" t="str">
            <v>国際人材Ｇ</v>
          </cell>
          <cell r="I2342">
            <v>1</v>
          </cell>
          <cell r="J2342" t="str">
            <v>部門1</v>
          </cell>
          <cell r="K2342">
            <v>1001</v>
          </cell>
          <cell r="L2342" t="str">
            <v>部門1-1</v>
          </cell>
          <cell r="M2342">
            <v>100102</v>
          </cell>
          <cell r="N2342" t="str">
            <v>一般職員</v>
          </cell>
          <cell r="O2342">
            <v>500</v>
          </cell>
          <cell r="P2342">
            <v>315600</v>
          </cell>
          <cell r="Q2342">
            <v>315600</v>
          </cell>
          <cell r="R2342">
            <v>0</v>
          </cell>
          <cell r="S2342">
            <v>0</v>
          </cell>
          <cell r="T2342">
            <v>0</v>
          </cell>
          <cell r="U2342">
            <v>0</v>
          </cell>
          <cell r="V2342">
            <v>0</v>
          </cell>
          <cell r="W2342">
            <v>0</v>
          </cell>
          <cell r="X2342">
            <v>0</v>
          </cell>
          <cell r="Y2342">
            <v>0</v>
          </cell>
          <cell r="Z2342">
            <v>315600</v>
          </cell>
          <cell r="AA2342">
            <v>0</v>
          </cell>
          <cell r="AB2342">
            <v>37872</v>
          </cell>
          <cell r="AC2342">
            <v>0</v>
          </cell>
          <cell r="AD2342">
            <v>0</v>
          </cell>
          <cell r="AE2342">
            <v>0</v>
          </cell>
          <cell r="AF2342">
            <v>30815</v>
          </cell>
          <cell r="AG2342">
            <v>0</v>
          </cell>
          <cell r="AH2342">
            <v>0</v>
          </cell>
          <cell r="AI2342">
            <v>63497</v>
          </cell>
          <cell r="AJ2342">
            <v>0</v>
          </cell>
          <cell r="AK2342">
            <v>17336</v>
          </cell>
          <cell r="AL2342">
            <v>2420</v>
          </cell>
          <cell r="AM2342">
            <v>39222.199999999997</v>
          </cell>
          <cell r="AN2342">
            <v>660</v>
          </cell>
          <cell r="AO2342">
            <v>0</v>
          </cell>
          <cell r="AP2342">
            <v>0</v>
          </cell>
          <cell r="AQ2342">
            <v>447784</v>
          </cell>
          <cell r="AR2342">
            <v>1810</v>
          </cell>
          <cell r="AS2342">
            <v>0</v>
          </cell>
          <cell r="AT2342">
            <v>0</v>
          </cell>
          <cell r="AU2342">
            <v>0</v>
          </cell>
          <cell r="AV2342">
            <v>2238</v>
          </cell>
          <cell r="AW2342">
            <v>3807.0839999999998</v>
          </cell>
          <cell r="AX2342">
            <v>913.47929999999997</v>
          </cell>
        </row>
        <row r="2343">
          <cell r="D2343" t="str">
            <v>杉山　霜</v>
          </cell>
          <cell r="E2343">
            <v>1002</v>
          </cell>
          <cell r="F2343" t="str">
            <v>政策推進部</v>
          </cell>
          <cell r="G2343">
            <v>100201</v>
          </cell>
          <cell r="H2343" t="str">
            <v>国際人材Ｇ</v>
          </cell>
          <cell r="I2343">
            <v>1</v>
          </cell>
          <cell r="J2343" t="str">
            <v>部門1</v>
          </cell>
          <cell r="K2343">
            <v>1001</v>
          </cell>
          <cell r="L2343" t="str">
            <v>部門1-1</v>
          </cell>
          <cell r="M2343">
            <v>100102</v>
          </cell>
          <cell r="N2343" t="str">
            <v>一般職員</v>
          </cell>
          <cell r="O2343">
            <v>500</v>
          </cell>
          <cell r="P2343">
            <v>315600</v>
          </cell>
          <cell r="Q2343">
            <v>315600</v>
          </cell>
          <cell r="R2343">
            <v>0</v>
          </cell>
          <cell r="S2343">
            <v>0</v>
          </cell>
          <cell r="T2343">
            <v>0</v>
          </cell>
          <cell r="U2343">
            <v>0</v>
          </cell>
          <cell r="V2343">
            <v>0</v>
          </cell>
          <cell r="W2343">
            <v>0</v>
          </cell>
          <cell r="X2343">
            <v>0</v>
          </cell>
          <cell r="Y2343">
            <v>0</v>
          </cell>
          <cell r="Z2343">
            <v>315600</v>
          </cell>
          <cell r="AA2343">
            <v>0</v>
          </cell>
          <cell r="AB2343">
            <v>37872</v>
          </cell>
          <cell r="AC2343">
            <v>0</v>
          </cell>
          <cell r="AD2343">
            <v>0</v>
          </cell>
          <cell r="AE2343">
            <v>0</v>
          </cell>
          <cell r="AF2343">
            <v>11160</v>
          </cell>
          <cell r="AG2343">
            <v>0</v>
          </cell>
          <cell r="AH2343">
            <v>0</v>
          </cell>
          <cell r="AI2343">
            <v>35322</v>
          </cell>
          <cell r="AJ2343">
            <v>0</v>
          </cell>
          <cell r="AK2343">
            <v>14972</v>
          </cell>
          <cell r="AL2343">
            <v>2090</v>
          </cell>
          <cell r="AM2343">
            <v>33873.4</v>
          </cell>
          <cell r="AN2343">
            <v>570</v>
          </cell>
          <cell r="AO2343">
            <v>0</v>
          </cell>
          <cell r="AP2343">
            <v>0</v>
          </cell>
          <cell r="AQ2343">
            <v>399954</v>
          </cell>
          <cell r="AR2343">
            <v>0</v>
          </cell>
          <cell r="AS2343">
            <v>0</v>
          </cell>
          <cell r="AT2343">
            <v>0</v>
          </cell>
          <cell r="AU2343">
            <v>0</v>
          </cell>
          <cell r="AV2343">
            <v>1999</v>
          </cell>
          <cell r="AW2343">
            <v>3400.3789999999999</v>
          </cell>
          <cell r="AX2343">
            <v>815.90610000000004</v>
          </cell>
        </row>
        <row r="2344">
          <cell r="D2344" t="str">
            <v>西生　ゆかり</v>
          </cell>
          <cell r="E2344">
            <v>1002</v>
          </cell>
          <cell r="F2344" t="str">
            <v>政策推進部</v>
          </cell>
          <cell r="G2344">
            <v>100202</v>
          </cell>
          <cell r="H2344" t="str">
            <v>政策受託Ｇ</v>
          </cell>
          <cell r="I2344">
            <v>1</v>
          </cell>
          <cell r="J2344" t="str">
            <v>部門1</v>
          </cell>
          <cell r="K2344">
            <v>1001</v>
          </cell>
          <cell r="L2344" t="str">
            <v>部門1-1</v>
          </cell>
          <cell r="M2344">
            <v>100102</v>
          </cell>
          <cell r="N2344" t="str">
            <v>一般職員</v>
          </cell>
          <cell r="O2344">
            <v>500</v>
          </cell>
          <cell r="P2344">
            <v>243800</v>
          </cell>
          <cell r="Q2344">
            <v>243800</v>
          </cell>
          <cell r="R2344">
            <v>0</v>
          </cell>
          <cell r="S2344">
            <v>0</v>
          </cell>
          <cell r="T2344">
            <v>0</v>
          </cell>
          <cell r="U2344">
            <v>0</v>
          </cell>
          <cell r="V2344">
            <v>0</v>
          </cell>
          <cell r="W2344">
            <v>0</v>
          </cell>
          <cell r="X2344">
            <v>0</v>
          </cell>
          <cell r="Y2344">
            <v>0</v>
          </cell>
          <cell r="Z2344">
            <v>243800</v>
          </cell>
          <cell r="AA2344">
            <v>0</v>
          </cell>
          <cell r="AB2344">
            <v>29256</v>
          </cell>
          <cell r="AC2344">
            <v>0</v>
          </cell>
          <cell r="AD2344">
            <v>0</v>
          </cell>
          <cell r="AE2344">
            <v>0</v>
          </cell>
          <cell r="AF2344">
            <v>3876</v>
          </cell>
          <cell r="AG2344">
            <v>0</v>
          </cell>
          <cell r="AH2344">
            <v>0</v>
          </cell>
          <cell r="AI2344">
            <v>0</v>
          </cell>
          <cell r="AJ2344">
            <v>0</v>
          </cell>
          <cell r="AK2344">
            <v>11032</v>
          </cell>
          <cell r="AL2344">
            <v>0</v>
          </cell>
          <cell r="AM2344">
            <v>24959.4</v>
          </cell>
          <cell r="AN2344">
            <v>420</v>
          </cell>
          <cell r="AO2344">
            <v>0</v>
          </cell>
          <cell r="AP2344">
            <v>0</v>
          </cell>
          <cell r="AQ2344">
            <v>276932</v>
          </cell>
          <cell r="AR2344">
            <v>0</v>
          </cell>
          <cell r="AS2344">
            <v>0</v>
          </cell>
          <cell r="AT2344">
            <v>0</v>
          </cell>
          <cell r="AU2344">
            <v>0</v>
          </cell>
          <cell r="AV2344">
            <v>1384</v>
          </cell>
          <cell r="AW2344">
            <v>2354.5819999999999</v>
          </cell>
          <cell r="AX2344">
            <v>564.94119999999998</v>
          </cell>
        </row>
        <row r="2345">
          <cell r="D2345" t="str">
            <v>中山　裕史</v>
          </cell>
          <cell r="E2345">
            <v>1007</v>
          </cell>
          <cell r="F2345" t="str">
            <v>関西研修センター</v>
          </cell>
          <cell r="G2345">
            <v>100701</v>
          </cell>
          <cell r="H2345" t="str">
            <v>ＫＫＣＧ</v>
          </cell>
          <cell r="I2345">
            <v>1</v>
          </cell>
          <cell r="J2345" t="str">
            <v>部門1</v>
          </cell>
          <cell r="K2345">
            <v>1001</v>
          </cell>
          <cell r="L2345" t="str">
            <v>部門1-1</v>
          </cell>
          <cell r="M2345">
            <v>100102</v>
          </cell>
          <cell r="N2345" t="str">
            <v>一般職員</v>
          </cell>
          <cell r="O2345">
            <v>500</v>
          </cell>
          <cell r="P2345">
            <v>315600</v>
          </cell>
          <cell r="Q2345">
            <v>315600</v>
          </cell>
          <cell r="R2345">
            <v>0</v>
          </cell>
          <cell r="S2345">
            <v>0</v>
          </cell>
          <cell r="T2345">
            <v>0</v>
          </cell>
          <cell r="U2345">
            <v>0</v>
          </cell>
          <cell r="V2345">
            <v>0</v>
          </cell>
          <cell r="W2345">
            <v>0</v>
          </cell>
          <cell r="X2345">
            <v>0</v>
          </cell>
          <cell r="Y2345">
            <v>0</v>
          </cell>
          <cell r="Z2345">
            <v>315600</v>
          </cell>
          <cell r="AA2345">
            <v>0</v>
          </cell>
          <cell r="AB2345">
            <v>37872</v>
          </cell>
          <cell r="AC2345">
            <v>0</v>
          </cell>
          <cell r="AD2345">
            <v>0</v>
          </cell>
          <cell r="AE2345">
            <v>0</v>
          </cell>
          <cell r="AF2345">
            <v>16336</v>
          </cell>
          <cell r="AG2345">
            <v>0</v>
          </cell>
          <cell r="AH2345">
            <v>0</v>
          </cell>
          <cell r="AI2345">
            <v>13261</v>
          </cell>
          <cell r="AJ2345">
            <v>0</v>
          </cell>
          <cell r="AK2345">
            <v>14972</v>
          </cell>
          <cell r="AL2345">
            <v>2090</v>
          </cell>
          <cell r="AM2345">
            <v>33873.4</v>
          </cell>
          <cell r="AN2345">
            <v>570</v>
          </cell>
          <cell r="AO2345">
            <v>0</v>
          </cell>
          <cell r="AP2345">
            <v>0</v>
          </cell>
          <cell r="AQ2345">
            <v>383069</v>
          </cell>
          <cell r="AR2345">
            <v>0</v>
          </cell>
          <cell r="AS2345">
            <v>0</v>
          </cell>
          <cell r="AT2345">
            <v>0</v>
          </cell>
          <cell r="AU2345">
            <v>0</v>
          </cell>
          <cell r="AV2345">
            <v>1915</v>
          </cell>
          <cell r="AW2345">
            <v>3256.4315000000001</v>
          </cell>
          <cell r="AX2345">
            <v>781.46069999999997</v>
          </cell>
        </row>
        <row r="2346">
          <cell r="D2346" t="str">
            <v>吉田　美由紀</v>
          </cell>
          <cell r="E2346">
            <v>1002</v>
          </cell>
          <cell r="F2346" t="str">
            <v>政策推進部</v>
          </cell>
          <cell r="G2346">
            <v>100201</v>
          </cell>
          <cell r="H2346" t="str">
            <v>国際人材Ｇ</v>
          </cell>
          <cell r="I2346">
            <v>1</v>
          </cell>
          <cell r="J2346" t="str">
            <v>部門1</v>
          </cell>
          <cell r="K2346">
            <v>1001</v>
          </cell>
          <cell r="L2346" t="str">
            <v>部門1-1</v>
          </cell>
          <cell r="M2346">
            <v>100102</v>
          </cell>
          <cell r="N2346" t="str">
            <v>一般職員</v>
          </cell>
          <cell r="O2346">
            <v>500</v>
          </cell>
          <cell r="P2346">
            <v>315600</v>
          </cell>
          <cell r="Q2346">
            <v>315600</v>
          </cell>
          <cell r="R2346">
            <v>0</v>
          </cell>
          <cell r="S2346">
            <v>0</v>
          </cell>
          <cell r="T2346">
            <v>0</v>
          </cell>
          <cell r="U2346">
            <v>0</v>
          </cell>
          <cell r="V2346">
            <v>0</v>
          </cell>
          <cell r="W2346">
            <v>0</v>
          </cell>
          <cell r="X2346">
            <v>0</v>
          </cell>
          <cell r="Y2346">
            <v>0</v>
          </cell>
          <cell r="Z2346">
            <v>315600</v>
          </cell>
          <cell r="AA2346">
            <v>0</v>
          </cell>
          <cell r="AB2346">
            <v>37872</v>
          </cell>
          <cell r="AC2346">
            <v>0</v>
          </cell>
          <cell r="AD2346">
            <v>0</v>
          </cell>
          <cell r="AE2346">
            <v>0</v>
          </cell>
          <cell r="AF2346">
            <v>9754</v>
          </cell>
          <cell r="AG2346">
            <v>0</v>
          </cell>
          <cell r="AH2346">
            <v>0</v>
          </cell>
          <cell r="AI2346">
            <v>20614</v>
          </cell>
          <cell r="AJ2346">
            <v>0</v>
          </cell>
          <cell r="AK2346">
            <v>14184</v>
          </cell>
          <cell r="AL2346">
            <v>1980</v>
          </cell>
          <cell r="AM2346">
            <v>32090.799999999999</v>
          </cell>
          <cell r="AN2346">
            <v>540</v>
          </cell>
          <cell r="AO2346">
            <v>0</v>
          </cell>
          <cell r="AP2346">
            <v>0</v>
          </cell>
          <cell r="AQ2346">
            <v>383840</v>
          </cell>
          <cell r="AR2346">
            <v>0</v>
          </cell>
          <cell r="AS2346">
            <v>0</v>
          </cell>
          <cell r="AT2346">
            <v>0</v>
          </cell>
          <cell r="AU2346">
            <v>0</v>
          </cell>
          <cell r="AV2346">
            <v>1919</v>
          </cell>
          <cell r="AW2346">
            <v>3262.84</v>
          </cell>
          <cell r="AX2346">
            <v>783.03359999999998</v>
          </cell>
        </row>
        <row r="2347">
          <cell r="D2347" t="str">
            <v>山本　あづみ</v>
          </cell>
          <cell r="E2347">
            <v>1002</v>
          </cell>
          <cell r="F2347" t="str">
            <v>政策推進部</v>
          </cell>
          <cell r="G2347">
            <v>100201</v>
          </cell>
          <cell r="H2347" t="str">
            <v>国際人材Ｇ</v>
          </cell>
          <cell r="I2347">
            <v>1</v>
          </cell>
          <cell r="J2347" t="str">
            <v>部門1</v>
          </cell>
          <cell r="K2347">
            <v>1001</v>
          </cell>
          <cell r="L2347" t="str">
            <v>部門1-1</v>
          </cell>
          <cell r="M2347">
            <v>100102</v>
          </cell>
          <cell r="N2347" t="str">
            <v>一般職員</v>
          </cell>
          <cell r="O2347">
            <v>500</v>
          </cell>
          <cell r="P2347">
            <v>273800</v>
          </cell>
          <cell r="Q2347">
            <v>273800</v>
          </cell>
          <cell r="R2347">
            <v>0</v>
          </cell>
          <cell r="S2347">
            <v>0</v>
          </cell>
          <cell r="T2347">
            <v>0</v>
          </cell>
          <cell r="U2347">
            <v>0</v>
          </cell>
          <cell r="V2347">
            <v>0</v>
          </cell>
          <cell r="W2347">
            <v>0</v>
          </cell>
          <cell r="X2347">
            <v>0</v>
          </cell>
          <cell r="Y2347">
            <v>0</v>
          </cell>
          <cell r="Z2347">
            <v>273800</v>
          </cell>
          <cell r="AA2347">
            <v>0</v>
          </cell>
          <cell r="AB2347">
            <v>32856</v>
          </cell>
          <cell r="AC2347">
            <v>0</v>
          </cell>
          <cell r="AD2347">
            <v>0</v>
          </cell>
          <cell r="AE2347">
            <v>0</v>
          </cell>
          <cell r="AF2347">
            <v>8560</v>
          </cell>
          <cell r="AG2347">
            <v>0</v>
          </cell>
          <cell r="AH2347">
            <v>0</v>
          </cell>
          <cell r="AI2347">
            <v>0</v>
          </cell>
          <cell r="AJ2347">
            <v>0</v>
          </cell>
          <cell r="AK2347">
            <v>12608</v>
          </cell>
          <cell r="AL2347">
            <v>0</v>
          </cell>
          <cell r="AM2347">
            <v>28525.599999999999</v>
          </cell>
          <cell r="AN2347">
            <v>480</v>
          </cell>
          <cell r="AO2347">
            <v>0</v>
          </cell>
          <cell r="AP2347">
            <v>0</v>
          </cell>
          <cell r="AQ2347">
            <v>177854</v>
          </cell>
          <cell r="AR2347">
            <v>0</v>
          </cell>
          <cell r="AS2347">
            <v>0</v>
          </cell>
          <cell r="AT2347">
            <v>0</v>
          </cell>
          <cell r="AU2347">
            <v>0</v>
          </cell>
          <cell r="AV2347">
            <v>889</v>
          </cell>
          <cell r="AW2347">
            <v>1512.029</v>
          </cell>
          <cell r="AX2347">
            <v>362.82209999999998</v>
          </cell>
        </row>
        <row r="2348">
          <cell r="D2348" t="str">
            <v>山下　人美</v>
          </cell>
          <cell r="E2348">
            <v>1004</v>
          </cell>
          <cell r="F2348" t="str">
            <v>事業統括部</v>
          </cell>
          <cell r="G2348">
            <v>100401</v>
          </cell>
          <cell r="H2348" t="str">
            <v>事業統括Ｇ</v>
          </cell>
          <cell r="I2348">
            <v>1</v>
          </cell>
          <cell r="J2348" t="str">
            <v>部門1</v>
          </cell>
          <cell r="K2348">
            <v>1001</v>
          </cell>
          <cell r="L2348" t="str">
            <v>部門1-1</v>
          </cell>
          <cell r="M2348">
            <v>100104</v>
          </cell>
          <cell r="N2348" t="str">
            <v>臨時職員（共通）</v>
          </cell>
          <cell r="O2348">
            <v>600</v>
          </cell>
          <cell r="P2348">
            <v>0</v>
          </cell>
          <cell r="Q2348">
            <v>0</v>
          </cell>
          <cell r="R2348">
            <v>0</v>
          </cell>
          <cell r="S2348">
            <v>0</v>
          </cell>
          <cell r="T2348">
            <v>0</v>
          </cell>
          <cell r="U2348">
            <v>0</v>
          </cell>
          <cell r="V2348">
            <v>0</v>
          </cell>
          <cell r="W2348">
            <v>0</v>
          </cell>
          <cell r="X2348">
            <v>0</v>
          </cell>
          <cell r="Y2348">
            <v>0</v>
          </cell>
          <cell r="Z2348">
            <v>152913</v>
          </cell>
          <cell r="AA2348">
            <v>0</v>
          </cell>
          <cell r="AB2348">
            <v>0</v>
          </cell>
          <cell r="AC2348">
            <v>0</v>
          </cell>
          <cell r="AD2348">
            <v>0</v>
          </cell>
          <cell r="AE2348">
            <v>0</v>
          </cell>
          <cell r="AF2348">
            <v>0</v>
          </cell>
          <cell r="AG2348">
            <v>0</v>
          </cell>
          <cell r="AH2348">
            <v>0</v>
          </cell>
          <cell r="AI2348">
            <v>0</v>
          </cell>
          <cell r="AJ2348">
            <v>0</v>
          </cell>
          <cell r="AK2348">
            <v>5910</v>
          </cell>
          <cell r="AL2348">
            <v>825</v>
          </cell>
          <cell r="AM2348">
            <v>13371</v>
          </cell>
          <cell r="AN2348">
            <v>225</v>
          </cell>
          <cell r="AO2348">
            <v>0</v>
          </cell>
          <cell r="AP2348">
            <v>0</v>
          </cell>
          <cell r="AQ2348">
            <v>152913</v>
          </cell>
          <cell r="AR2348">
            <v>0</v>
          </cell>
          <cell r="AS2348">
            <v>0</v>
          </cell>
          <cell r="AT2348">
            <v>0</v>
          </cell>
          <cell r="AU2348">
            <v>0</v>
          </cell>
          <cell r="AV2348">
            <v>764</v>
          </cell>
          <cell r="AW2348">
            <v>1300.3254999999999</v>
          </cell>
          <cell r="AX2348">
            <v>311.9425</v>
          </cell>
        </row>
        <row r="2349">
          <cell r="D2349" t="str">
            <v>川西　時子</v>
          </cell>
          <cell r="E2349">
            <v>1005</v>
          </cell>
          <cell r="F2349" t="str">
            <v>総務企画部</v>
          </cell>
          <cell r="G2349">
            <v>100502</v>
          </cell>
          <cell r="H2349" t="str">
            <v>総務Ｇ</v>
          </cell>
          <cell r="I2349">
            <v>1</v>
          </cell>
          <cell r="J2349" t="str">
            <v>部門1</v>
          </cell>
          <cell r="K2349">
            <v>1001</v>
          </cell>
          <cell r="L2349" t="str">
            <v>部門1-1</v>
          </cell>
          <cell r="M2349">
            <v>100104</v>
          </cell>
          <cell r="N2349" t="str">
            <v>臨時職員（共通）</v>
          </cell>
          <cell r="O2349">
            <v>600</v>
          </cell>
          <cell r="P2349">
            <v>0</v>
          </cell>
          <cell r="Q2349">
            <v>0</v>
          </cell>
          <cell r="R2349">
            <v>0</v>
          </cell>
          <cell r="S2349">
            <v>0</v>
          </cell>
          <cell r="T2349">
            <v>0</v>
          </cell>
          <cell r="U2349">
            <v>0</v>
          </cell>
          <cell r="V2349">
            <v>0</v>
          </cell>
          <cell r="W2349">
            <v>0</v>
          </cell>
          <cell r="X2349">
            <v>0</v>
          </cell>
          <cell r="Y2349">
            <v>0</v>
          </cell>
          <cell r="Z2349">
            <v>122250</v>
          </cell>
          <cell r="AA2349">
            <v>0</v>
          </cell>
          <cell r="AB2349">
            <v>0</v>
          </cell>
          <cell r="AC2349">
            <v>0</v>
          </cell>
          <cell r="AD2349">
            <v>0</v>
          </cell>
          <cell r="AE2349">
            <v>0</v>
          </cell>
          <cell r="AF2349">
            <v>0</v>
          </cell>
          <cell r="AG2349">
            <v>0</v>
          </cell>
          <cell r="AH2349">
            <v>0</v>
          </cell>
          <cell r="AI2349">
            <v>0</v>
          </cell>
          <cell r="AJ2349">
            <v>0</v>
          </cell>
          <cell r="AK2349">
            <v>4964</v>
          </cell>
          <cell r="AL2349">
            <v>693</v>
          </cell>
          <cell r="AM2349">
            <v>11232.28</v>
          </cell>
          <cell r="AN2349">
            <v>189</v>
          </cell>
          <cell r="AO2349">
            <v>0</v>
          </cell>
          <cell r="AP2349">
            <v>0</v>
          </cell>
          <cell r="AQ2349">
            <v>122250</v>
          </cell>
          <cell r="AR2349">
            <v>0</v>
          </cell>
          <cell r="AS2349">
            <v>0</v>
          </cell>
          <cell r="AT2349">
            <v>0</v>
          </cell>
          <cell r="AU2349">
            <v>0</v>
          </cell>
          <cell r="AV2349">
            <v>611</v>
          </cell>
          <cell r="AW2349">
            <v>1039.375</v>
          </cell>
          <cell r="AX2349">
            <v>249.39</v>
          </cell>
        </row>
        <row r="2350">
          <cell r="D2350" t="str">
            <v>杉浦　珠己</v>
          </cell>
          <cell r="E2350">
            <v>1003</v>
          </cell>
          <cell r="F2350" t="str">
            <v>研修業務部</v>
          </cell>
          <cell r="G2350">
            <v>100301</v>
          </cell>
          <cell r="H2350" t="str">
            <v>受入業務Ｇ</v>
          </cell>
          <cell r="I2350">
            <v>1</v>
          </cell>
          <cell r="J2350" t="str">
            <v>部門1</v>
          </cell>
          <cell r="K2350">
            <v>1001</v>
          </cell>
          <cell r="L2350" t="str">
            <v>部門1-1</v>
          </cell>
          <cell r="M2350">
            <v>100104</v>
          </cell>
          <cell r="N2350" t="str">
            <v>臨時職員（共通）</v>
          </cell>
          <cell r="O2350">
            <v>600</v>
          </cell>
          <cell r="P2350">
            <v>0</v>
          </cell>
          <cell r="Q2350">
            <v>0</v>
          </cell>
          <cell r="R2350">
            <v>0</v>
          </cell>
          <cell r="S2350">
            <v>0</v>
          </cell>
          <cell r="T2350">
            <v>0</v>
          </cell>
          <cell r="U2350">
            <v>0</v>
          </cell>
          <cell r="V2350">
            <v>0</v>
          </cell>
          <cell r="W2350">
            <v>0</v>
          </cell>
          <cell r="X2350">
            <v>0</v>
          </cell>
          <cell r="Y2350">
            <v>0</v>
          </cell>
          <cell r="Z2350">
            <v>84150</v>
          </cell>
          <cell r="AA2350">
            <v>0</v>
          </cell>
          <cell r="AB2350">
            <v>0</v>
          </cell>
          <cell r="AC2350">
            <v>0</v>
          </cell>
          <cell r="AD2350">
            <v>0</v>
          </cell>
          <cell r="AE2350">
            <v>0</v>
          </cell>
          <cell r="AF2350">
            <v>5200</v>
          </cell>
          <cell r="AG2350">
            <v>0</v>
          </cell>
          <cell r="AH2350">
            <v>0</v>
          </cell>
          <cell r="AI2350">
            <v>0</v>
          </cell>
          <cell r="AJ2350">
            <v>0</v>
          </cell>
          <cell r="AK2350">
            <v>0</v>
          </cell>
          <cell r="AL2350">
            <v>0</v>
          </cell>
          <cell r="AM2350">
            <v>0</v>
          </cell>
          <cell r="AN2350">
            <v>0</v>
          </cell>
          <cell r="AO2350">
            <v>0</v>
          </cell>
          <cell r="AP2350">
            <v>0</v>
          </cell>
          <cell r="AQ2350">
            <v>89350</v>
          </cell>
          <cell r="AR2350">
            <v>0</v>
          </cell>
          <cell r="AS2350">
            <v>0</v>
          </cell>
          <cell r="AT2350">
            <v>0</v>
          </cell>
          <cell r="AU2350">
            <v>0</v>
          </cell>
          <cell r="AV2350">
            <v>0</v>
          </cell>
          <cell r="AW2350">
            <v>0</v>
          </cell>
          <cell r="AX2350">
            <v>182.274</v>
          </cell>
        </row>
        <row r="2351">
          <cell r="D2351" t="str">
            <v>町野　令兒</v>
          </cell>
          <cell r="E2351">
            <v>1002</v>
          </cell>
          <cell r="F2351" t="str">
            <v>派遣業務部</v>
          </cell>
          <cell r="G2351">
            <v>100202</v>
          </cell>
          <cell r="H2351" t="str">
            <v>庶務経理Ｇ</v>
          </cell>
          <cell r="I2351">
            <v>1</v>
          </cell>
          <cell r="J2351" t="str">
            <v>部門1</v>
          </cell>
          <cell r="K2351">
            <v>1001</v>
          </cell>
          <cell r="L2351" t="str">
            <v>部門1-1</v>
          </cell>
          <cell r="M2351">
            <v>100104</v>
          </cell>
          <cell r="N2351" t="str">
            <v>臨時職員（共通）</v>
          </cell>
          <cell r="O2351">
            <v>500</v>
          </cell>
          <cell r="P2351">
            <v>240000</v>
          </cell>
          <cell r="Q2351">
            <v>240000</v>
          </cell>
          <cell r="R2351">
            <v>0</v>
          </cell>
          <cell r="S2351">
            <v>0</v>
          </cell>
          <cell r="T2351">
            <v>0</v>
          </cell>
          <cell r="U2351">
            <v>0</v>
          </cell>
          <cell r="V2351">
            <v>0</v>
          </cell>
          <cell r="W2351">
            <v>0</v>
          </cell>
          <cell r="X2351">
            <v>0</v>
          </cell>
          <cell r="Y2351">
            <v>0</v>
          </cell>
          <cell r="Z2351">
            <v>240000</v>
          </cell>
          <cell r="AA2351">
            <v>0</v>
          </cell>
          <cell r="AB2351">
            <v>0</v>
          </cell>
          <cell r="AC2351">
            <v>0</v>
          </cell>
          <cell r="AD2351">
            <v>0</v>
          </cell>
          <cell r="AE2351">
            <v>0</v>
          </cell>
          <cell r="AF2351">
            <v>11440</v>
          </cell>
          <cell r="AG2351">
            <v>0</v>
          </cell>
          <cell r="AH2351">
            <v>0</v>
          </cell>
          <cell r="AI2351">
            <v>833</v>
          </cell>
          <cell r="AJ2351">
            <v>0</v>
          </cell>
          <cell r="AK2351">
            <v>0</v>
          </cell>
          <cell r="AL2351">
            <v>0</v>
          </cell>
          <cell r="AM2351">
            <v>0</v>
          </cell>
          <cell r="AN2351">
            <v>0</v>
          </cell>
          <cell r="AO2351">
            <v>0</v>
          </cell>
          <cell r="AP2351">
            <v>0</v>
          </cell>
          <cell r="AQ2351">
            <v>252273</v>
          </cell>
          <cell r="AR2351">
            <v>0</v>
          </cell>
          <cell r="AS2351">
            <v>0</v>
          </cell>
          <cell r="AT2351">
            <v>0</v>
          </cell>
          <cell r="AU2351">
            <v>0</v>
          </cell>
          <cell r="AV2351">
            <v>0</v>
          </cell>
          <cell r="AW2351">
            <v>0</v>
          </cell>
          <cell r="AX2351">
            <v>514.63689999999997</v>
          </cell>
        </row>
        <row r="2352">
          <cell r="D2352" t="str">
            <v>秋山　智子</v>
          </cell>
          <cell r="E2352">
            <v>1002</v>
          </cell>
          <cell r="F2352" t="str">
            <v>派遣業務部</v>
          </cell>
          <cell r="G2352">
            <v>100202</v>
          </cell>
          <cell r="H2352" t="str">
            <v>庶務経理Ｇ</v>
          </cell>
          <cell r="I2352">
            <v>1</v>
          </cell>
          <cell r="J2352" t="str">
            <v>部門1</v>
          </cell>
          <cell r="K2352">
            <v>1001</v>
          </cell>
          <cell r="L2352" t="str">
            <v>部門1-1</v>
          </cell>
          <cell r="M2352">
            <v>100104</v>
          </cell>
          <cell r="N2352" t="str">
            <v>臨時職員（共通）</v>
          </cell>
          <cell r="O2352">
            <v>600</v>
          </cell>
          <cell r="P2352">
            <v>0</v>
          </cell>
          <cell r="Q2352">
            <v>0</v>
          </cell>
          <cell r="R2352">
            <v>0</v>
          </cell>
          <cell r="S2352">
            <v>0</v>
          </cell>
          <cell r="T2352">
            <v>0</v>
          </cell>
          <cell r="U2352">
            <v>0</v>
          </cell>
          <cell r="V2352">
            <v>0</v>
          </cell>
          <cell r="W2352">
            <v>0</v>
          </cell>
          <cell r="X2352">
            <v>0</v>
          </cell>
          <cell r="Y2352">
            <v>0</v>
          </cell>
          <cell r="Z2352">
            <v>217785</v>
          </cell>
          <cell r="AA2352">
            <v>0</v>
          </cell>
          <cell r="AB2352">
            <v>0</v>
          </cell>
          <cell r="AC2352">
            <v>0</v>
          </cell>
          <cell r="AD2352">
            <v>0</v>
          </cell>
          <cell r="AE2352">
            <v>0</v>
          </cell>
          <cell r="AF2352">
            <v>11700</v>
          </cell>
          <cell r="AG2352">
            <v>0</v>
          </cell>
          <cell r="AH2352">
            <v>0</v>
          </cell>
          <cell r="AI2352">
            <v>0</v>
          </cell>
          <cell r="AJ2352">
            <v>0</v>
          </cell>
          <cell r="AK2352">
            <v>9456</v>
          </cell>
          <cell r="AL2352">
            <v>0</v>
          </cell>
          <cell r="AM2352">
            <v>21394.2</v>
          </cell>
          <cell r="AN2352">
            <v>360</v>
          </cell>
          <cell r="AO2352">
            <v>0</v>
          </cell>
          <cell r="AP2352">
            <v>0</v>
          </cell>
          <cell r="AQ2352">
            <v>229485</v>
          </cell>
          <cell r="AR2352">
            <v>0</v>
          </cell>
          <cell r="AS2352">
            <v>0</v>
          </cell>
          <cell r="AT2352">
            <v>0</v>
          </cell>
          <cell r="AU2352">
            <v>0</v>
          </cell>
          <cell r="AV2352">
            <v>1147</v>
          </cell>
          <cell r="AW2352">
            <v>1951.0474999999999</v>
          </cell>
          <cell r="AX2352">
            <v>468.14940000000001</v>
          </cell>
        </row>
        <row r="2356">
          <cell r="D2356" t="str">
            <v>坂橋　信俊</v>
          </cell>
          <cell r="Z2356">
            <v>454914</v>
          </cell>
          <cell r="AX2356">
            <v>2569</v>
          </cell>
        </row>
        <row r="2357">
          <cell r="D2357" t="str">
            <v>内山　正吉</v>
          </cell>
          <cell r="Z2357">
            <v>500000</v>
          </cell>
          <cell r="AX2357">
            <v>2258</v>
          </cell>
        </row>
        <row r="2384">
          <cell r="D2384" t="str">
            <v>たこ八郎</v>
          </cell>
          <cell r="AA2384">
            <v>300000</v>
          </cell>
          <cell r="AB2384">
            <v>3000</v>
          </cell>
          <cell r="AC2384">
            <v>300</v>
          </cell>
          <cell r="AF2384">
            <v>350</v>
          </cell>
          <cell r="AH2384">
            <v>3333</v>
          </cell>
          <cell r="AI2384">
            <v>333</v>
          </cell>
          <cell r="AJ2384">
            <v>166665</v>
          </cell>
          <cell r="AK2384">
            <v>165</v>
          </cell>
          <cell r="AL2384">
            <v>333</v>
          </cell>
          <cell r="AM2384">
            <v>165</v>
          </cell>
          <cell r="AU2384">
            <v>2737.3319999999999</v>
          </cell>
          <cell r="AV2384">
            <v>620.46192000000008</v>
          </cell>
          <cell r="AW2384">
            <v>-12000</v>
          </cell>
        </row>
      </sheetData>
      <sheetData sheetId="3" refreshError="1"/>
      <sheetData sheetId="4" refreshError="1"/>
      <sheetData sheetId="5" refreshError="1"/>
      <sheetData sheetId="6" refreshError="1"/>
      <sheetData sheetId="7" refreshError="1"/>
      <sheetData sheetId="8" refreshError="1"/>
      <sheetData sheetId="9" refreshError="1"/>
      <sheetData sheetId="10">
        <row r="2">
          <cell r="B2" t="str">
            <v>一般財団法人　海外産業人材育成協会</v>
          </cell>
        </row>
        <row r="3">
          <cell r="B3">
            <v>42095</v>
          </cell>
        </row>
        <row r="4">
          <cell r="B4">
            <v>42460</v>
          </cell>
        </row>
        <row r="7">
          <cell r="B7" t="str">
            <v>総務企画部長　市川　健史</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バス発注"/>
      <sheetName val="明細（概算）"/>
      <sheetName val="明細（精算）"/>
    </sheetNames>
    <sheetDataSet>
      <sheetData sheetId="0"/>
      <sheetData sheetId="1">
        <row r="1">
          <cell r="P1" t="str">
            <v>鉄道賃・車賃
（現金支払）</v>
          </cell>
        </row>
        <row r="2">
          <cell r="P2" t="str">
            <v>鉄道賃・車賃
（IC利用）</v>
          </cell>
        </row>
        <row r="3">
          <cell r="P3" t="str">
            <v>タクシー代</v>
          </cell>
        </row>
        <row r="4">
          <cell r="P4" t="str">
            <v>入場料等</v>
          </cell>
        </row>
        <row r="5">
          <cell r="P5" t="str">
            <v>その他</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FE2W"/>
      <sheetName val="基本データ"/>
      <sheetName val="（概算払）稟議書"/>
      <sheetName val="（精算）仕切"/>
      <sheetName val="（精算）算出内訳"/>
      <sheetName val="（精算）実施費確定＆仮払稟議"/>
      <sheetName val="（精算）円建確定稟議"/>
      <sheetName val="（精算）円建総経費内訳"/>
      <sheetName val="（精算）円建総経費内訳 (2)"/>
      <sheetName val="（精算）仕訳表(通常型）"/>
      <sheetName val="（精算）仕訳表(第三国型）"/>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元データ（スマイル作表処理・資格等級一覧）"/>
      <sheetName val="実績考課入力"/>
      <sheetName val="能力行動考課入力"/>
      <sheetName val="実績・能力考課（部署別）"/>
      <sheetName val="部署別・等級別平均（実績）"/>
      <sheetName val="部署別・等級別平均（能力）"/>
      <sheetName val="集計表（一覧表）"/>
      <sheetName val="集計表（特別手当評価ランク）"/>
      <sheetName val="特別手当係数稟議"/>
      <sheetName val="部署別データ "/>
      <sheetName val="給与受け渡しデータ"/>
      <sheetName val="差込印刷用データ→ＣＳＶファイルに変換"/>
      <sheetName val="←上期はここまで"/>
      <sheetName val="元データ（前年度・スマイル作表処理・人事考課ランク） "/>
      <sheetName val="元データ（前々年度・スマイル作表処理・人事考課ランク）"/>
      <sheetName val="実績考課入力（上期）"/>
      <sheetName val="能力行動考課入力（上期）"/>
      <sheetName val="実績・能力評価（上下総合）"/>
      <sheetName val="昇給・昇格総合評価"/>
      <sheetName val="一覧表"/>
      <sheetName val="昇給・昇格判定"/>
      <sheetName val="昇格者一覧"/>
      <sheetName val="昇給昇格総合考課ランク稟議"/>
    </sheetNames>
    <sheetDataSet>
      <sheetData sheetId="0"/>
      <sheetData sheetId="1">
        <row r="3">
          <cell r="BD3" t="str">
            <v>SA</v>
          </cell>
        </row>
        <row r="4">
          <cell r="BD4" t="str">
            <v>A</v>
          </cell>
        </row>
        <row r="5">
          <cell r="BD5" t="str">
            <v>B</v>
          </cell>
        </row>
        <row r="6">
          <cell r="BD6" t="str">
            <v>C</v>
          </cell>
        </row>
        <row r="7">
          <cell r="BD7" t="str">
            <v>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BA3" t="str">
            <v>在籍３ヶ月未満（育児・業務上疾病）</v>
          </cell>
        </row>
        <row r="4">
          <cell r="BA4" t="str">
            <v>在籍３ヶ月未満（業務外疾病）</v>
          </cell>
        </row>
        <row r="5">
          <cell r="BA5" t="str">
            <v>在籍３ヶ月以上</v>
          </cell>
        </row>
        <row r="6">
          <cell r="BA6" t="str">
            <v>提出拒否</v>
          </cell>
        </row>
        <row r="7">
          <cell r="BA7" t="str">
            <v>人事考課対象外</v>
          </cell>
        </row>
      </sheetData>
      <sheetData sheetId="16"/>
      <sheetData sheetId="17"/>
      <sheetData sheetId="18"/>
      <sheetData sheetId="19"/>
      <sheetData sheetId="20"/>
      <sheetData sheetId="21"/>
      <sheetData sheetId="22"/>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M44"/>
  <sheetViews>
    <sheetView tabSelected="1" view="pageBreakPreview" zoomScale="85" zoomScaleNormal="100" zoomScaleSheetLayoutView="85" workbookViewId="0"/>
  </sheetViews>
  <sheetFormatPr defaultColWidth="9" defaultRowHeight="14"/>
  <cols>
    <col min="1" max="1" width="5" style="395" customWidth="1"/>
    <col min="2" max="11" width="12.1796875" style="395" customWidth="1"/>
    <col min="12" max="12" width="12.1796875" style="397" customWidth="1"/>
    <col min="13" max="16384" width="9" style="397"/>
  </cols>
  <sheetData>
    <row r="1" spans="1:13" ht="20.149999999999999" customHeight="1">
      <c r="A1" s="439" t="s">
        <v>442</v>
      </c>
      <c r="B1" s="394"/>
      <c r="C1" s="394"/>
      <c r="D1" s="394"/>
      <c r="E1" s="394"/>
      <c r="F1" s="394"/>
      <c r="G1" s="394"/>
      <c r="H1" s="394"/>
      <c r="I1" s="394"/>
      <c r="L1" s="396">
        <v>46134</v>
      </c>
      <c r="M1" s="397" t="s">
        <v>0</v>
      </c>
    </row>
    <row r="2" spans="1:13" ht="5.15" customHeight="1">
      <c r="A2" s="398"/>
      <c r="B2" s="394"/>
      <c r="C2" s="394"/>
      <c r="D2" s="394"/>
      <c r="E2" s="394"/>
      <c r="F2" s="394"/>
      <c r="G2" s="394"/>
      <c r="H2" s="394"/>
      <c r="I2" s="394"/>
    </row>
    <row r="3" spans="1:13" ht="20.149999999999999" customHeight="1" thickBot="1">
      <c r="A3" s="439" t="s">
        <v>443</v>
      </c>
      <c r="B3" s="398"/>
      <c r="C3" s="398"/>
      <c r="D3" s="398"/>
      <c r="E3" s="398"/>
      <c r="F3" s="398"/>
      <c r="G3" s="398"/>
      <c r="H3" s="398"/>
      <c r="I3" s="398"/>
    </row>
    <row r="4" spans="1:13" ht="20.149999999999999" customHeight="1">
      <c r="A4" s="399"/>
      <c r="B4" s="400" t="s">
        <v>761</v>
      </c>
      <c r="C4" s="401"/>
      <c r="D4" s="401"/>
      <c r="E4" s="401"/>
      <c r="F4" s="401"/>
      <c r="G4" s="401"/>
      <c r="H4" s="401"/>
      <c r="I4" s="402"/>
    </row>
    <row r="5" spans="1:13" ht="20.149999999999999" customHeight="1">
      <c r="A5" s="965" t="s">
        <v>804</v>
      </c>
      <c r="B5" s="403" t="s">
        <v>421</v>
      </c>
      <c r="C5" s="404"/>
      <c r="D5" s="394"/>
      <c r="E5" s="404"/>
      <c r="F5" s="405"/>
      <c r="G5" s="394"/>
      <c r="H5" s="406"/>
      <c r="I5" s="407"/>
    </row>
    <row r="6" spans="1:13" ht="20.149999999999999" customHeight="1">
      <c r="A6" s="966" t="s">
        <v>805</v>
      </c>
      <c r="B6" s="408" t="s">
        <v>422</v>
      </c>
      <c r="C6" s="394"/>
      <c r="D6" s="409"/>
      <c r="E6" s="394"/>
      <c r="F6" s="409"/>
      <c r="G6" s="409"/>
      <c r="H6" s="394"/>
      <c r="I6" s="410"/>
    </row>
    <row r="7" spans="1:13" ht="20.149999999999999" customHeight="1">
      <c r="A7" s="967" t="s">
        <v>806</v>
      </c>
      <c r="B7" s="411" t="s">
        <v>628</v>
      </c>
      <c r="C7" s="409"/>
      <c r="D7" s="412"/>
      <c r="E7" s="409"/>
      <c r="F7" s="412"/>
      <c r="G7" s="412"/>
      <c r="H7" s="409"/>
      <c r="I7" s="413"/>
    </row>
    <row r="8" spans="1:13" ht="20.149999999999999" customHeight="1">
      <c r="A8" s="967" t="s">
        <v>807</v>
      </c>
      <c r="B8" s="411" t="s">
        <v>629</v>
      </c>
      <c r="C8" s="409"/>
      <c r="D8" s="412"/>
      <c r="E8" s="409"/>
      <c r="F8" s="412"/>
      <c r="G8" s="412"/>
      <c r="H8" s="409"/>
      <c r="I8" s="413"/>
    </row>
    <row r="9" spans="1:13" ht="20.149999999999999" customHeight="1">
      <c r="A9" s="967" t="s">
        <v>811</v>
      </c>
      <c r="B9" s="411" t="s">
        <v>762</v>
      </c>
      <c r="C9" s="409"/>
      <c r="D9" s="409"/>
      <c r="E9" s="409"/>
      <c r="F9" s="409"/>
      <c r="G9" s="409"/>
      <c r="H9" s="409"/>
      <c r="I9" s="410"/>
    </row>
    <row r="10" spans="1:13" ht="20.149999999999999" customHeight="1">
      <c r="A10" s="967" t="s">
        <v>896</v>
      </c>
      <c r="B10" s="411" t="s">
        <v>766</v>
      </c>
      <c r="C10" s="409"/>
      <c r="D10" s="409"/>
      <c r="E10" s="409"/>
      <c r="F10" s="409"/>
      <c r="G10" s="409"/>
      <c r="H10" s="409"/>
      <c r="I10" s="410"/>
    </row>
    <row r="11" spans="1:13" ht="20.149999999999999" customHeight="1">
      <c r="A11" s="967" t="s">
        <v>897</v>
      </c>
      <c r="B11" s="414" t="s">
        <v>765</v>
      </c>
      <c r="C11" s="415"/>
      <c r="D11" s="415"/>
      <c r="E11" s="415"/>
      <c r="F11" s="409"/>
      <c r="G11" s="409"/>
      <c r="H11" s="409"/>
      <c r="I11" s="410"/>
      <c r="J11" s="416"/>
    </row>
    <row r="12" spans="1:13" ht="20.149999999999999" customHeight="1">
      <c r="A12" s="967" t="s">
        <v>898</v>
      </c>
      <c r="B12" s="414" t="s">
        <v>767</v>
      </c>
      <c r="C12" s="415"/>
      <c r="D12" s="415"/>
      <c r="E12" s="415"/>
      <c r="F12" s="409"/>
      <c r="G12" s="409"/>
      <c r="H12" s="409"/>
      <c r="I12" s="410"/>
      <c r="J12" s="416"/>
    </row>
    <row r="13" spans="1:13" ht="20.149999999999999" customHeight="1">
      <c r="A13" s="967" t="s">
        <v>899</v>
      </c>
      <c r="B13" s="411" t="s">
        <v>423</v>
      </c>
      <c r="C13" s="409"/>
      <c r="D13" s="409"/>
      <c r="E13" s="409"/>
      <c r="F13" s="409"/>
      <c r="G13" s="409"/>
      <c r="H13" s="409"/>
      <c r="I13" s="410"/>
    </row>
    <row r="14" spans="1:13" ht="20.149999999999999" customHeight="1" thickBot="1">
      <c r="A14" s="968" t="s">
        <v>900</v>
      </c>
      <c r="B14" s="417" t="s">
        <v>424</v>
      </c>
      <c r="C14" s="418"/>
      <c r="D14" s="418"/>
      <c r="E14" s="418"/>
      <c r="F14" s="418"/>
      <c r="G14" s="418"/>
      <c r="H14" s="418"/>
      <c r="I14" s="419"/>
    </row>
    <row r="15" spans="1:13" ht="20.149999999999999" customHeight="1">
      <c r="A15" s="420" t="s">
        <v>425</v>
      </c>
      <c r="B15" s="421"/>
      <c r="C15" s="421"/>
      <c r="D15" s="421"/>
      <c r="E15" s="421"/>
      <c r="F15" s="421"/>
      <c r="G15" s="421"/>
      <c r="H15" s="421"/>
      <c r="I15" s="421"/>
      <c r="J15" s="422"/>
      <c r="K15" s="422"/>
      <c r="L15" s="423"/>
    </row>
    <row r="16" spans="1:13" ht="20.149999999999999" customHeight="1">
      <c r="A16" s="424" t="s">
        <v>426</v>
      </c>
      <c r="B16" s="424"/>
      <c r="C16" s="424"/>
      <c r="D16" s="424"/>
      <c r="E16" s="424"/>
      <c r="F16" s="424"/>
      <c r="G16" s="424"/>
      <c r="H16" s="424"/>
      <c r="I16" s="424"/>
      <c r="J16" s="424"/>
      <c r="K16" s="424"/>
      <c r="L16" s="425"/>
    </row>
    <row r="17" spans="1:12" ht="20.149999999999999" customHeight="1">
      <c r="A17" s="424" t="s">
        <v>429</v>
      </c>
      <c r="B17" s="424"/>
      <c r="C17" s="424"/>
      <c r="D17" s="424"/>
      <c r="E17" s="424"/>
      <c r="F17" s="424"/>
      <c r="G17" s="424"/>
      <c r="H17" s="424"/>
      <c r="I17" s="424"/>
      <c r="J17" s="424"/>
      <c r="K17" s="424"/>
      <c r="L17" s="425"/>
    </row>
    <row r="18" spans="1:12" ht="20.149999999999999" customHeight="1">
      <c r="A18" s="424" t="s">
        <v>427</v>
      </c>
      <c r="B18" s="424"/>
      <c r="C18" s="424"/>
      <c r="D18" s="424"/>
      <c r="E18" s="424"/>
      <c r="F18" s="424"/>
      <c r="G18" s="424"/>
      <c r="H18" s="424"/>
      <c r="I18" s="424"/>
      <c r="J18" s="424"/>
      <c r="K18" s="424"/>
      <c r="L18" s="425"/>
    </row>
    <row r="19" spans="1:12" ht="20.149999999999999" customHeight="1">
      <c r="A19" s="424" t="s">
        <v>430</v>
      </c>
      <c r="B19" s="424"/>
      <c r="C19" s="424"/>
      <c r="D19" s="424"/>
      <c r="E19" s="424"/>
      <c r="F19" s="424"/>
      <c r="G19" s="424"/>
      <c r="H19" s="424"/>
      <c r="I19" s="424"/>
      <c r="J19" s="424"/>
      <c r="K19" s="424"/>
      <c r="L19" s="425"/>
    </row>
    <row r="20" spans="1:12" ht="20.149999999999999" hidden="1" customHeight="1">
      <c r="A20" s="424"/>
      <c r="B20" s="424"/>
      <c r="C20" s="424"/>
      <c r="D20" s="424"/>
      <c r="E20" s="424"/>
      <c r="F20" s="424"/>
      <c r="G20" s="424"/>
      <c r="H20" s="424"/>
      <c r="I20" s="424"/>
      <c r="J20" s="424"/>
      <c r="K20" s="424"/>
      <c r="L20" s="425"/>
    </row>
    <row r="21" spans="1:12" ht="14.15" customHeight="1">
      <c r="A21" s="426" t="s">
        <v>428</v>
      </c>
    </row>
    <row r="22" spans="1:12" ht="14.15" customHeight="1">
      <c r="A22" s="426"/>
    </row>
    <row r="23" spans="1:12" s="429" customFormat="1" ht="16.5">
      <c r="A23" s="427" t="s">
        <v>431</v>
      </c>
      <c r="B23" s="428" t="s">
        <v>432</v>
      </c>
      <c r="D23" s="430"/>
      <c r="E23" s="430"/>
      <c r="F23" s="430"/>
      <c r="G23" s="430"/>
      <c r="H23" s="430"/>
      <c r="I23" s="430"/>
      <c r="J23" s="430"/>
      <c r="K23" s="430"/>
      <c r="L23" s="430"/>
    </row>
    <row r="24" spans="1:12" s="429" customFormat="1" ht="36.5" customHeight="1">
      <c r="B24" s="1007" t="s">
        <v>441</v>
      </c>
      <c r="C24" s="1007"/>
      <c r="D24" s="1007"/>
      <c r="E24" s="1007"/>
      <c r="F24" s="1007"/>
      <c r="G24" s="1007"/>
      <c r="H24" s="1007"/>
      <c r="I24" s="1007"/>
      <c r="J24" s="1007"/>
      <c r="K24" s="1007"/>
      <c r="L24" s="1007"/>
    </row>
    <row r="25" spans="1:12" s="429" customFormat="1" ht="16.5">
      <c r="B25" s="431"/>
      <c r="C25" s="431"/>
      <c r="D25" s="431"/>
      <c r="E25" s="431"/>
      <c r="F25" s="431"/>
      <c r="G25" s="431"/>
      <c r="H25" s="431"/>
      <c r="I25" s="431"/>
      <c r="J25" s="431"/>
      <c r="K25" s="431"/>
      <c r="L25" s="431"/>
    </row>
    <row r="26" spans="1:12" s="429" customFormat="1" ht="16.5">
      <c r="A26" s="427" t="s">
        <v>431</v>
      </c>
      <c r="B26" s="428" t="s">
        <v>433</v>
      </c>
      <c r="D26" s="430"/>
      <c r="E26" s="430"/>
      <c r="G26" s="1010" t="s">
        <v>434</v>
      </c>
      <c r="H26" s="1010"/>
      <c r="I26" s="1010"/>
      <c r="J26" s="1010"/>
      <c r="K26" s="1010"/>
      <c r="L26" s="1010"/>
    </row>
    <row r="27" spans="1:12" s="429" customFormat="1" ht="65.5" customHeight="1">
      <c r="A27" s="432"/>
      <c r="B27" s="1008" t="s">
        <v>435</v>
      </c>
      <c r="C27" s="1009"/>
      <c r="D27" s="1009"/>
      <c r="E27" s="1009"/>
      <c r="F27" s="1009"/>
      <c r="G27" s="1009"/>
      <c r="H27" s="1009"/>
      <c r="I27" s="1009"/>
      <c r="J27" s="1009"/>
      <c r="K27" s="1009"/>
      <c r="L27" s="1009"/>
    </row>
    <row r="28" spans="1:12" s="429" customFormat="1" ht="92" customHeight="1">
      <c r="B28" s="1008" t="s">
        <v>436</v>
      </c>
      <c r="C28" s="1008"/>
      <c r="D28" s="1008"/>
      <c r="E28" s="1008"/>
      <c r="F28" s="1008"/>
      <c r="G28" s="1008"/>
      <c r="H28" s="1008"/>
      <c r="I28" s="1008"/>
      <c r="J28" s="1008"/>
      <c r="K28" s="1008"/>
      <c r="L28" s="1008"/>
    </row>
    <row r="29" spans="1:12" s="429" customFormat="1" ht="34.5" customHeight="1">
      <c r="B29" s="1008" t="s">
        <v>437</v>
      </c>
      <c r="C29" s="1008"/>
      <c r="D29" s="1008"/>
      <c r="E29" s="1008"/>
      <c r="F29" s="1008"/>
      <c r="G29" s="1008"/>
      <c r="H29" s="1008"/>
      <c r="I29" s="1008"/>
      <c r="J29" s="1008"/>
      <c r="K29" s="1008"/>
      <c r="L29" s="1008"/>
    </row>
    <row r="30" spans="1:12" s="429" customFormat="1" ht="39.5" customHeight="1">
      <c r="B30" s="1008" t="s">
        <v>438</v>
      </c>
      <c r="C30" s="1008"/>
      <c r="D30" s="1008"/>
      <c r="E30" s="1008"/>
      <c r="F30" s="1008"/>
      <c r="G30" s="1008"/>
      <c r="H30" s="1008"/>
      <c r="I30" s="1008"/>
      <c r="J30" s="1008"/>
      <c r="K30" s="1008"/>
      <c r="L30" s="1008"/>
    </row>
    <row r="31" spans="1:12" s="429" customFormat="1" ht="80" customHeight="1">
      <c r="B31" s="1008" t="s">
        <v>925</v>
      </c>
      <c r="C31" s="1008"/>
      <c r="D31" s="1008"/>
      <c r="E31" s="1008"/>
      <c r="F31" s="1008"/>
      <c r="G31" s="1008"/>
      <c r="H31" s="1008"/>
      <c r="I31" s="1008"/>
      <c r="J31" s="1008"/>
      <c r="K31" s="1008"/>
      <c r="L31" s="1008"/>
    </row>
    <row r="32" spans="1:12" s="429" customFormat="1" ht="16.5">
      <c r="B32" s="433"/>
      <c r="C32" s="433"/>
      <c r="D32" s="996" t="s">
        <v>439</v>
      </c>
      <c r="E32" s="997"/>
      <c r="F32" s="997"/>
      <c r="G32" s="997"/>
      <c r="H32" s="997"/>
      <c r="I32" s="997"/>
      <c r="J32" s="998"/>
      <c r="K32" s="433"/>
    </row>
    <row r="33" spans="1:12" s="429" customFormat="1" ht="16.5">
      <c r="B33" s="434"/>
      <c r="C33" s="435"/>
      <c r="D33" s="999"/>
      <c r="E33" s="1000"/>
      <c r="F33" s="1000"/>
      <c r="G33" s="1000"/>
      <c r="H33" s="1000"/>
      <c r="I33" s="1000"/>
      <c r="J33" s="1001"/>
      <c r="K33" s="435"/>
      <c r="L33" s="435"/>
    </row>
    <row r="34" spans="1:12" s="429" customFormat="1" ht="16.5">
      <c r="B34" s="434"/>
      <c r="C34" s="437"/>
      <c r="D34" s="999"/>
      <c r="E34" s="1000"/>
      <c r="F34" s="1000"/>
      <c r="G34" s="1000"/>
      <c r="H34" s="1000"/>
      <c r="I34" s="1000"/>
      <c r="J34" s="1001"/>
      <c r="K34" s="437"/>
      <c r="L34" s="437"/>
    </row>
    <row r="35" spans="1:12" s="429" customFormat="1" ht="16.5">
      <c r="B35" s="434"/>
      <c r="C35" s="437"/>
      <c r="D35" s="999"/>
      <c r="E35" s="1000"/>
      <c r="F35" s="1000"/>
      <c r="G35" s="1000"/>
      <c r="H35" s="1000"/>
      <c r="I35" s="1000"/>
      <c r="J35" s="1001"/>
      <c r="K35" s="437"/>
      <c r="L35" s="437"/>
    </row>
    <row r="36" spans="1:12" s="429" customFormat="1" ht="16.5">
      <c r="B36" s="434"/>
      <c r="C36" s="437"/>
      <c r="D36" s="1002"/>
      <c r="E36" s="1003"/>
      <c r="F36" s="1003"/>
      <c r="G36" s="1003"/>
      <c r="H36" s="1003"/>
      <c r="I36" s="1003"/>
      <c r="J36" s="1004"/>
      <c r="K36" s="437"/>
      <c r="L36" s="437"/>
    </row>
    <row r="37" spans="1:12" s="429" customFormat="1" ht="16.5">
      <c r="B37" s="434"/>
      <c r="C37" s="437"/>
      <c r="D37" s="436"/>
      <c r="E37" s="436"/>
      <c r="F37" s="436"/>
      <c r="G37" s="436"/>
      <c r="H37" s="436"/>
      <c r="I37" s="436"/>
      <c r="J37" s="436"/>
      <c r="K37" s="437"/>
      <c r="L37" s="437"/>
    </row>
    <row r="38" spans="1:12" s="429" customFormat="1" ht="35" customHeight="1">
      <c r="B38" s="1005" t="s">
        <v>926</v>
      </c>
      <c r="C38" s="1005"/>
      <c r="D38" s="1005"/>
      <c r="E38" s="1005"/>
      <c r="F38" s="1005"/>
      <c r="G38" s="1005"/>
      <c r="H38" s="1005"/>
      <c r="I38" s="1005"/>
      <c r="J38" s="1005"/>
      <c r="K38" s="1005"/>
      <c r="L38" s="1005"/>
    </row>
    <row r="39" spans="1:12" s="429" customFormat="1" ht="15.5" customHeight="1">
      <c r="B39" s="1006" t="s">
        <v>440</v>
      </c>
      <c r="C39" s="1006"/>
      <c r="D39" s="1006"/>
      <c r="E39" s="1006"/>
      <c r="F39" s="1006"/>
      <c r="G39" s="1006"/>
      <c r="H39" s="1006"/>
      <c r="I39" s="1006"/>
      <c r="J39" s="1006"/>
      <c r="K39" s="1006"/>
      <c r="L39" s="1006"/>
    </row>
    <row r="40" spans="1:12">
      <c r="A40" s="424"/>
      <c r="B40" s="995"/>
      <c r="C40" s="995"/>
      <c r="D40" s="995"/>
      <c r="E40" s="995"/>
      <c r="F40" s="995"/>
      <c r="G40" s="995"/>
      <c r="H40" s="995"/>
      <c r="I40" s="995"/>
      <c r="J40" s="995"/>
      <c r="K40" s="995"/>
      <c r="L40" s="995"/>
    </row>
    <row r="44" spans="1:12">
      <c r="F44" s="438"/>
    </row>
  </sheetData>
  <sheetProtection sheet="1" objects="1" scenarios="1"/>
  <customSheetViews>
    <customSheetView guid="{C18E9BE0-42F9-4C1A-9904-B3E737C711CA}" scale="85" showGridLines="0" fitToPage="1" printArea="1" view="pageBreakPreview">
      <selection activeCell="C9" sqref="C9"/>
      <pageMargins left="0" right="0" top="0" bottom="0" header="0" footer="0"/>
      <printOptions horizontalCentered="1"/>
      <pageSetup paperSize="9" scale="74" fitToHeight="0" orientation="portrait" r:id="rId1"/>
    </customSheetView>
    <customSheetView guid="{F9143849-2950-4A3C-ABFF-F8DA3D7B21DB}" scale="85" showGridLines="0" fitToPage="1" printArea="1" view="pageBreakPreview">
      <selection activeCell="I13" sqref="I13"/>
      <pageMargins left="0" right="0" top="0" bottom="0" header="0" footer="0"/>
      <printOptions horizontalCentered="1"/>
      <pageSetup paperSize="9" scale="74" fitToHeight="0" orientation="portrait" r:id="rId2"/>
    </customSheetView>
  </customSheetViews>
  <mergeCells count="11">
    <mergeCell ref="B40:L40"/>
    <mergeCell ref="D32:J36"/>
    <mergeCell ref="B38:L38"/>
    <mergeCell ref="B39:L39"/>
    <mergeCell ref="B24:L24"/>
    <mergeCell ref="B27:L27"/>
    <mergeCell ref="B28:L28"/>
    <mergeCell ref="B29:L29"/>
    <mergeCell ref="B30:L30"/>
    <mergeCell ref="B31:L31"/>
    <mergeCell ref="G26:L26"/>
  </mergeCells>
  <phoneticPr fontId="4"/>
  <hyperlinks>
    <hyperlink ref="A5" location="'(1) Questionnaire'!A1" display="(1)" xr:uid="{25EF7CBC-F1F4-444D-95E9-11638C5E930F}"/>
    <hyperlink ref="A6:A14" location="'①-補助事業のご利用に関するアンケート'!A1" display="①" xr:uid="{82A9B0CB-A72F-45E0-A940-DE99D5126339}"/>
    <hyperlink ref="A6" location="'(2) Application'!A1" display="(2)" xr:uid="{78F32E09-2F0F-4317-B64B-65ADD80C6379}"/>
    <hyperlink ref="A7" location="'(3) Annex 1'!A1" display="(3)" xr:uid="{DD582027-8553-4BEE-8E11-B0E960E8C312}"/>
    <hyperlink ref="A8" location="'(4) Annex 1 addition'!A1" display="(4)" xr:uid="{7FBB6BCF-622A-4911-B552-81E5A3BBBCCF}"/>
    <hyperlink ref="A9" location="'(5) Attachment I to Annex 1'!A1" display="(5)" xr:uid="{C7BBEABD-940C-49E5-93C0-F79189218298}"/>
    <hyperlink ref="A10" location="'(6) AttachmentⅡto Annex 1'!A1" display="(6)" xr:uid="{EC0070D1-E038-4999-BFB0-9CAAB46D37D1}"/>
    <hyperlink ref="A11" location="'(7) Annex 2'!A1" display="(7)" xr:uid="{EB28CA71-23E8-4F54-9226-B0179D68DE26}"/>
    <hyperlink ref="A12" location="'(8) Annex 2(Example)'!A1" display="(8)" xr:uid="{A8747ED1-8D3A-4A6E-A6A6-0E44600AF718}"/>
    <hyperlink ref="A13" location="'(9) Annex 3'!A1" display="(9)" xr:uid="{8CF124A2-CA16-4D03-A8B1-079EF1181B5C}"/>
    <hyperlink ref="A14" location="'(10) Annex 4'!A1" display="(10)" xr:uid="{57172F68-014E-4935-BF5F-A309B09CBD42}"/>
  </hyperlinks>
  <printOptions horizontalCentered="1"/>
  <pageMargins left="0.39370078740157483" right="0.39370078740157483" top="0.74803149606299213" bottom="0.74803149606299213" header="0.31496062992125984" footer="0.31496062992125984"/>
  <pageSetup paperSize="9" scale="70" orientation="portrait" blackAndWhite="1"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CCFF"/>
    <pageSetUpPr fitToPage="1"/>
  </sheetPr>
  <dimension ref="A1:H48"/>
  <sheetViews>
    <sheetView view="pageBreakPreview" zoomScale="60" zoomScaleNormal="100" workbookViewId="0"/>
  </sheetViews>
  <sheetFormatPr defaultRowHeight="14"/>
  <cols>
    <col min="1" max="1" width="16.26953125" style="5" customWidth="1"/>
    <col min="2" max="2" width="12.453125" style="5" customWidth="1"/>
    <col min="3" max="3" width="84.1796875" style="5" customWidth="1"/>
    <col min="4" max="4" width="15.08984375" style="5" customWidth="1"/>
    <col min="5" max="5" width="15.81640625" style="5" customWidth="1"/>
    <col min="6" max="6" width="14.453125" style="5" customWidth="1"/>
    <col min="7" max="7" width="15.453125" style="5" customWidth="1"/>
    <col min="8" max="8" width="25.453125" style="5" customWidth="1"/>
    <col min="9" max="246" width="9" style="5"/>
    <col min="247" max="247" width="0.1796875" style="5" customWidth="1"/>
    <col min="248" max="248" width="4.54296875" style="5" customWidth="1"/>
    <col min="249" max="249" width="3.453125" style="5" customWidth="1"/>
    <col min="250" max="250" width="4.453125" style="5" customWidth="1"/>
    <col min="251" max="251" width="3.453125" style="5" customWidth="1"/>
    <col min="252" max="252" width="9.81640625" style="5" customWidth="1"/>
    <col min="253" max="253" width="7.453125" style="5" customWidth="1"/>
    <col min="254" max="254" width="8.54296875" style="5" customWidth="1"/>
    <col min="255" max="255" width="7.453125" style="5" customWidth="1"/>
    <col min="256" max="256" width="20.81640625" style="5" customWidth="1"/>
    <col min="257" max="257" width="18.1796875" style="5" customWidth="1"/>
    <col min="258" max="258" width="9.81640625" style="5" customWidth="1"/>
    <col min="259" max="259" width="7.453125" style="5" customWidth="1"/>
    <col min="260" max="260" width="8.453125" style="5" customWidth="1"/>
    <col min="261" max="261" width="7.453125" style="5" customWidth="1"/>
    <col min="262" max="262" width="26.1796875" style="5" customWidth="1"/>
    <col min="263" max="263" width="21.1796875" style="5" customWidth="1"/>
    <col min="264" max="502" width="9" style="5"/>
    <col min="503" max="503" width="0.1796875" style="5" customWidth="1"/>
    <col min="504" max="504" width="4.54296875" style="5" customWidth="1"/>
    <col min="505" max="505" width="3.453125" style="5" customWidth="1"/>
    <col min="506" max="506" width="4.453125" style="5" customWidth="1"/>
    <col min="507" max="507" width="3.453125" style="5" customWidth="1"/>
    <col min="508" max="508" width="9.81640625" style="5" customWidth="1"/>
    <col min="509" max="509" width="7.453125" style="5" customWidth="1"/>
    <col min="510" max="510" width="8.54296875" style="5" customWidth="1"/>
    <col min="511" max="511" width="7.453125" style="5" customWidth="1"/>
    <col min="512" max="512" width="20.81640625" style="5" customWidth="1"/>
    <col min="513" max="513" width="18.1796875" style="5" customWidth="1"/>
    <col min="514" max="514" width="9.81640625" style="5" customWidth="1"/>
    <col min="515" max="515" width="7.453125" style="5" customWidth="1"/>
    <col min="516" max="516" width="8.453125" style="5" customWidth="1"/>
    <col min="517" max="517" width="7.453125" style="5" customWidth="1"/>
    <col min="518" max="518" width="26.1796875" style="5" customWidth="1"/>
    <col min="519" max="519" width="21.1796875" style="5" customWidth="1"/>
    <col min="520" max="758" width="9" style="5"/>
    <col min="759" max="759" width="0.1796875" style="5" customWidth="1"/>
    <col min="760" max="760" width="4.54296875" style="5" customWidth="1"/>
    <col min="761" max="761" width="3.453125" style="5" customWidth="1"/>
    <col min="762" max="762" width="4.453125" style="5" customWidth="1"/>
    <col min="763" max="763" width="3.453125" style="5" customWidth="1"/>
    <col min="764" max="764" width="9.81640625" style="5" customWidth="1"/>
    <col min="765" max="765" width="7.453125" style="5" customWidth="1"/>
    <col min="766" max="766" width="8.54296875" style="5" customWidth="1"/>
    <col min="767" max="767" width="7.453125" style="5" customWidth="1"/>
    <col min="768" max="768" width="20.81640625" style="5" customWidth="1"/>
    <col min="769" max="769" width="18.1796875" style="5" customWidth="1"/>
    <col min="770" max="770" width="9.81640625" style="5" customWidth="1"/>
    <col min="771" max="771" width="7.453125" style="5" customWidth="1"/>
    <col min="772" max="772" width="8.453125" style="5" customWidth="1"/>
    <col min="773" max="773" width="7.453125" style="5" customWidth="1"/>
    <col min="774" max="774" width="26.1796875" style="5" customWidth="1"/>
    <col min="775" max="775" width="21.1796875" style="5" customWidth="1"/>
    <col min="776" max="1014" width="9" style="5"/>
    <col min="1015" max="1015" width="0.1796875" style="5" customWidth="1"/>
    <col min="1016" max="1016" width="4.54296875" style="5" customWidth="1"/>
    <col min="1017" max="1017" width="3.453125" style="5" customWidth="1"/>
    <col min="1018" max="1018" width="4.453125" style="5" customWidth="1"/>
    <col min="1019" max="1019" width="3.453125" style="5" customWidth="1"/>
    <col min="1020" max="1020" width="9.81640625" style="5" customWidth="1"/>
    <col min="1021" max="1021" width="7.453125" style="5" customWidth="1"/>
    <col min="1022" max="1022" width="8.54296875" style="5" customWidth="1"/>
    <col min="1023" max="1023" width="7.453125" style="5" customWidth="1"/>
    <col min="1024" max="1024" width="20.81640625" style="5" customWidth="1"/>
    <col min="1025" max="1025" width="18.1796875" style="5" customWidth="1"/>
    <col min="1026" max="1026" width="9.81640625" style="5" customWidth="1"/>
    <col min="1027" max="1027" width="7.453125" style="5" customWidth="1"/>
    <col min="1028" max="1028" width="8.453125" style="5" customWidth="1"/>
    <col min="1029" max="1029" width="7.453125" style="5" customWidth="1"/>
    <col min="1030" max="1030" width="26.1796875" style="5" customWidth="1"/>
    <col min="1031" max="1031" width="21.1796875" style="5" customWidth="1"/>
    <col min="1032" max="1270" width="9" style="5"/>
    <col min="1271" max="1271" width="0.1796875" style="5" customWidth="1"/>
    <col min="1272" max="1272" width="4.54296875" style="5" customWidth="1"/>
    <col min="1273" max="1273" width="3.453125" style="5" customWidth="1"/>
    <col min="1274" max="1274" width="4.453125" style="5" customWidth="1"/>
    <col min="1275" max="1275" width="3.453125" style="5" customWidth="1"/>
    <col min="1276" max="1276" width="9.81640625" style="5" customWidth="1"/>
    <col min="1277" max="1277" width="7.453125" style="5" customWidth="1"/>
    <col min="1278" max="1278" width="8.54296875" style="5" customWidth="1"/>
    <col min="1279" max="1279" width="7.453125" style="5" customWidth="1"/>
    <col min="1280" max="1280" width="20.81640625" style="5" customWidth="1"/>
    <col min="1281" max="1281" width="18.1796875" style="5" customWidth="1"/>
    <col min="1282" max="1282" width="9.81640625" style="5" customWidth="1"/>
    <col min="1283" max="1283" width="7.453125" style="5" customWidth="1"/>
    <col min="1284" max="1284" width="8.453125" style="5" customWidth="1"/>
    <col min="1285" max="1285" width="7.453125" style="5" customWidth="1"/>
    <col min="1286" max="1286" width="26.1796875" style="5" customWidth="1"/>
    <col min="1287" max="1287" width="21.1796875" style="5" customWidth="1"/>
    <col min="1288" max="1526" width="9" style="5"/>
    <col min="1527" max="1527" width="0.1796875" style="5" customWidth="1"/>
    <col min="1528" max="1528" width="4.54296875" style="5" customWidth="1"/>
    <col min="1529" max="1529" width="3.453125" style="5" customWidth="1"/>
    <col min="1530" max="1530" width="4.453125" style="5" customWidth="1"/>
    <col min="1531" max="1531" width="3.453125" style="5" customWidth="1"/>
    <col min="1532" max="1532" width="9.81640625" style="5" customWidth="1"/>
    <col min="1533" max="1533" width="7.453125" style="5" customWidth="1"/>
    <col min="1534" max="1534" width="8.54296875" style="5" customWidth="1"/>
    <col min="1535" max="1535" width="7.453125" style="5" customWidth="1"/>
    <col min="1536" max="1536" width="20.81640625" style="5" customWidth="1"/>
    <col min="1537" max="1537" width="18.1796875" style="5" customWidth="1"/>
    <col min="1538" max="1538" width="9.81640625" style="5" customWidth="1"/>
    <col min="1539" max="1539" width="7.453125" style="5" customWidth="1"/>
    <col min="1540" max="1540" width="8.453125" style="5" customWidth="1"/>
    <col min="1541" max="1541" width="7.453125" style="5" customWidth="1"/>
    <col min="1542" max="1542" width="26.1796875" style="5" customWidth="1"/>
    <col min="1543" max="1543" width="21.1796875" style="5" customWidth="1"/>
    <col min="1544" max="1782" width="9" style="5"/>
    <col min="1783" max="1783" width="0.1796875" style="5" customWidth="1"/>
    <col min="1784" max="1784" width="4.54296875" style="5" customWidth="1"/>
    <col min="1785" max="1785" width="3.453125" style="5" customWidth="1"/>
    <col min="1786" max="1786" width="4.453125" style="5" customWidth="1"/>
    <col min="1787" max="1787" width="3.453125" style="5" customWidth="1"/>
    <col min="1788" max="1788" width="9.81640625" style="5" customWidth="1"/>
    <col min="1789" max="1789" width="7.453125" style="5" customWidth="1"/>
    <col min="1790" max="1790" width="8.54296875" style="5" customWidth="1"/>
    <col min="1791" max="1791" width="7.453125" style="5" customWidth="1"/>
    <col min="1792" max="1792" width="20.81640625" style="5" customWidth="1"/>
    <col min="1793" max="1793" width="18.1796875" style="5" customWidth="1"/>
    <col min="1794" max="1794" width="9.81640625" style="5" customWidth="1"/>
    <col min="1795" max="1795" width="7.453125" style="5" customWidth="1"/>
    <col min="1796" max="1796" width="8.453125" style="5" customWidth="1"/>
    <col min="1797" max="1797" width="7.453125" style="5" customWidth="1"/>
    <col min="1798" max="1798" width="26.1796875" style="5" customWidth="1"/>
    <col min="1799" max="1799" width="21.1796875" style="5" customWidth="1"/>
    <col min="1800" max="2038" width="9" style="5"/>
    <col min="2039" max="2039" width="0.1796875" style="5" customWidth="1"/>
    <col min="2040" max="2040" width="4.54296875" style="5" customWidth="1"/>
    <col min="2041" max="2041" width="3.453125" style="5" customWidth="1"/>
    <col min="2042" max="2042" width="4.453125" style="5" customWidth="1"/>
    <col min="2043" max="2043" width="3.453125" style="5" customWidth="1"/>
    <col min="2044" max="2044" width="9.81640625" style="5" customWidth="1"/>
    <col min="2045" max="2045" width="7.453125" style="5" customWidth="1"/>
    <col min="2046" max="2046" width="8.54296875" style="5" customWidth="1"/>
    <col min="2047" max="2047" width="7.453125" style="5" customWidth="1"/>
    <col min="2048" max="2048" width="20.81640625" style="5" customWidth="1"/>
    <col min="2049" max="2049" width="18.1796875" style="5" customWidth="1"/>
    <col min="2050" max="2050" width="9.81640625" style="5" customWidth="1"/>
    <col min="2051" max="2051" width="7.453125" style="5" customWidth="1"/>
    <col min="2052" max="2052" width="8.453125" style="5" customWidth="1"/>
    <col min="2053" max="2053" width="7.453125" style="5" customWidth="1"/>
    <col min="2054" max="2054" width="26.1796875" style="5" customWidth="1"/>
    <col min="2055" max="2055" width="21.1796875" style="5" customWidth="1"/>
    <col min="2056" max="2294" width="9" style="5"/>
    <col min="2295" max="2295" width="0.1796875" style="5" customWidth="1"/>
    <col min="2296" max="2296" width="4.54296875" style="5" customWidth="1"/>
    <col min="2297" max="2297" width="3.453125" style="5" customWidth="1"/>
    <col min="2298" max="2298" width="4.453125" style="5" customWidth="1"/>
    <col min="2299" max="2299" width="3.453125" style="5" customWidth="1"/>
    <col min="2300" max="2300" width="9.81640625" style="5" customWidth="1"/>
    <col min="2301" max="2301" width="7.453125" style="5" customWidth="1"/>
    <col min="2302" max="2302" width="8.54296875" style="5" customWidth="1"/>
    <col min="2303" max="2303" width="7.453125" style="5" customWidth="1"/>
    <col min="2304" max="2304" width="20.81640625" style="5" customWidth="1"/>
    <col min="2305" max="2305" width="18.1796875" style="5" customWidth="1"/>
    <col min="2306" max="2306" width="9.81640625" style="5" customWidth="1"/>
    <col min="2307" max="2307" width="7.453125" style="5" customWidth="1"/>
    <col min="2308" max="2308" width="8.453125" style="5" customWidth="1"/>
    <col min="2309" max="2309" width="7.453125" style="5" customWidth="1"/>
    <col min="2310" max="2310" width="26.1796875" style="5" customWidth="1"/>
    <col min="2311" max="2311" width="21.1796875" style="5" customWidth="1"/>
    <col min="2312" max="2550" width="9" style="5"/>
    <col min="2551" max="2551" width="0.1796875" style="5" customWidth="1"/>
    <col min="2552" max="2552" width="4.54296875" style="5" customWidth="1"/>
    <col min="2553" max="2553" width="3.453125" style="5" customWidth="1"/>
    <col min="2554" max="2554" width="4.453125" style="5" customWidth="1"/>
    <col min="2555" max="2555" width="3.453125" style="5" customWidth="1"/>
    <col min="2556" max="2556" width="9.81640625" style="5" customWidth="1"/>
    <col min="2557" max="2557" width="7.453125" style="5" customWidth="1"/>
    <col min="2558" max="2558" width="8.54296875" style="5" customWidth="1"/>
    <col min="2559" max="2559" width="7.453125" style="5" customWidth="1"/>
    <col min="2560" max="2560" width="20.81640625" style="5" customWidth="1"/>
    <col min="2561" max="2561" width="18.1796875" style="5" customWidth="1"/>
    <col min="2562" max="2562" width="9.81640625" style="5" customWidth="1"/>
    <col min="2563" max="2563" width="7.453125" style="5" customWidth="1"/>
    <col min="2564" max="2564" width="8.453125" style="5" customWidth="1"/>
    <col min="2565" max="2565" width="7.453125" style="5" customWidth="1"/>
    <col min="2566" max="2566" width="26.1796875" style="5" customWidth="1"/>
    <col min="2567" max="2567" width="21.1796875" style="5" customWidth="1"/>
    <col min="2568" max="2806" width="9" style="5"/>
    <col min="2807" max="2807" width="0.1796875" style="5" customWidth="1"/>
    <col min="2808" max="2808" width="4.54296875" style="5" customWidth="1"/>
    <col min="2809" max="2809" width="3.453125" style="5" customWidth="1"/>
    <col min="2810" max="2810" width="4.453125" style="5" customWidth="1"/>
    <col min="2811" max="2811" width="3.453125" style="5" customWidth="1"/>
    <col min="2812" max="2812" width="9.81640625" style="5" customWidth="1"/>
    <col min="2813" max="2813" width="7.453125" style="5" customWidth="1"/>
    <col min="2814" max="2814" width="8.54296875" style="5" customWidth="1"/>
    <col min="2815" max="2815" width="7.453125" style="5" customWidth="1"/>
    <col min="2816" max="2816" width="20.81640625" style="5" customWidth="1"/>
    <col min="2817" max="2817" width="18.1796875" style="5" customWidth="1"/>
    <col min="2818" max="2818" width="9.81640625" style="5" customWidth="1"/>
    <col min="2819" max="2819" width="7.453125" style="5" customWidth="1"/>
    <col min="2820" max="2820" width="8.453125" style="5" customWidth="1"/>
    <col min="2821" max="2821" width="7.453125" style="5" customWidth="1"/>
    <col min="2822" max="2822" width="26.1796875" style="5" customWidth="1"/>
    <col min="2823" max="2823" width="21.1796875" style="5" customWidth="1"/>
    <col min="2824" max="3062" width="9" style="5"/>
    <col min="3063" max="3063" width="0.1796875" style="5" customWidth="1"/>
    <col min="3064" max="3064" width="4.54296875" style="5" customWidth="1"/>
    <col min="3065" max="3065" width="3.453125" style="5" customWidth="1"/>
    <col min="3066" max="3066" width="4.453125" style="5" customWidth="1"/>
    <col min="3067" max="3067" width="3.453125" style="5" customWidth="1"/>
    <col min="3068" max="3068" width="9.81640625" style="5" customWidth="1"/>
    <col min="3069" max="3069" width="7.453125" style="5" customWidth="1"/>
    <col min="3070" max="3070" width="8.54296875" style="5" customWidth="1"/>
    <col min="3071" max="3071" width="7.453125" style="5" customWidth="1"/>
    <col min="3072" max="3072" width="20.81640625" style="5" customWidth="1"/>
    <col min="3073" max="3073" width="18.1796875" style="5" customWidth="1"/>
    <col min="3074" max="3074" width="9.81640625" style="5" customWidth="1"/>
    <col min="3075" max="3075" width="7.453125" style="5" customWidth="1"/>
    <col min="3076" max="3076" width="8.453125" style="5" customWidth="1"/>
    <col min="3077" max="3077" width="7.453125" style="5" customWidth="1"/>
    <col min="3078" max="3078" width="26.1796875" style="5" customWidth="1"/>
    <col min="3079" max="3079" width="21.1796875" style="5" customWidth="1"/>
    <col min="3080" max="3318" width="9" style="5"/>
    <col min="3319" max="3319" width="0.1796875" style="5" customWidth="1"/>
    <col min="3320" max="3320" width="4.54296875" style="5" customWidth="1"/>
    <col min="3321" max="3321" width="3.453125" style="5" customWidth="1"/>
    <col min="3322" max="3322" width="4.453125" style="5" customWidth="1"/>
    <col min="3323" max="3323" width="3.453125" style="5" customWidth="1"/>
    <col min="3324" max="3324" width="9.81640625" style="5" customWidth="1"/>
    <col min="3325" max="3325" width="7.453125" style="5" customWidth="1"/>
    <col min="3326" max="3326" width="8.54296875" style="5" customWidth="1"/>
    <col min="3327" max="3327" width="7.453125" style="5" customWidth="1"/>
    <col min="3328" max="3328" width="20.81640625" style="5" customWidth="1"/>
    <col min="3329" max="3329" width="18.1796875" style="5" customWidth="1"/>
    <col min="3330" max="3330" width="9.81640625" style="5" customWidth="1"/>
    <col min="3331" max="3331" width="7.453125" style="5" customWidth="1"/>
    <col min="3332" max="3332" width="8.453125" style="5" customWidth="1"/>
    <col min="3333" max="3333" width="7.453125" style="5" customWidth="1"/>
    <col min="3334" max="3334" width="26.1796875" style="5" customWidth="1"/>
    <col min="3335" max="3335" width="21.1796875" style="5" customWidth="1"/>
    <col min="3336" max="3574" width="9" style="5"/>
    <col min="3575" max="3575" width="0.1796875" style="5" customWidth="1"/>
    <col min="3576" max="3576" width="4.54296875" style="5" customWidth="1"/>
    <col min="3577" max="3577" width="3.453125" style="5" customWidth="1"/>
    <col min="3578" max="3578" width="4.453125" style="5" customWidth="1"/>
    <col min="3579" max="3579" width="3.453125" style="5" customWidth="1"/>
    <col min="3580" max="3580" width="9.81640625" style="5" customWidth="1"/>
    <col min="3581" max="3581" width="7.453125" style="5" customWidth="1"/>
    <col min="3582" max="3582" width="8.54296875" style="5" customWidth="1"/>
    <col min="3583" max="3583" width="7.453125" style="5" customWidth="1"/>
    <col min="3584" max="3584" width="20.81640625" style="5" customWidth="1"/>
    <col min="3585" max="3585" width="18.1796875" style="5" customWidth="1"/>
    <col min="3586" max="3586" width="9.81640625" style="5" customWidth="1"/>
    <col min="3587" max="3587" width="7.453125" style="5" customWidth="1"/>
    <col min="3588" max="3588" width="8.453125" style="5" customWidth="1"/>
    <col min="3589" max="3589" width="7.453125" style="5" customWidth="1"/>
    <col min="3590" max="3590" width="26.1796875" style="5" customWidth="1"/>
    <col min="3591" max="3591" width="21.1796875" style="5" customWidth="1"/>
    <col min="3592" max="3830" width="9" style="5"/>
    <col min="3831" max="3831" width="0.1796875" style="5" customWidth="1"/>
    <col min="3832" max="3832" width="4.54296875" style="5" customWidth="1"/>
    <col min="3833" max="3833" width="3.453125" style="5" customWidth="1"/>
    <col min="3834" max="3834" width="4.453125" style="5" customWidth="1"/>
    <col min="3835" max="3835" width="3.453125" style="5" customWidth="1"/>
    <col min="3836" max="3836" width="9.81640625" style="5" customWidth="1"/>
    <col min="3837" max="3837" width="7.453125" style="5" customWidth="1"/>
    <col min="3838" max="3838" width="8.54296875" style="5" customWidth="1"/>
    <col min="3839" max="3839" width="7.453125" style="5" customWidth="1"/>
    <col min="3840" max="3840" width="20.81640625" style="5" customWidth="1"/>
    <col min="3841" max="3841" width="18.1796875" style="5" customWidth="1"/>
    <col min="3842" max="3842" width="9.81640625" style="5" customWidth="1"/>
    <col min="3843" max="3843" width="7.453125" style="5" customWidth="1"/>
    <col min="3844" max="3844" width="8.453125" style="5" customWidth="1"/>
    <col min="3845" max="3845" width="7.453125" style="5" customWidth="1"/>
    <col min="3846" max="3846" width="26.1796875" style="5" customWidth="1"/>
    <col min="3847" max="3847" width="21.1796875" style="5" customWidth="1"/>
    <col min="3848" max="4086" width="9" style="5"/>
    <col min="4087" max="4087" width="0.1796875" style="5" customWidth="1"/>
    <col min="4088" max="4088" width="4.54296875" style="5" customWidth="1"/>
    <col min="4089" max="4089" width="3.453125" style="5" customWidth="1"/>
    <col min="4090" max="4090" width="4.453125" style="5" customWidth="1"/>
    <col min="4091" max="4091" width="3.453125" style="5" customWidth="1"/>
    <col min="4092" max="4092" width="9.81640625" style="5" customWidth="1"/>
    <col min="4093" max="4093" width="7.453125" style="5" customWidth="1"/>
    <col min="4094" max="4094" width="8.54296875" style="5" customWidth="1"/>
    <col min="4095" max="4095" width="7.453125" style="5" customWidth="1"/>
    <col min="4096" max="4096" width="20.81640625" style="5" customWidth="1"/>
    <col min="4097" max="4097" width="18.1796875" style="5" customWidth="1"/>
    <col min="4098" max="4098" width="9.81640625" style="5" customWidth="1"/>
    <col min="4099" max="4099" width="7.453125" style="5" customWidth="1"/>
    <col min="4100" max="4100" width="8.453125" style="5" customWidth="1"/>
    <col min="4101" max="4101" width="7.453125" style="5" customWidth="1"/>
    <col min="4102" max="4102" width="26.1796875" style="5" customWidth="1"/>
    <col min="4103" max="4103" width="21.1796875" style="5" customWidth="1"/>
    <col min="4104" max="4342" width="9" style="5"/>
    <col min="4343" max="4343" width="0.1796875" style="5" customWidth="1"/>
    <col min="4344" max="4344" width="4.54296875" style="5" customWidth="1"/>
    <col min="4345" max="4345" width="3.453125" style="5" customWidth="1"/>
    <col min="4346" max="4346" width="4.453125" style="5" customWidth="1"/>
    <col min="4347" max="4347" width="3.453125" style="5" customWidth="1"/>
    <col min="4348" max="4348" width="9.81640625" style="5" customWidth="1"/>
    <col min="4349" max="4349" width="7.453125" style="5" customWidth="1"/>
    <col min="4350" max="4350" width="8.54296875" style="5" customWidth="1"/>
    <col min="4351" max="4351" width="7.453125" style="5" customWidth="1"/>
    <col min="4352" max="4352" width="20.81640625" style="5" customWidth="1"/>
    <col min="4353" max="4353" width="18.1796875" style="5" customWidth="1"/>
    <col min="4354" max="4354" width="9.81640625" style="5" customWidth="1"/>
    <col min="4355" max="4355" width="7.453125" style="5" customWidth="1"/>
    <col min="4356" max="4356" width="8.453125" style="5" customWidth="1"/>
    <col min="4357" max="4357" width="7.453125" style="5" customWidth="1"/>
    <col min="4358" max="4358" width="26.1796875" style="5" customWidth="1"/>
    <col min="4359" max="4359" width="21.1796875" style="5" customWidth="1"/>
    <col min="4360" max="4598" width="9" style="5"/>
    <col min="4599" max="4599" width="0.1796875" style="5" customWidth="1"/>
    <col min="4600" max="4600" width="4.54296875" style="5" customWidth="1"/>
    <col min="4601" max="4601" width="3.453125" style="5" customWidth="1"/>
    <col min="4602" max="4602" width="4.453125" style="5" customWidth="1"/>
    <col min="4603" max="4603" width="3.453125" style="5" customWidth="1"/>
    <col min="4604" max="4604" width="9.81640625" style="5" customWidth="1"/>
    <col min="4605" max="4605" width="7.453125" style="5" customWidth="1"/>
    <col min="4606" max="4606" width="8.54296875" style="5" customWidth="1"/>
    <col min="4607" max="4607" width="7.453125" style="5" customWidth="1"/>
    <col min="4608" max="4608" width="20.81640625" style="5" customWidth="1"/>
    <col min="4609" max="4609" width="18.1796875" style="5" customWidth="1"/>
    <col min="4610" max="4610" width="9.81640625" style="5" customWidth="1"/>
    <col min="4611" max="4611" width="7.453125" style="5" customWidth="1"/>
    <col min="4612" max="4612" width="8.453125" style="5" customWidth="1"/>
    <col min="4613" max="4613" width="7.453125" style="5" customWidth="1"/>
    <col min="4614" max="4614" width="26.1796875" style="5" customWidth="1"/>
    <col min="4615" max="4615" width="21.1796875" style="5" customWidth="1"/>
    <col min="4616" max="4854" width="9" style="5"/>
    <col min="4855" max="4855" width="0.1796875" style="5" customWidth="1"/>
    <col min="4856" max="4856" width="4.54296875" style="5" customWidth="1"/>
    <col min="4857" max="4857" width="3.453125" style="5" customWidth="1"/>
    <col min="4858" max="4858" width="4.453125" style="5" customWidth="1"/>
    <col min="4859" max="4859" width="3.453125" style="5" customWidth="1"/>
    <col min="4860" max="4860" width="9.81640625" style="5" customWidth="1"/>
    <col min="4861" max="4861" width="7.453125" style="5" customWidth="1"/>
    <col min="4862" max="4862" width="8.54296875" style="5" customWidth="1"/>
    <col min="4863" max="4863" width="7.453125" style="5" customWidth="1"/>
    <col min="4864" max="4864" width="20.81640625" style="5" customWidth="1"/>
    <col min="4865" max="4865" width="18.1796875" style="5" customWidth="1"/>
    <col min="4866" max="4866" width="9.81640625" style="5" customWidth="1"/>
    <col min="4867" max="4867" width="7.453125" style="5" customWidth="1"/>
    <col min="4868" max="4868" width="8.453125" style="5" customWidth="1"/>
    <col min="4869" max="4869" width="7.453125" style="5" customWidth="1"/>
    <col min="4870" max="4870" width="26.1796875" style="5" customWidth="1"/>
    <col min="4871" max="4871" width="21.1796875" style="5" customWidth="1"/>
    <col min="4872" max="5110" width="9" style="5"/>
    <col min="5111" max="5111" width="0.1796875" style="5" customWidth="1"/>
    <col min="5112" max="5112" width="4.54296875" style="5" customWidth="1"/>
    <col min="5113" max="5113" width="3.453125" style="5" customWidth="1"/>
    <col min="5114" max="5114" width="4.453125" style="5" customWidth="1"/>
    <col min="5115" max="5115" width="3.453125" style="5" customWidth="1"/>
    <col min="5116" max="5116" width="9.81640625" style="5" customWidth="1"/>
    <col min="5117" max="5117" width="7.453125" style="5" customWidth="1"/>
    <col min="5118" max="5118" width="8.54296875" style="5" customWidth="1"/>
    <col min="5119" max="5119" width="7.453125" style="5" customWidth="1"/>
    <col min="5120" max="5120" width="20.81640625" style="5" customWidth="1"/>
    <col min="5121" max="5121" width="18.1796875" style="5" customWidth="1"/>
    <col min="5122" max="5122" width="9.81640625" style="5" customWidth="1"/>
    <col min="5123" max="5123" width="7.453125" style="5" customWidth="1"/>
    <col min="5124" max="5124" width="8.453125" style="5" customWidth="1"/>
    <col min="5125" max="5125" width="7.453125" style="5" customWidth="1"/>
    <col min="5126" max="5126" width="26.1796875" style="5" customWidth="1"/>
    <col min="5127" max="5127" width="21.1796875" style="5" customWidth="1"/>
    <col min="5128" max="5366" width="9" style="5"/>
    <col min="5367" max="5367" width="0.1796875" style="5" customWidth="1"/>
    <col min="5368" max="5368" width="4.54296875" style="5" customWidth="1"/>
    <col min="5369" max="5369" width="3.453125" style="5" customWidth="1"/>
    <col min="5370" max="5370" width="4.453125" style="5" customWidth="1"/>
    <col min="5371" max="5371" width="3.453125" style="5" customWidth="1"/>
    <col min="5372" max="5372" width="9.81640625" style="5" customWidth="1"/>
    <col min="5373" max="5373" width="7.453125" style="5" customWidth="1"/>
    <col min="5374" max="5374" width="8.54296875" style="5" customWidth="1"/>
    <col min="5375" max="5375" width="7.453125" style="5" customWidth="1"/>
    <col min="5376" max="5376" width="20.81640625" style="5" customWidth="1"/>
    <col min="5377" max="5377" width="18.1796875" style="5" customWidth="1"/>
    <col min="5378" max="5378" width="9.81640625" style="5" customWidth="1"/>
    <col min="5379" max="5379" width="7.453125" style="5" customWidth="1"/>
    <col min="5380" max="5380" width="8.453125" style="5" customWidth="1"/>
    <col min="5381" max="5381" width="7.453125" style="5" customWidth="1"/>
    <col min="5382" max="5382" width="26.1796875" style="5" customWidth="1"/>
    <col min="5383" max="5383" width="21.1796875" style="5" customWidth="1"/>
    <col min="5384" max="5622" width="9" style="5"/>
    <col min="5623" max="5623" width="0.1796875" style="5" customWidth="1"/>
    <col min="5624" max="5624" width="4.54296875" style="5" customWidth="1"/>
    <col min="5625" max="5625" width="3.453125" style="5" customWidth="1"/>
    <col min="5626" max="5626" width="4.453125" style="5" customWidth="1"/>
    <col min="5627" max="5627" width="3.453125" style="5" customWidth="1"/>
    <col min="5628" max="5628" width="9.81640625" style="5" customWidth="1"/>
    <col min="5629" max="5629" width="7.453125" style="5" customWidth="1"/>
    <col min="5630" max="5630" width="8.54296875" style="5" customWidth="1"/>
    <col min="5631" max="5631" width="7.453125" style="5" customWidth="1"/>
    <col min="5632" max="5632" width="20.81640625" style="5" customWidth="1"/>
    <col min="5633" max="5633" width="18.1796875" style="5" customWidth="1"/>
    <col min="5634" max="5634" width="9.81640625" style="5" customWidth="1"/>
    <col min="5635" max="5635" width="7.453125" style="5" customWidth="1"/>
    <col min="5636" max="5636" width="8.453125" style="5" customWidth="1"/>
    <col min="5637" max="5637" width="7.453125" style="5" customWidth="1"/>
    <col min="5638" max="5638" width="26.1796875" style="5" customWidth="1"/>
    <col min="5639" max="5639" width="21.1796875" style="5" customWidth="1"/>
    <col min="5640" max="5878" width="9" style="5"/>
    <col min="5879" max="5879" width="0.1796875" style="5" customWidth="1"/>
    <col min="5880" max="5880" width="4.54296875" style="5" customWidth="1"/>
    <col min="5881" max="5881" width="3.453125" style="5" customWidth="1"/>
    <col min="5882" max="5882" width="4.453125" style="5" customWidth="1"/>
    <col min="5883" max="5883" width="3.453125" style="5" customWidth="1"/>
    <col min="5884" max="5884" width="9.81640625" style="5" customWidth="1"/>
    <col min="5885" max="5885" width="7.453125" style="5" customWidth="1"/>
    <col min="5886" max="5886" width="8.54296875" style="5" customWidth="1"/>
    <col min="5887" max="5887" width="7.453125" style="5" customWidth="1"/>
    <col min="5888" max="5888" width="20.81640625" style="5" customWidth="1"/>
    <col min="5889" max="5889" width="18.1796875" style="5" customWidth="1"/>
    <col min="5890" max="5890" width="9.81640625" style="5" customWidth="1"/>
    <col min="5891" max="5891" width="7.453125" style="5" customWidth="1"/>
    <col min="5892" max="5892" width="8.453125" style="5" customWidth="1"/>
    <col min="5893" max="5893" width="7.453125" style="5" customWidth="1"/>
    <col min="5894" max="5894" width="26.1796875" style="5" customWidth="1"/>
    <col min="5895" max="5895" width="21.1796875" style="5" customWidth="1"/>
    <col min="5896" max="6134" width="9" style="5"/>
    <col min="6135" max="6135" width="0.1796875" style="5" customWidth="1"/>
    <col min="6136" max="6136" width="4.54296875" style="5" customWidth="1"/>
    <col min="6137" max="6137" width="3.453125" style="5" customWidth="1"/>
    <col min="6138" max="6138" width="4.453125" style="5" customWidth="1"/>
    <col min="6139" max="6139" width="3.453125" style="5" customWidth="1"/>
    <col min="6140" max="6140" width="9.81640625" style="5" customWidth="1"/>
    <col min="6141" max="6141" width="7.453125" style="5" customWidth="1"/>
    <col min="6142" max="6142" width="8.54296875" style="5" customWidth="1"/>
    <col min="6143" max="6143" width="7.453125" style="5" customWidth="1"/>
    <col min="6144" max="6144" width="20.81640625" style="5" customWidth="1"/>
    <col min="6145" max="6145" width="18.1796875" style="5" customWidth="1"/>
    <col min="6146" max="6146" width="9.81640625" style="5" customWidth="1"/>
    <col min="6147" max="6147" width="7.453125" style="5" customWidth="1"/>
    <col min="6148" max="6148" width="8.453125" style="5" customWidth="1"/>
    <col min="6149" max="6149" width="7.453125" style="5" customWidth="1"/>
    <col min="6150" max="6150" width="26.1796875" style="5" customWidth="1"/>
    <col min="6151" max="6151" width="21.1796875" style="5" customWidth="1"/>
    <col min="6152" max="6390" width="9" style="5"/>
    <col min="6391" max="6391" width="0.1796875" style="5" customWidth="1"/>
    <col min="6392" max="6392" width="4.54296875" style="5" customWidth="1"/>
    <col min="6393" max="6393" width="3.453125" style="5" customWidth="1"/>
    <col min="6394" max="6394" width="4.453125" style="5" customWidth="1"/>
    <col min="6395" max="6395" width="3.453125" style="5" customWidth="1"/>
    <col min="6396" max="6396" width="9.81640625" style="5" customWidth="1"/>
    <col min="6397" max="6397" width="7.453125" style="5" customWidth="1"/>
    <col min="6398" max="6398" width="8.54296875" style="5" customWidth="1"/>
    <col min="6399" max="6399" width="7.453125" style="5" customWidth="1"/>
    <col min="6400" max="6400" width="20.81640625" style="5" customWidth="1"/>
    <col min="6401" max="6401" width="18.1796875" style="5" customWidth="1"/>
    <col min="6402" max="6402" width="9.81640625" style="5" customWidth="1"/>
    <col min="6403" max="6403" width="7.453125" style="5" customWidth="1"/>
    <col min="6404" max="6404" width="8.453125" style="5" customWidth="1"/>
    <col min="6405" max="6405" width="7.453125" style="5" customWidth="1"/>
    <col min="6406" max="6406" width="26.1796875" style="5" customWidth="1"/>
    <col min="6407" max="6407" width="21.1796875" style="5" customWidth="1"/>
    <col min="6408" max="6646" width="9" style="5"/>
    <col min="6647" max="6647" width="0.1796875" style="5" customWidth="1"/>
    <col min="6648" max="6648" width="4.54296875" style="5" customWidth="1"/>
    <col min="6649" max="6649" width="3.453125" style="5" customWidth="1"/>
    <col min="6650" max="6650" width="4.453125" style="5" customWidth="1"/>
    <col min="6651" max="6651" width="3.453125" style="5" customWidth="1"/>
    <col min="6652" max="6652" width="9.81640625" style="5" customWidth="1"/>
    <col min="6653" max="6653" width="7.453125" style="5" customWidth="1"/>
    <col min="6654" max="6654" width="8.54296875" style="5" customWidth="1"/>
    <col min="6655" max="6655" width="7.453125" style="5" customWidth="1"/>
    <col min="6656" max="6656" width="20.81640625" style="5" customWidth="1"/>
    <col min="6657" max="6657" width="18.1796875" style="5" customWidth="1"/>
    <col min="6658" max="6658" width="9.81640625" style="5" customWidth="1"/>
    <col min="6659" max="6659" width="7.453125" style="5" customWidth="1"/>
    <col min="6660" max="6660" width="8.453125" style="5" customWidth="1"/>
    <col min="6661" max="6661" width="7.453125" style="5" customWidth="1"/>
    <col min="6662" max="6662" width="26.1796875" style="5" customWidth="1"/>
    <col min="6663" max="6663" width="21.1796875" style="5" customWidth="1"/>
    <col min="6664" max="6902" width="9" style="5"/>
    <col min="6903" max="6903" width="0.1796875" style="5" customWidth="1"/>
    <col min="6904" max="6904" width="4.54296875" style="5" customWidth="1"/>
    <col min="6905" max="6905" width="3.453125" style="5" customWidth="1"/>
    <col min="6906" max="6906" width="4.453125" style="5" customWidth="1"/>
    <col min="6907" max="6907" width="3.453125" style="5" customWidth="1"/>
    <col min="6908" max="6908" width="9.81640625" style="5" customWidth="1"/>
    <col min="6909" max="6909" width="7.453125" style="5" customWidth="1"/>
    <col min="6910" max="6910" width="8.54296875" style="5" customWidth="1"/>
    <col min="6911" max="6911" width="7.453125" style="5" customWidth="1"/>
    <col min="6912" max="6912" width="20.81640625" style="5" customWidth="1"/>
    <col min="6913" max="6913" width="18.1796875" style="5" customWidth="1"/>
    <col min="6914" max="6914" width="9.81640625" style="5" customWidth="1"/>
    <col min="6915" max="6915" width="7.453125" style="5" customWidth="1"/>
    <col min="6916" max="6916" width="8.453125" style="5" customWidth="1"/>
    <col min="6917" max="6917" width="7.453125" style="5" customWidth="1"/>
    <col min="6918" max="6918" width="26.1796875" style="5" customWidth="1"/>
    <col min="6919" max="6919" width="21.1796875" style="5" customWidth="1"/>
    <col min="6920" max="7158" width="9" style="5"/>
    <col min="7159" max="7159" width="0.1796875" style="5" customWidth="1"/>
    <col min="7160" max="7160" width="4.54296875" style="5" customWidth="1"/>
    <col min="7161" max="7161" width="3.453125" style="5" customWidth="1"/>
    <col min="7162" max="7162" width="4.453125" style="5" customWidth="1"/>
    <col min="7163" max="7163" width="3.453125" style="5" customWidth="1"/>
    <col min="7164" max="7164" width="9.81640625" style="5" customWidth="1"/>
    <col min="7165" max="7165" width="7.453125" style="5" customWidth="1"/>
    <col min="7166" max="7166" width="8.54296875" style="5" customWidth="1"/>
    <col min="7167" max="7167" width="7.453125" style="5" customWidth="1"/>
    <col min="7168" max="7168" width="20.81640625" style="5" customWidth="1"/>
    <col min="7169" max="7169" width="18.1796875" style="5" customWidth="1"/>
    <col min="7170" max="7170" width="9.81640625" style="5" customWidth="1"/>
    <col min="7171" max="7171" width="7.453125" style="5" customWidth="1"/>
    <col min="7172" max="7172" width="8.453125" style="5" customWidth="1"/>
    <col min="7173" max="7173" width="7.453125" style="5" customWidth="1"/>
    <col min="7174" max="7174" width="26.1796875" style="5" customWidth="1"/>
    <col min="7175" max="7175" width="21.1796875" style="5" customWidth="1"/>
    <col min="7176" max="7414" width="9" style="5"/>
    <col min="7415" max="7415" width="0.1796875" style="5" customWidth="1"/>
    <col min="7416" max="7416" width="4.54296875" style="5" customWidth="1"/>
    <col min="7417" max="7417" width="3.453125" style="5" customWidth="1"/>
    <col min="7418" max="7418" width="4.453125" style="5" customWidth="1"/>
    <col min="7419" max="7419" width="3.453125" style="5" customWidth="1"/>
    <col min="7420" max="7420" width="9.81640625" style="5" customWidth="1"/>
    <col min="7421" max="7421" width="7.453125" style="5" customWidth="1"/>
    <col min="7422" max="7422" width="8.54296875" style="5" customWidth="1"/>
    <col min="7423" max="7423" width="7.453125" style="5" customWidth="1"/>
    <col min="7424" max="7424" width="20.81640625" style="5" customWidth="1"/>
    <col min="7425" max="7425" width="18.1796875" style="5" customWidth="1"/>
    <col min="7426" max="7426" width="9.81640625" style="5" customWidth="1"/>
    <col min="7427" max="7427" width="7.453125" style="5" customWidth="1"/>
    <col min="7428" max="7428" width="8.453125" style="5" customWidth="1"/>
    <col min="7429" max="7429" width="7.453125" style="5" customWidth="1"/>
    <col min="7430" max="7430" width="26.1796875" style="5" customWidth="1"/>
    <col min="7431" max="7431" width="21.1796875" style="5" customWidth="1"/>
    <col min="7432" max="7670" width="9" style="5"/>
    <col min="7671" max="7671" width="0.1796875" style="5" customWidth="1"/>
    <col min="7672" max="7672" width="4.54296875" style="5" customWidth="1"/>
    <col min="7673" max="7673" width="3.453125" style="5" customWidth="1"/>
    <col min="7674" max="7674" width="4.453125" style="5" customWidth="1"/>
    <col min="7675" max="7675" width="3.453125" style="5" customWidth="1"/>
    <col min="7676" max="7676" width="9.81640625" style="5" customWidth="1"/>
    <col min="7677" max="7677" width="7.453125" style="5" customWidth="1"/>
    <col min="7678" max="7678" width="8.54296875" style="5" customWidth="1"/>
    <col min="7679" max="7679" width="7.453125" style="5" customWidth="1"/>
    <col min="7680" max="7680" width="20.81640625" style="5" customWidth="1"/>
    <col min="7681" max="7681" width="18.1796875" style="5" customWidth="1"/>
    <col min="7682" max="7682" width="9.81640625" style="5" customWidth="1"/>
    <col min="7683" max="7683" width="7.453125" style="5" customWidth="1"/>
    <col min="7684" max="7684" width="8.453125" style="5" customWidth="1"/>
    <col min="7685" max="7685" width="7.453125" style="5" customWidth="1"/>
    <col min="7686" max="7686" width="26.1796875" style="5" customWidth="1"/>
    <col min="7687" max="7687" width="21.1796875" style="5" customWidth="1"/>
    <col min="7688" max="7926" width="9" style="5"/>
    <col min="7927" max="7927" width="0.1796875" style="5" customWidth="1"/>
    <col min="7928" max="7928" width="4.54296875" style="5" customWidth="1"/>
    <col min="7929" max="7929" width="3.453125" style="5" customWidth="1"/>
    <col min="7930" max="7930" width="4.453125" style="5" customWidth="1"/>
    <col min="7931" max="7931" width="3.453125" style="5" customWidth="1"/>
    <col min="7932" max="7932" width="9.81640625" style="5" customWidth="1"/>
    <col min="7933" max="7933" width="7.453125" style="5" customWidth="1"/>
    <col min="7934" max="7934" width="8.54296875" style="5" customWidth="1"/>
    <col min="7935" max="7935" width="7.453125" style="5" customWidth="1"/>
    <col min="7936" max="7936" width="20.81640625" style="5" customWidth="1"/>
    <col min="7937" max="7937" width="18.1796875" style="5" customWidth="1"/>
    <col min="7938" max="7938" width="9.81640625" style="5" customWidth="1"/>
    <col min="7939" max="7939" width="7.453125" style="5" customWidth="1"/>
    <col min="7940" max="7940" width="8.453125" style="5" customWidth="1"/>
    <col min="7941" max="7941" width="7.453125" style="5" customWidth="1"/>
    <col min="7942" max="7942" width="26.1796875" style="5" customWidth="1"/>
    <col min="7943" max="7943" width="21.1796875" style="5" customWidth="1"/>
    <col min="7944" max="8182" width="9" style="5"/>
    <col min="8183" max="8183" width="0.1796875" style="5" customWidth="1"/>
    <col min="8184" max="8184" width="4.54296875" style="5" customWidth="1"/>
    <col min="8185" max="8185" width="3.453125" style="5" customWidth="1"/>
    <col min="8186" max="8186" width="4.453125" style="5" customWidth="1"/>
    <col min="8187" max="8187" width="3.453125" style="5" customWidth="1"/>
    <col min="8188" max="8188" width="9.81640625" style="5" customWidth="1"/>
    <col min="8189" max="8189" width="7.453125" style="5" customWidth="1"/>
    <col min="8190" max="8190" width="8.54296875" style="5" customWidth="1"/>
    <col min="8191" max="8191" width="7.453125" style="5" customWidth="1"/>
    <col min="8192" max="8192" width="20.81640625" style="5" customWidth="1"/>
    <col min="8193" max="8193" width="18.1796875" style="5" customWidth="1"/>
    <col min="8194" max="8194" width="9.81640625" style="5" customWidth="1"/>
    <col min="8195" max="8195" width="7.453125" style="5" customWidth="1"/>
    <col min="8196" max="8196" width="8.453125" style="5" customWidth="1"/>
    <col min="8197" max="8197" width="7.453125" style="5" customWidth="1"/>
    <col min="8198" max="8198" width="26.1796875" style="5" customWidth="1"/>
    <col min="8199" max="8199" width="21.1796875" style="5" customWidth="1"/>
    <col min="8200" max="8438" width="9" style="5"/>
    <col min="8439" max="8439" width="0.1796875" style="5" customWidth="1"/>
    <col min="8440" max="8440" width="4.54296875" style="5" customWidth="1"/>
    <col min="8441" max="8441" width="3.453125" style="5" customWidth="1"/>
    <col min="8442" max="8442" width="4.453125" style="5" customWidth="1"/>
    <col min="8443" max="8443" width="3.453125" style="5" customWidth="1"/>
    <col min="8444" max="8444" width="9.81640625" style="5" customWidth="1"/>
    <col min="8445" max="8445" width="7.453125" style="5" customWidth="1"/>
    <col min="8446" max="8446" width="8.54296875" style="5" customWidth="1"/>
    <col min="8447" max="8447" width="7.453125" style="5" customWidth="1"/>
    <col min="8448" max="8448" width="20.81640625" style="5" customWidth="1"/>
    <col min="8449" max="8449" width="18.1796875" style="5" customWidth="1"/>
    <col min="8450" max="8450" width="9.81640625" style="5" customWidth="1"/>
    <col min="8451" max="8451" width="7.453125" style="5" customWidth="1"/>
    <col min="8452" max="8452" width="8.453125" style="5" customWidth="1"/>
    <col min="8453" max="8453" width="7.453125" style="5" customWidth="1"/>
    <col min="8454" max="8454" width="26.1796875" style="5" customWidth="1"/>
    <col min="8455" max="8455" width="21.1796875" style="5" customWidth="1"/>
    <col min="8456" max="8694" width="9" style="5"/>
    <col min="8695" max="8695" width="0.1796875" style="5" customWidth="1"/>
    <col min="8696" max="8696" width="4.54296875" style="5" customWidth="1"/>
    <col min="8697" max="8697" width="3.453125" style="5" customWidth="1"/>
    <col min="8698" max="8698" width="4.453125" style="5" customWidth="1"/>
    <col min="8699" max="8699" width="3.453125" style="5" customWidth="1"/>
    <col min="8700" max="8700" width="9.81640625" style="5" customWidth="1"/>
    <col min="8701" max="8701" width="7.453125" style="5" customWidth="1"/>
    <col min="8702" max="8702" width="8.54296875" style="5" customWidth="1"/>
    <col min="8703" max="8703" width="7.453125" style="5" customWidth="1"/>
    <col min="8704" max="8704" width="20.81640625" style="5" customWidth="1"/>
    <col min="8705" max="8705" width="18.1796875" style="5" customWidth="1"/>
    <col min="8706" max="8706" width="9.81640625" style="5" customWidth="1"/>
    <col min="8707" max="8707" width="7.453125" style="5" customWidth="1"/>
    <col min="8708" max="8708" width="8.453125" style="5" customWidth="1"/>
    <col min="8709" max="8709" width="7.453125" style="5" customWidth="1"/>
    <col min="8710" max="8710" width="26.1796875" style="5" customWidth="1"/>
    <col min="8711" max="8711" width="21.1796875" style="5" customWidth="1"/>
    <col min="8712" max="8950" width="9" style="5"/>
    <col min="8951" max="8951" width="0.1796875" style="5" customWidth="1"/>
    <col min="8952" max="8952" width="4.54296875" style="5" customWidth="1"/>
    <col min="8953" max="8953" width="3.453125" style="5" customWidth="1"/>
    <col min="8954" max="8954" width="4.453125" style="5" customWidth="1"/>
    <col min="8955" max="8955" width="3.453125" style="5" customWidth="1"/>
    <col min="8956" max="8956" width="9.81640625" style="5" customWidth="1"/>
    <col min="8957" max="8957" width="7.453125" style="5" customWidth="1"/>
    <col min="8958" max="8958" width="8.54296875" style="5" customWidth="1"/>
    <col min="8959" max="8959" width="7.453125" style="5" customWidth="1"/>
    <col min="8960" max="8960" width="20.81640625" style="5" customWidth="1"/>
    <col min="8961" max="8961" width="18.1796875" style="5" customWidth="1"/>
    <col min="8962" max="8962" width="9.81640625" style="5" customWidth="1"/>
    <col min="8963" max="8963" width="7.453125" style="5" customWidth="1"/>
    <col min="8964" max="8964" width="8.453125" style="5" customWidth="1"/>
    <col min="8965" max="8965" width="7.453125" style="5" customWidth="1"/>
    <col min="8966" max="8966" width="26.1796875" style="5" customWidth="1"/>
    <col min="8967" max="8967" width="21.1796875" style="5" customWidth="1"/>
    <col min="8968" max="9206" width="9" style="5"/>
    <col min="9207" max="9207" width="0.1796875" style="5" customWidth="1"/>
    <col min="9208" max="9208" width="4.54296875" style="5" customWidth="1"/>
    <col min="9209" max="9209" width="3.453125" style="5" customWidth="1"/>
    <col min="9210" max="9210" width="4.453125" style="5" customWidth="1"/>
    <col min="9211" max="9211" width="3.453125" style="5" customWidth="1"/>
    <col min="9212" max="9212" width="9.81640625" style="5" customWidth="1"/>
    <col min="9213" max="9213" width="7.453125" style="5" customWidth="1"/>
    <col min="9214" max="9214" width="8.54296875" style="5" customWidth="1"/>
    <col min="9215" max="9215" width="7.453125" style="5" customWidth="1"/>
    <col min="9216" max="9216" width="20.81640625" style="5" customWidth="1"/>
    <col min="9217" max="9217" width="18.1796875" style="5" customWidth="1"/>
    <col min="9218" max="9218" width="9.81640625" style="5" customWidth="1"/>
    <col min="9219" max="9219" width="7.453125" style="5" customWidth="1"/>
    <col min="9220" max="9220" width="8.453125" style="5" customWidth="1"/>
    <col min="9221" max="9221" width="7.453125" style="5" customWidth="1"/>
    <col min="9222" max="9222" width="26.1796875" style="5" customWidth="1"/>
    <col min="9223" max="9223" width="21.1796875" style="5" customWidth="1"/>
    <col min="9224" max="9462" width="9" style="5"/>
    <col min="9463" max="9463" width="0.1796875" style="5" customWidth="1"/>
    <col min="9464" max="9464" width="4.54296875" style="5" customWidth="1"/>
    <col min="9465" max="9465" width="3.453125" style="5" customWidth="1"/>
    <col min="9466" max="9466" width="4.453125" style="5" customWidth="1"/>
    <col min="9467" max="9467" width="3.453125" style="5" customWidth="1"/>
    <col min="9468" max="9468" width="9.81640625" style="5" customWidth="1"/>
    <col min="9469" max="9469" width="7.453125" style="5" customWidth="1"/>
    <col min="9470" max="9470" width="8.54296875" style="5" customWidth="1"/>
    <col min="9471" max="9471" width="7.453125" style="5" customWidth="1"/>
    <col min="9472" max="9472" width="20.81640625" style="5" customWidth="1"/>
    <col min="9473" max="9473" width="18.1796875" style="5" customWidth="1"/>
    <col min="9474" max="9474" width="9.81640625" style="5" customWidth="1"/>
    <col min="9475" max="9475" width="7.453125" style="5" customWidth="1"/>
    <col min="9476" max="9476" width="8.453125" style="5" customWidth="1"/>
    <col min="9477" max="9477" width="7.453125" style="5" customWidth="1"/>
    <col min="9478" max="9478" width="26.1796875" style="5" customWidth="1"/>
    <col min="9479" max="9479" width="21.1796875" style="5" customWidth="1"/>
    <col min="9480" max="9718" width="9" style="5"/>
    <col min="9719" max="9719" width="0.1796875" style="5" customWidth="1"/>
    <col min="9720" max="9720" width="4.54296875" style="5" customWidth="1"/>
    <col min="9721" max="9721" width="3.453125" style="5" customWidth="1"/>
    <col min="9722" max="9722" width="4.453125" style="5" customWidth="1"/>
    <col min="9723" max="9723" width="3.453125" style="5" customWidth="1"/>
    <col min="9724" max="9724" width="9.81640625" style="5" customWidth="1"/>
    <col min="9725" max="9725" width="7.453125" style="5" customWidth="1"/>
    <col min="9726" max="9726" width="8.54296875" style="5" customWidth="1"/>
    <col min="9727" max="9727" width="7.453125" style="5" customWidth="1"/>
    <col min="9728" max="9728" width="20.81640625" style="5" customWidth="1"/>
    <col min="9729" max="9729" width="18.1796875" style="5" customWidth="1"/>
    <col min="9730" max="9730" width="9.81640625" style="5" customWidth="1"/>
    <col min="9731" max="9731" width="7.453125" style="5" customWidth="1"/>
    <col min="9732" max="9732" width="8.453125" style="5" customWidth="1"/>
    <col min="9733" max="9733" width="7.453125" style="5" customWidth="1"/>
    <col min="9734" max="9734" width="26.1796875" style="5" customWidth="1"/>
    <col min="9735" max="9735" width="21.1796875" style="5" customWidth="1"/>
    <col min="9736" max="9974" width="9" style="5"/>
    <col min="9975" max="9975" width="0.1796875" style="5" customWidth="1"/>
    <col min="9976" max="9976" width="4.54296875" style="5" customWidth="1"/>
    <col min="9977" max="9977" width="3.453125" style="5" customWidth="1"/>
    <col min="9978" max="9978" width="4.453125" style="5" customWidth="1"/>
    <col min="9979" max="9979" width="3.453125" style="5" customWidth="1"/>
    <col min="9980" max="9980" width="9.81640625" style="5" customWidth="1"/>
    <col min="9981" max="9981" width="7.453125" style="5" customWidth="1"/>
    <col min="9982" max="9982" width="8.54296875" style="5" customWidth="1"/>
    <col min="9983" max="9983" width="7.453125" style="5" customWidth="1"/>
    <col min="9984" max="9984" width="20.81640625" style="5" customWidth="1"/>
    <col min="9985" max="9985" width="18.1796875" style="5" customWidth="1"/>
    <col min="9986" max="9986" width="9.81640625" style="5" customWidth="1"/>
    <col min="9987" max="9987" width="7.453125" style="5" customWidth="1"/>
    <col min="9988" max="9988" width="8.453125" style="5" customWidth="1"/>
    <col min="9989" max="9989" width="7.453125" style="5" customWidth="1"/>
    <col min="9990" max="9990" width="26.1796875" style="5" customWidth="1"/>
    <col min="9991" max="9991" width="21.1796875" style="5" customWidth="1"/>
    <col min="9992" max="10230" width="9" style="5"/>
    <col min="10231" max="10231" width="0.1796875" style="5" customWidth="1"/>
    <col min="10232" max="10232" width="4.54296875" style="5" customWidth="1"/>
    <col min="10233" max="10233" width="3.453125" style="5" customWidth="1"/>
    <col min="10234" max="10234" width="4.453125" style="5" customWidth="1"/>
    <col min="10235" max="10235" width="3.453125" style="5" customWidth="1"/>
    <col min="10236" max="10236" width="9.81640625" style="5" customWidth="1"/>
    <col min="10237" max="10237" width="7.453125" style="5" customWidth="1"/>
    <col min="10238" max="10238" width="8.54296875" style="5" customWidth="1"/>
    <col min="10239" max="10239" width="7.453125" style="5" customWidth="1"/>
    <col min="10240" max="10240" width="20.81640625" style="5" customWidth="1"/>
    <col min="10241" max="10241" width="18.1796875" style="5" customWidth="1"/>
    <col min="10242" max="10242" width="9.81640625" style="5" customWidth="1"/>
    <col min="10243" max="10243" width="7.453125" style="5" customWidth="1"/>
    <col min="10244" max="10244" width="8.453125" style="5" customWidth="1"/>
    <col min="10245" max="10245" width="7.453125" style="5" customWidth="1"/>
    <col min="10246" max="10246" width="26.1796875" style="5" customWidth="1"/>
    <col min="10247" max="10247" width="21.1796875" style="5" customWidth="1"/>
    <col min="10248" max="10486" width="9" style="5"/>
    <col min="10487" max="10487" width="0.1796875" style="5" customWidth="1"/>
    <col min="10488" max="10488" width="4.54296875" style="5" customWidth="1"/>
    <col min="10489" max="10489" width="3.453125" style="5" customWidth="1"/>
    <col min="10490" max="10490" width="4.453125" style="5" customWidth="1"/>
    <col min="10491" max="10491" width="3.453125" style="5" customWidth="1"/>
    <col min="10492" max="10492" width="9.81640625" style="5" customWidth="1"/>
    <col min="10493" max="10493" width="7.453125" style="5" customWidth="1"/>
    <col min="10494" max="10494" width="8.54296875" style="5" customWidth="1"/>
    <col min="10495" max="10495" width="7.453125" style="5" customWidth="1"/>
    <col min="10496" max="10496" width="20.81640625" style="5" customWidth="1"/>
    <col min="10497" max="10497" width="18.1796875" style="5" customWidth="1"/>
    <col min="10498" max="10498" width="9.81640625" style="5" customWidth="1"/>
    <col min="10499" max="10499" width="7.453125" style="5" customWidth="1"/>
    <col min="10500" max="10500" width="8.453125" style="5" customWidth="1"/>
    <col min="10501" max="10501" width="7.453125" style="5" customWidth="1"/>
    <col min="10502" max="10502" width="26.1796875" style="5" customWidth="1"/>
    <col min="10503" max="10503" width="21.1796875" style="5" customWidth="1"/>
    <col min="10504" max="10742" width="9" style="5"/>
    <col min="10743" max="10743" width="0.1796875" style="5" customWidth="1"/>
    <col min="10744" max="10744" width="4.54296875" style="5" customWidth="1"/>
    <col min="10745" max="10745" width="3.453125" style="5" customWidth="1"/>
    <col min="10746" max="10746" width="4.453125" style="5" customWidth="1"/>
    <col min="10747" max="10747" width="3.453125" style="5" customWidth="1"/>
    <col min="10748" max="10748" width="9.81640625" style="5" customWidth="1"/>
    <col min="10749" max="10749" width="7.453125" style="5" customWidth="1"/>
    <col min="10750" max="10750" width="8.54296875" style="5" customWidth="1"/>
    <col min="10751" max="10751" width="7.453125" style="5" customWidth="1"/>
    <col min="10752" max="10752" width="20.81640625" style="5" customWidth="1"/>
    <col min="10753" max="10753" width="18.1796875" style="5" customWidth="1"/>
    <col min="10754" max="10754" width="9.81640625" style="5" customWidth="1"/>
    <col min="10755" max="10755" width="7.453125" style="5" customWidth="1"/>
    <col min="10756" max="10756" width="8.453125" style="5" customWidth="1"/>
    <col min="10757" max="10757" width="7.453125" style="5" customWidth="1"/>
    <col min="10758" max="10758" width="26.1796875" style="5" customWidth="1"/>
    <col min="10759" max="10759" width="21.1796875" style="5" customWidth="1"/>
    <col min="10760" max="10998" width="9" style="5"/>
    <col min="10999" max="10999" width="0.1796875" style="5" customWidth="1"/>
    <col min="11000" max="11000" width="4.54296875" style="5" customWidth="1"/>
    <col min="11001" max="11001" width="3.453125" style="5" customWidth="1"/>
    <col min="11002" max="11002" width="4.453125" style="5" customWidth="1"/>
    <col min="11003" max="11003" width="3.453125" style="5" customWidth="1"/>
    <col min="11004" max="11004" width="9.81640625" style="5" customWidth="1"/>
    <col min="11005" max="11005" width="7.453125" style="5" customWidth="1"/>
    <col min="11006" max="11006" width="8.54296875" style="5" customWidth="1"/>
    <col min="11007" max="11007" width="7.453125" style="5" customWidth="1"/>
    <col min="11008" max="11008" width="20.81640625" style="5" customWidth="1"/>
    <col min="11009" max="11009" width="18.1796875" style="5" customWidth="1"/>
    <col min="11010" max="11010" width="9.81640625" style="5" customWidth="1"/>
    <col min="11011" max="11011" width="7.453125" style="5" customWidth="1"/>
    <col min="11012" max="11012" width="8.453125" style="5" customWidth="1"/>
    <col min="11013" max="11013" width="7.453125" style="5" customWidth="1"/>
    <col min="11014" max="11014" width="26.1796875" style="5" customWidth="1"/>
    <col min="11015" max="11015" width="21.1796875" style="5" customWidth="1"/>
    <col min="11016" max="11254" width="9" style="5"/>
    <col min="11255" max="11255" width="0.1796875" style="5" customWidth="1"/>
    <col min="11256" max="11256" width="4.54296875" style="5" customWidth="1"/>
    <col min="11257" max="11257" width="3.453125" style="5" customWidth="1"/>
    <col min="11258" max="11258" width="4.453125" style="5" customWidth="1"/>
    <col min="11259" max="11259" width="3.453125" style="5" customWidth="1"/>
    <col min="11260" max="11260" width="9.81640625" style="5" customWidth="1"/>
    <col min="11261" max="11261" width="7.453125" style="5" customWidth="1"/>
    <col min="11262" max="11262" width="8.54296875" style="5" customWidth="1"/>
    <col min="11263" max="11263" width="7.453125" style="5" customWidth="1"/>
    <col min="11264" max="11264" width="20.81640625" style="5" customWidth="1"/>
    <col min="11265" max="11265" width="18.1796875" style="5" customWidth="1"/>
    <col min="11266" max="11266" width="9.81640625" style="5" customWidth="1"/>
    <col min="11267" max="11267" width="7.453125" style="5" customWidth="1"/>
    <col min="11268" max="11268" width="8.453125" style="5" customWidth="1"/>
    <col min="11269" max="11269" width="7.453125" style="5" customWidth="1"/>
    <col min="11270" max="11270" width="26.1796875" style="5" customWidth="1"/>
    <col min="11271" max="11271" width="21.1796875" style="5" customWidth="1"/>
    <col min="11272" max="11510" width="9" style="5"/>
    <col min="11511" max="11511" width="0.1796875" style="5" customWidth="1"/>
    <col min="11512" max="11512" width="4.54296875" style="5" customWidth="1"/>
    <col min="11513" max="11513" width="3.453125" style="5" customWidth="1"/>
    <col min="11514" max="11514" width="4.453125" style="5" customWidth="1"/>
    <col min="11515" max="11515" width="3.453125" style="5" customWidth="1"/>
    <col min="11516" max="11516" width="9.81640625" style="5" customWidth="1"/>
    <col min="11517" max="11517" width="7.453125" style="5" customWidth="1"/>
    <col min="11518" max="11518" width="8.54296875" style="5" customWidth="1"/>
    <col min="11519" max="11519" width="7.453125" style="5" customWidth="1"/>
    <col min="11520" max="11520" width="20.81640625" style="5" customWidth="1"/>
    <col min="11521" max="11521" width="18.1796875" style="5" customWidth="1"/>
    <col min="11522" max="11522" width="9.81640625" style="5" customWidth="1"/>
    <col min="11523" max="11523" width="7.453125" style="5" customWidth="1"/>
    <col min="11524" max="11524" width="8.453125" style="5" customWidth="1"/>
    <col min="11525" max="11525" width="7.453125" style="5" customWidth="1"/>
    <col min="11526" max="11526" width="26.1796875" style="5" customWidth="1"/>
    <col min="11527" max="11527" width="21.1796875" style="5" customWidth="1"/>
    <col min="11528" max="11766" width="9" style="5"/>
    <col min="11767" max="11767" width="0.1796875" style="5" customWidth="1"/>
    <col min="11768" max="11768" width="4.54296875" style="5" customWidth="1"/>
    <col min="11769" max="11769" width="3.453125" style="5" customWidth="1"/>
    <col min="11770" max="11770" width="4.453125" style="5" customWidth="1"/>
    <col min="11771" max="11771" width="3.453125" style="5" customWidth="1"/>
    <col min="11772" max="11772" width="9.81640625" style="5" customWidth="1"/>
    <col min="11773" max="11773" width="7.453125" style="5" customWidth="1"/>
    <col min="11774" max="11774" width="8.54296875" style="5" customWidth="1"/>
    <col min="11775" max="11775" width="7.453125" style="5" customWidth="1"/>
    <col min="11776" max="11776" width="20.81640625" style="5" customWidth="1"/>
    <col min="11777" max="11777" width="18.1796875" style="5" customWidth="1"/>
    <col min="11778" max="11778" width="9.81640625" style="5" customWidth="1"/>
    <col min="11779" max="11779" width="7.453125" style="5" customWidth="1"/>
    <col min="11780" max="11780" width="8.453125" style="5" customWidth="1"/>
    <col min="11781" max="11781" width="7.453125" style="5" customWidth="1"/>
    <col min="11782" max="11782" width="26.1796875" style="5" customWidth="1"/>
    <col min="11783" max="11783" width="21.1796875" style="5" customWidth="1"/>
    <col min="11784" max="12022" width="9" style="5"/>
    <col min="12023" max="12023" width="0.1796875" style="5" customWidth="1"/>
    <col min="12024" max="12024" width="4.54296875" style="5" customWidth="1"/>
    <col min="12025" max="12025" width="3.453125" style="5" customWidth="1"/>
    <col min="12026" max="12026" width="4.453125" style="5" customWidth="1"/>
    <col min="12027" max="12027" width="3.453125" style="5" customWidth="1"/>
    <col min="12028" max="12028" width="9.81640625" style="5" customWidth="1"/>
    <col min="12029" max="12029" width="7.453125" style="5" customWidth="1"/>
    <col min="12030" max="12030" width="8.54296875" style="5" customWidth="1"/>
    <col min="12031" max="12031" width="7.453125" style="5" customWidth="1"/>
    <col min="12032" max="12032" width="20.81640625" style="5" customWidth="1"/>
    <col min="12033" max="12033" width="18.1796875" style="5" customWidth="1"/>
    <col min="12034" max="12034" width="9.81640625" style="5" customWidth="1"/>
    <col min="12035" max="12035" width="7.453125" style="5" customWidth="1"/>
    <col min="12036" max="12036" width="8.453125" style="5" customWidth="1"/>
    <col min="12037" max="12037" width="7.453125" style="5" customWidth="1"/>
    <col min="12038" max="12038" width="26.1796875" style="5" customWidth="1"/>
    <col min="12039" max="12039" width="21.1796875" style="5" customWidth="1"/>
    <col min="12040" max="12278" width="9" style="5"/>
    <col min="12279" max="12279" width="0.1796875" style="5" customWidth="1"/>
    <col min="12280" max="12280" width="4.54296875" style="5" customWidth="1"/>
    <col min="12281" max="12281" width="3.453125" style="5" customWidth="1"/>
    <col min="12282" max="12282" width="4.453125" style="5" customWidth="1"/>
    <col min="12283" max="12283" width="3.453125" style="5" customWidth="1"/>
    <col min="12284" max="12284" width="9.81640625" style="5" customWidth="1"/>
    <col min="12285" max="12285" width="7.453125" style="5" customWidth="1"/>
    <col min="12286" max="12286" width="8.54296875" style="5" customWidth="1"/>
    <col min="12287" max="12287" width="7.453125" style="5" customWidth="1"/>
    <col min="12288" max="12288" width="20.81640625" style="5" customWidth="1"/>
    <col min="12289" max="12289" width="18.1796875" style="5" customWidth="1"/>
    <col min="12290" max="12290" width="9.81640625" style="5" customWidth="1"/>
    <col min="12291" max="12291" width="7.453125" style="5" customWidth="1"/>
    <col min="12292" max="12292" width="8.453125" style="5" customWidth="1"/>
    <col min="12293" max="12293" width="7.453125" style="5" customWidth="1"/>
    <col min="12294" max="12294" width="26.1796875" style="5" customWidth="1"/>
    <col min="12295" max="12295" width="21.1796875" style="5" customWidth="1"/>
    <col min="12296" max="12534" width="9" style="5"/>
    <col min="12535" max="12535" width="0.1796875" style="5" customWidth="1"/>
    <col min="12536" max="12536" width="4.54296875" style="5" customWidth="1"/>
    <col min="12537" max="12537" width="3.453125" style="5" customWidth="1"/>
    <col min="12538" max="12538" width="4.453125" style="5" customWidth="1"/>
    <col min="12539" max="12539" width="3.453125" style="5" customWidth="1"/>
    <col min="12540" max="12540" width="9.81640625" style="5" customWidth="1"/>
    <col min="12541" max="12541" width="7.453125" style="5" customWidth="1"/>
    <col min="12542" max="12542" width="8.54296875" style="5" customWidth="1"/>
    <col min="12543" max="12543" width="7.453125" style="5" customWidth="1"/>
    <col min="12544" max="12544" width="20.81640625" style="5" customWidth="1"/>
    <col min="12545" max="12545" width="18.1796875" style="5" customWidth="1"/>
    <col min="12546" max="12546" width="9.81640625" style="5" customWidth="1"/>
    <col min="12547" max="12547" width="7.453125" style="5" customWidth="1"/>
    <col min="12548" max="12548" width="8.453125" style="5" customWidth="1"/>
    <col min="12549" max="12549" width="7.453125" style="5" customWidth="1"/>
    <col min="12550" max="12550" width="26.1796875" style="5" customWidth="1"/>
    <col min="12551" max="12551" width="21.1796875" style="5" customWidth="1"/>
    <col min="12552" max="12790" width="9" style="5"/>
    <col min="12791" max="12791" width="0.1796875" style="5" customWidth="1"/>
    <col min="12792" max="12792" width="4.54296875" style="5" customWidth="1"/>
    <col min="12793" max="12793" width="3.453125" style="5" customWidth="1"/>
    <col min="12794" max="12794" width="4.453125" style="5" customWidth="1"/>
    <col min="12795" max="12795" width="3.453125" style="5" customWidth="1"/>
    <col min="12796" max="12796" width="9.81640625" style="5" customWidth="1"/>
    <col min="12797" max="12797" width="7.453125" style="5" customWidth="1"/>
    <col min="12798" max="12798" width="8.54296875" style="5" customWidth="1"/>
    <col min="12799" max="12799" width="7.453125" style="5" customWidth="1"/>
    <col min="12800" max="12800" width="20.81640625" style="5" customWidth="1"/>
    <col min="12801" max="12801" width="18.1796875" style="5" customWidth="1"/>
    <col min="12802" max="12802" width="9.81640625" style="5" customWidth="1"/>
    <col min="12803" max="12803" width="7.453125" style="5" customWidth="1"/>
    <col min="12804" max="12804" width="8.453125" style="5" customWidth="1"/>
    <col min="12805" max="12805" width="7.453125" style="5" customWidth="1"/>
    <col min="12806" max="12806" width="26.1796875" style="5" customWidth="1"/>
    <col min="12807" max="12807" width="21.1796875" style="5" customWidth="1"/>
    <col min="12808" max="13046" width="9" style="5"/>
    <col min="13047" max="13047" width="0.1796875" style="5" customWidth="1"/>
    <col min="13048" max="13048" width="4.54296875" style="5" customWidth="1"/>
    <col min="13049" max="13049" width="3.453125" style="5" customWidth="1"/>
    <col min="13050" max="13050" width="4.453125" style="5" customWidth="1"/>
    <col min="13051" max="13051" width="3.453125" style="5" customWidth="1"/>
    <col min="13052" max="13052" width="9.81640625" style="5" customWidth="1"/>
    <col min="13053" max="13053" width="7.453125" style="5" customWidth="1"/>
    <col min="13054" max="13054" width="8.54296875" style="5" customWidth="1"/>
    <col min="13055" max="13055" width="7.453125" style="5" customWidth="1"/>
    <col min="13056" max="13056" width="20.81640625" style="5" customWidth="1"/>
    <col min="13057" max="13057" width="18.1796875" style="5" customWidth="1"/>
    <col min="13058" max="13058" width="9.81640625" style="5" customWidth="1"/>
    <col min="13059" max="13059" width="7.453125" style="5" customWidth="1"/>
    <col min="13060" max="13060" width="8.453125" style="5" customWidth="1"/>
    <col min="13061" max="13061" width="7.453125" style="5" customWidth="1"/>
    <col min="13062" max="13062" width="26.1796875" style="5" customWidth="1"/>
    <col min="13063" max="13063" width="21.1796875" style="5" customWidth="1"/>
    <col min="13064" max="13302" width="9" style="5"/>
    <col min="13303" max="13303" width="0.1796875" style="5" customWidth="1"/>
    <col min="13304" max="13304" width="4.54296875" style="5" customWidth="1"/>
    <col min="13305" max="13305" width="3.453125" style="5" customWidth="1"/>
    <col min="13306" max="13306" width="4.453125" style="5" customWidth="1"/>
    <col min="13307" max="13307" width="3.453125" style="5" customWidth="1"/>
    <col min="13308" max="13308" width="9.81640625" style="5" customWidth="1"/>
    <col min="13309" max="13309" width="7.453125" style="5" customWidth="1"/>
    <col min="13310" max="13310" width="8.54296875" style="5" customWidth="1"/>
    <col min="13311" max="13311" width="7.453125" style="5" customWidth="1"/>
    <col min="13312" max="13312" width="20.81640625" style="5" customWidth="1"/>
    <col min="13313" max="13313" width="18.1796875" style="5" customWidth="1"/>
    <col min="13314" max="13314" width="9.81640625" style="5" customWidth="1"/>
    <col min="13315" max="13315" width="7.453125" style="5" customWidth="1"/>
    <col min="13316" max="13316" width="8.453125" style="5" customWidth="1"/>
    <col min="13317" max="13317" width="7.453125" style="5" customWidth="1"/>
    <col min="13318" max="13318" width="26.1796875" style="5" customWidth="1"/>
    <col min="13319" max="13319" width="21.1796875" style="5" customWidth="1"/>
    <col min="13320" max="13558" width="9" style="5"/>
    <col min="13559" max="13559" width="0.1796875" style="5" customWidth="1"/>
    <col min="13560" max="13560" width="4.54296875" style="5" customWidth="1"/>
    <col min="13561" max="13561" width="3.453125" style="5" customWidth="1"/>
    <col min="13562" max="13562" width="4.453125" style="5" customWidth="1"/>
    <col min="13563" max="13563" width="3.453125" style="5" customWidth="1"/>
    <col min="13564" max="13564" width="9.81640625" style="5" customWidth="1"/>
    <col min="13565" max="13565" width="7.453125" style="5" customWidth="1"/>
    <col min="13566" max="13566" width="8.54296875" style="5" customWidth="1"/>
    <col min="13567" max="13567" width="7.453125" style="5" customWidth="1"/>
    <col min="13568" max="13568" width="20.81640625" style="5" customWidth="1"/>
    <col min="13569" max="13569" width="18.1796875" style="5" customWidth="1"/>
    <col min="13570" max="13570" width="9.81640625" style="5" customWidth="1"/>
    <col min="13571" max="13571" width="7.453125" style="5" customWidth="1"/>
    <col min="13572" max="13572" width="8.453125" style="5" customWidth="1"/>
    <col min="13573" max="13573" width="7.453125" style="5" customWidth="1"/>
    <col min="13574" max="13574" width="26.1796875" style="5" customWidth="1"/>
    <col min="13575" max="13575" width="21.1796875" style="5" customWidth="1"/>
    <col min="13576" max="13814" width="9" style="5"/>
    <col min="13815" max="13815" width="0.1796875" style="5" customWidth="1"/>
    <col min="13816" max="13816" width="4.54296875" style="5" customWidth="1"/>
    <col min="13817" max="13817" width="3.453125" style="5" customWidth="1"/>
    <col min="13818" max="13818" width="4.453125" style="5" customWidth="1"/>
    <col min="13819" max="13819" width="3.453125" style="5" customWidth="1"/>
    <col min="13820" max="13820" width="9.81640625" style="5" customWidth="1"/>
    <col min="13821" max="13821" width="7.453125" style="5" customWidth="1"/>
    <col min="13822" max="13822" width="8.54296875" style="5" customWidth="1"/>
    <col min="13823" max="13823" width="7.453125" style="5" customWidth="1"/>
    <col min="13824" max="13824" width="20.81640625" style="5" customWidth="1"/>
    <col min="13825" max="13825" width="18.1796875" style="5" customWidth="1"/>
    <col min="13826" max="13826" width="9.81640625" style="5" customWidth="1"/>
    <col min="13827" max="13827" width="7.453125" style="5" customWidth="1"/>
    <col min="13828" max="13828" width="8.453125" style="5" customWidth="1"/>
    <col min="13829" max="13829" width="7.453125" style="5" customWidth="1"/>
    <col min="13830" max="13830" width="26.1796875" style="5" customWidth="1"/>
    <col min="13831" max="13831" width="21.1796875" style="5" customWidth="1"/>
    <col min="13832" max="14070" width="9" style="5"/>
    <col min="14071" max="14071" width="0.1796875" style="5" customWidth="1"/>
    <col min="14072" max="14072" width="4.54296875" style="5" customWidth="1"/>
    <col min="14073" max="14073" width="3.453125" style="5" customWidth="1"/>
    <col min="14074" max="14074" width="4.453125" style="5" customWidth="1"/>
    <col min="14075" max="14075" width="3.453125" style="5" customWidth="1"/>
    <col min="14076" max="14076" width="9.81640625" style="5" customWidth="1"/>
    <col min="14077" max="14077" width="7.453125" style="5" customWidth="1"/>
    <col min="14078" max="14078" width="8.54296875" style="5" customWidth="1"/>
    <col min="14079" max="14079" width="7.453125" style="5" customWidth="1"/>
    <col min="14080" max="14080" width="20.81640625" style="5" customWidth="1"/>
    <col min="14081" max="14081" width="18.1796875" style="5" customWidth="1"/>
    <col min="14082" max="14082" width="9.81640625" style="5" customWidth="1"/>
    <col min="14083" max="14083" width="7.453125" style="5" customWidth="1"/>
    <col min="14084" max="14084" width="8.453125" style="5" customWidth="1"/>
    <col min="14085" max="14085" width="7.453125" style="5" customWidth="1"/>
    <col min="14086" max="14086" width="26.1796875" style="5" customWidth="1"/>
    <col min="14087" max="14087" width="21.1796875" style="5" customWidth="1"/>
    <col min="14088" max="14326" width="9" style="5"/>
    <col min="14327" max="14327" width="0.1796875" style="5" customWidth="1"/>
    <col min="14328" max="14328" width="4.54296875" style="5" customWidth="1"/>
    <col min="14329" max="14329" width="3.453125" style="5" customWidth="1"/>
    <col min="14330" max="14330" width="4.453125" style="5" customWidth="1"/>
    <col min="14331" max="14331" width="3.453125" style="5" customWidth="1"/>
    <col min="14332" max="14332" width="9.81640625" style="5" customWidth="1"/>
    <col min="14333" max="14333" width="7.453125" style="5" customWidth="1"/>
    <col min="14334" max="14334" width="8.54296875" style="5" customWidth="1"/>
    <col min="14335" max="14335" width="7.453125" style="5" customWidth="1"/>
    <col min="14336" max="14336" width="20.81640625" style="5" customWidth="1"/>
    <col min="14337" max="14337" width="18.1796875" style="5" customWidth="1"/>
    <col min="14338" max="14338" width="9.81640625" style="5" customWidth="1"/>
    <col min="14339" max="14339" width="7.453125" style="5" customWidth="1"/>
    <col min="14340" max="14340" width="8.453125" style="5" customWidth="1"/>
    <col min="14341" max="14341" width="7.453125" style="5" customWidth="1"/>
    <col min="14342" max="14342" width="26.1796875" style="5" customWidth="1"/>
    <col min="14343" max="14343" width="21.1796875" style="5" customWidth="1"/>
    <col min="14344" max="14582" width="9" style="5"/>
    <col min="14583" max="14583" width="0.1796875" style="5" customWidth="1"/>
    <col min="14584" max="14584" width="4.54296875" style="5" customWidth="1"/>
    <col min="14585" max="14585" width="3.453125" style="5" customWidth="1"/>
    <col min="14586" max="14586" width="4.453125" style="5" customWidth="1"/>
    <col min="14587" max="14587" width="3.453125" style="5" customWidth="1"/>
    <col min="14588" max="14588" width="9.81640625" style="5" customWidth="1"/>
    <col min="14589" max="14589" width="7.453125" style="5" customWidth="1"/>
    <col min="14590" max="14590" width="8.54296875" style="5" customWidth="1"/>
    <col min="14591" max="14591" width="7.453125" style="5" customWidth="1"/>
    <col min="14592" max="14592" width="20.81640625" style="5" customWidth="1"/>
    <col min="14593" max="14593" width="18.1796875" style="5" customWidth="1"/>
    <col min="14594" max="14594" width="9.81640625" style="5" customWidth="1"/>
    <col min="14595" max="14595" width="7.453125" style="5" customWidth="1"/>
    <col min="14596" max="14596" width="8.453125" style="5" customWidth="1"/>
    <col min="14597" max="14597" width="7.453125" style="5" customWidth="1"/>
    <col min="14598" max="14598" width="26.1796875" style="5" customWidth="1"/>
    <col min="14599" max="14599" width="21.1796875" style="5" customWidth="1"/>
    <col min="14600" max="14838" width="9" style="5"/>
    <col min="14839" max="14839" width="0.1796875" style="5" customWidth="1"/>
    <col min="14840" max="14840" width="4.54296875" style="5" customWidth="1"/>
    <col min="14841" max="14841" width="3.453125" style="5" customWidth="1"/>
    <col min="14842" max="14842" width="4.453125" style="5" customWidth="1"/>
    <col min="14843" max="14843" width="3.453125" style="5" customWidth="1"/>
    <col min="14844" max="14844" width="9.81640625" style="5" customWidth="1"/>
    <col min="14845" max="14845" width="7.453125" style="5" customWidth="1"/>
    <col min="14846" max="14846" width="8.54296875" style="5" customWidth="1"/>
    <col min="14847" max="14847" width="7.453125" style="5" customWidth="1"/>
    <col min="14848" max="14848" width="20.81640625" style="5" customWidth="1"/>
    <col min="14849" max="14849" width="18.1796875" style="5" customWidth="1"/>
    <col min="14850" max="14850" width="9.81640625" style="5" customWidth="1"/>
    <col min="14851" max="14851" width="7.453125" style="5" customWidth="1"/>
    <col min="14852" max="14852" width="8.453125" style="5" customWidth="1"/>
    <col min="14853" max="14853" width="7.453125" style="5" customWidth="1"/>
    <col min="14854" max="14854" width="26.1796875" style="5" customWidth="1"/>
    <col min="14855" max="14855" width="21.1796875" style="5" customWidth="1"/>
    <col min="14856" max="15094" width="9" style="5"/>
    <col min="15095" max="15095" width="0.1796875" style="5" customWidth="1"/>
    <col min="15096" max="15096" width="4.54296875" style="5" customWidth="1"/>
    <col min="15097" max="15097" width="3.453125" style="5" customWidth="1"/>
    <col min="15098" max="15098" width="4.453125" style="5" customWidth="1"/>
    <col min="15099" max="15099" width="3.453125" style="5" customWidth="1"/>
    <col min="15100" max="15100" width="9.81640625" style="5" customWidth="1"/>
    <col min="15101" max="15101" width="7.453125" style="5" customWidth="1"/>
    <col min="15102" max="15102" width="8.54296875" style="5" customWidth="1"/>
    <col min="15103" max="15103" width="7.453125" style="5" customWidth="1"/>
    <col min="15104" max="15104" width="20.81640625" style="5" customWidth="1"/>
    <col min="15105" max="15105" width="18.1796875" style="5" customWidth="1"/>
    <col min="15106" max="15106" width="9.81640625" style="5" customWidth="1"/>
    <col min="15107" max="15107" width="7.453125" style="5" customWidth="1"/>
    <col min="15108" max="15108" width="8.453125" style="5" customWidth="1"/>
    <col min="15109" max="15109" width="7.453125" style="5" customWidth="1"/>
    <col min="15110" max="15110" width="26.1796875" style="5" customWidth="1"/>
    <col min="15111" max="15111" width="21.1796875" style="5" customWidth="1"/>
    <col min="15112" max="15350" width="9" style="5"/>
    <col min="15351" max="15351" width="0.1796875" style="5" customWidth="1"/>
    <col min="15352" max="15352" width="4.54296875" style="5" customWidth="1"/>
    <col min="15353" max="15353" width="3.453125" style="5" customWidth="1"/>
    <col min="15354" max="15354" width="4.453125" style="5" customWidth="1"/>
    <col min="15355" max="15355" width="3.453125" style="5" customWidth="1"/>
    <col min="15356" max="15356" width="9.81640625" style="5" customWidth="1"/>
    <col min="15357" max="15357" width="7.453125" style="5" customWidth="1"/>
    <col min="15358" max="15358" width="8.54296875" style="5" customWidth="1"/>
    <col min="15359" max="15359" width="7.453125" style="5" customWidth="1"/>
    <col min="15360" max="15360" width="20.81640625" style="5" customWidth="1"/>
    <col min="15361" max="15361" width="18.1796875" style="5" customWidth="1"/>
    <col min="15362" max="15362" width="9.81640625" style="5" customWidth="1"/>
    <col min="15363" max="15363" width="7.453125" style="5" customWidth="1"/>
    <col min="15364" max="15364" width="8.453125" style="5" customWidth="1"/>
    <col min="15365" max="15365" width="7.453125" style="5" customWidth="1"/>
    <col min="15366" max="15366" width="26.1796875" style="5" customWidth="1"/>
    <col min="15367" max="15367" width="21.1796875" style="5" customWidth="1"/>
    <col min="15368" max="15606" width="9" style="5"/>
    <col min="15607" max="15607" width="0.1796875" style="5" customWidth="1"/>
    <col min="15608" max="15608" width="4.54296875" style="5" customWidth="1"/>
    <col min="15609" max="15609" width="3.453125" style="5" customWidth="1"/>
    <col min="15610" max="15610" width="4.453125" style="5" customWidth="1"/>
    <col min="15611" max="15611" width="3.453125" style="5" customWidth="1"/>
    <col min="15612" max="15612" width="9.81640625" style="5" customWidth="1"/>
    <col min="15613" max="15613" width="7.453125" style="5" customWidth="1"/>
    <col min="15614" max="15614" width="8.54296875" style="5" customWidth="1"/>
    <col min="15615" max="15615" width="7.453125" style="5" customWidth="1"/>
    <col min="15616" max="15616" width="20.81640625" style="5" customWidth="1"/>
    <col min="15617" max="15617" width="18.1796875" style="5" customWidth="1"/>
    <col min="15618" max="15618" width="9.81640625" style="5" customWidth="1"/>
    <col min="15619" max="15619" width="7.453125" style="5" customWidth="1"/>
    <col min="15620" max="15620" width="8.453125" style="5" customWidth="1"/>
    <col min="15621" max="15621" width="7.453125" style="5" customWidth="1"/>
    <col min="15622" max="15622" width="26.1796875" style="5" customWidth="1"/>
    <col min="15623" max="15623" width="21.1796875" style="5" customWidth="1"/>
    <col min="15624" max="15862" width="9" style="5"/>
    <col min="15863" max="15863" width="0.1796875" style="5" customWidth="1"/>
    <col min="15864" max="15864" width="4.54296875" style="5" customWidth="1"/>
    <col min="15865" max="15865" width="3.453125" style="5" customWidth="1"/>
    <col min="15866" max="15866" width="4.453125" style="5" customWidth="1"/>
    <col min="15867" max="15867" width="3.453125" style="5" customWidth="1"/>
    <col min="15868" max="15868" width="9.81640625" style="5" customWidth="1"/>
    <col min="15869" max="15869" width="7.453125" style="5" customWidth="1"/>
    <col min="15870" max="15870" width="8.54296875" style="5" customWidth="1"/>
    <col min="15871" max="15871" width="7.453125" style="5" customWidth="1"/>
    <col min="15872" max="15872" width="20.81640625" style="5" customWidth="1"/>
    <col min="15873" max="15873" width="18.1796875" style="5" customWidth="1"/>
    <col min="15874" max="15874" width="9.81640625" style="5" customWidth="1"/>
    <col min="15875" max="15875" width="7.453125" style="5" customWidth="1"/>
    <col min="15876" max="15876" width="8.453125" style="5" customWidth="1"/>
    <col min="15877" max="15877" width="7.453125" style="5" customWidth="1"/>
    <col min="15878" max="15878" width="26.1796875" style="5" customWidth="1"/>
    <col min="15879" max="15879" width="21.1796875" style="5" customWidth="1"/>
    <col min="15880" max="16118" width="9" style="5"/>
    <col min="16119" max="16119" width="0.1796875" style="5" customWidth="1"/>
    <col min="16120" max="16120" width="4.54296875" style="5" customWidth="1"/>
    <col min="16121" max="16121" width="3.453125" style="5" customWidth="1"/>
    <col min="16122" max="16122" width="4.453125" style="5" customWidth="1"/>
    <col min="16123" max="16123" width="3.453125" style="5" customWidth="1"/>
    <col min="16124" max="16124" width="9.81640625" style="5" customWidth="1"/>
    <col min="16125" max="16125" width="7.453125" style="5" customWidth="1"/>
    <col min="16126" max="16126" width="8.54296875" style="5" customWidth="1"/>
    <col min="16127" max="16127" width="7.453125" style="5" customWidth="1"/>
    <col min="16128" max="16128" width="20.81640625" style="5" customWidth="1"/>
    <col min="16129" max="16129" width="18.1796875" style="5" customWidth="1"/>
    <col min="16130" max="16130" width="9.81640625" style="5" customWidth="1"/>
    <col min="16131" max="16131" width="7.453125" style="5" customWidth="1"/>
    <col min="16132" max="16132" width="8.453125" style="5" customWidth="1"/>
    <col min="16133" max="16133" width="7.453125" style="5" customWidth="1"/>
    <col min="16134" max="16134" width="26.1796875" style="5" customWidth="1"/>
    <col min="16135" max="16135" width="21.1796875" style="5" customWidth="1"/>
    <col min="16136" max="16370" width="9" style="5"/>
    <col min="16371" max="16371" width="9" style="5" customWidth="1"/>
    <col min="16372" max="16372" width="9" style="5"/>
    <col min="16373" max="16384" width="9" style="5" customWidth="1"/>
  </cols>
  <sheetData>
    <row r="1" spans="1:8" ht="27.75" customHeight="1">
      <c r="A1" s="195"/>
      <c r="G1" s="4" t="s">
        <v>599</v>
      </c>
    </row>
    <row r="2" spans="1:8" ht="36" customHeight="1">
      <c r="A2" s="1" t="s">
        <v>601</v>
      </c>
      <c r="B2" s="2"/>
      <c r="C2" s="2"/>
      <c r="D2" s="3"/>
      <c r="E2" s="3"/>
      <c r="F2" s="3"/>
    </row>
    <row r="3" spans="1:8" ht="20.149999999999999" customHeight="1">
      <c r="A3" s="6" t="s">
        <v>584</v>
      </c>
      <c r="B3" s="3"/>
      <c r="C3" s="3"/>
      <c r="D3" s="3"/>
      <c r="E3" s="3"/>
      <c r="F3" s="3"/>
      <c r="G3" s="3"/>
    </row>
    <row r="4" spans="1:8" ht="20.149999999999999" customHeight="1">
      <c r="A4" s="1551" t="s">
        <v>590</v>
      </c>
      <c r="B4" s="1551"/>
      <c r="C4" s="1551"/>
    </row>
    <row r="5" spans="1:8" ht="115" customHeight="1">
      <c r="A5" s="1551"/>
      <c r="B5" s="1551"/>
      <c r="C5" s="1551"/>
    </row>
    <row r="6" spans="1:8" ht="30" customHeight="1">
      <c r="A6" s="1550" t="s">
        <v>600</v>
      </c>
      <c r="B6" s="1550"/>
      <c r="C6" s="1550"/>
      <c r="D6" s="1550"/>
      <c r="E6" s="1550"/>
      <c r="F6" s="1550"/>
      <c r="G6" s="1550"/>
    </row>
    <row r="7" spans="1:8" ht="20.149999999999999" customHeight="1" thickBot="1">
      <c r="A7" s="3"/>
      <c r="B7" s="3"/>
      <c r="C7" s="3"/>
      <c r="D7" s="3"/>
      <c r="E7" s="3"/>
      <c r="F7" s="3"/>
      <c r="G7" s="3"/>
    </row>
    <row r="8" spans="1:8" ht="40.4" customHeight="1" thickBot="1">
      <c r="A8" s="184" t="s">
        <v>585</v>
      </c>
      <c r="B8" s="185" t="s">
        <v>586</v>
      </c>
      <c r="C8" s="186" t="s">
        <v>587</v>
      </c>
      <c r="D8" s="755" t="s">
        <v>588</v>
      </c>
      <c r="E8" s="755" t="s">
        <v>589</v>
      </c>
      <c r="F8" s="755" t="s">
        <v>598</v>
      </c>
      <c r="G8" s="187" t="s">
        <v>597</v>
      </c>
    </row>
    <row r="9" spans="1:8" ht="60" customHeight="1">
      <c r="A9" s="237"/>
      <c r="B9" s="205"/>
      <c r="C9" s="48"/>
      <c r="D9" s="243"/>
      <c r="E9" s="49"/>
      <c r="F9" s="392"/>
      <c r="G9" s="232"/>
      <c r="H9" s="215" t="e">
        <f>_xlfn.LET(_xlpm.s,D9,_xlpm.h,VALUE(_xlfn.TEXTBEFORE(_xlpm.s,"h")),_xlpm.m,IFERROR(VALUE(_xlfn.TEXTBEFORE(_xlfn.TEXTAFTER(_xlpm.s,"h"),"m")),0),_xlpm.h/24+_xlpm.m/1440)</f>
        <v>#N/A</v>
      </c>
    </row>
    <row r="10" spans="1:8" ht="60" customHeight="1">
      <c r="A10" s="238"/>
      <c r="B10" s="206"/>
      <c r="C10" s="277"/>
      <c r="D10" s="243"/>
      <c r="E10" s="50"/>
      <c r="F10" s="258"/>
      <c r="G10" s="233"/>
      <c r="H10" s="215" t="e">
        <f t="shared" ref="H10:H19" si="0">_xlfn.LET(_xlpm.s,D10,_xlpm.h,VALUE(_xlfn.TEXTBEFORE(_xlpm.s,"h")),_xlpm.m,IFERROR(VALUE(_xlfn.TEXTBEFORE(_xlfn.TEXTAFTER(_xlpm.s,"h"),"m")),0),_xlpm.h/24+_xlpm.m/1440)</f>
        <v>#N/A</v>
      </c>
    </row>
    <row r="11" spans="1:8" ht="60" customHeight="1">
      <c r="A11" s="238"/>
      <c r="B11" s="206"/>
      <c r="C11" s="278"/>
      <c r="D11" s="243"/>
      <c r="E11" s="50"/>
      <c r="F11" s="258"/>
      <c r="G11" s="233"/>
      <c r="H11" s="215" t="e">
        <f t="shared" si="0"/>
        <v>#N/A</v>
      </c>
    </row>
    <row r="12" spans="1:8" ht="60" customHeight="1">
      <c r="A12" s="238"/>
      <c r="B12" s="206"/>
      <c r="C12" s="277"/>
      <c r="D12" s="243"/>
      <c r="E12" s="50"/>
      <c r="F12" s="259"/>
      <c r="G12" s="233"/>
      <c r="H12" s="215" t="e">
        <f t="shared" si="0"/>
        <v>#N/A</v>
      </c>
    </row>
    <row r="13" spans="1:8" ht="60" customHeight="1">
      <c r="A13" s="238"/>
      <c r="B13" s="206"/>
      <c r="C13" s="278"/>
      <c r="D13" s="243"/>
      <c r="E13" s="50"/>
      <c r="F13" s="259"/>
      <c r="G13" s="233"/>
      <c r="H13" s="215" t="e">
        <f t="shared" si="0"/>
        <v>#N/A</v>
      </c>
    </row>
    <row r="14" spans="1:8" ht="60" customHeight="1">
      <c r="A14" s="238"/>
      <c r="B14" s="206"/>
      <c r="C14" s="277"/>
      <c r="D14" s="243"/>
      <c r="E14" s="50"/>
      <c r="F14" s="258"/>
      <c r="G14" s="233"/>
      <c r="H14" s="215" t="e">
        <f t="shared" si="0"/>
        <v>#N/A</v>
      </c>
    </row>
    <row r="15" spans="1:8" ht="60" customHeight="1">
      <c r="A15" s="238"/>
      <c r="B15" s="206"/>
      <c r="C15" s="277"/>
      <c r="D15" s="243"/>
      <c r="E15" s="50"/>
      <c r="F15" s="259"/>
      <c r="G15" s="233"/>
      <c r="H15" s="215" t="e">
        <f t="shared" si="0"/>
        <v>#N/A</v>
      </c>
    </row>
    <row r="16" spans="1:8" ht="60" customHeight="1">
      <c r="A16" s="238"/>
      <c r="B16" s="206"/>
      <c r="C16" s="277"/>
      <c r="D16" s="243"/>
      <c r="E16" s="50"/>
      <c r="F16" s="259"/>
      <c r="G16" s="233"/>
      <c r="H16" s="215" t="e">
        <f t="shared" si="0"/>
        <v>#N/A</v>
      </c>
    </row>
    <row r="17" spans="1:8" ht="60" customHeight="1">
      <c r="A17" s="238"/>
      <c r="B17" s="206"/>
      <c r="C17" s="277"/>
      <c r="D17" s="243"/>
      <c r="E17" s="50"/>
      <c r="F17" s="258"/>
      <c r="G17" s="233"/>
      <c r="H17" s="215" t="e">
        <f t="shared" si="0"/>
        <v>#N/A</v>
      </c>
    </row>
    <row r="18" spans="1:8" ht="60" customHeight="1">
      <c r="A18" s="238"/>
      <c r="B18" s="206"/>
      <c r="C18" s="278"/>
      <c r="D18" s="243"/>
      <c r="E18" s="50"/>
      <c r="F18" s="258"/>
      <c r="G18" s="233"/>
      <c r="H18" s="215" t="e">
        <f t="shared" si="0"/>
        <v>#N/A</v>
      </c>
    </row>
    <row r="19" spans="1:8" ht="60" customHeight="1">
      <c r="A19" s="238"/>
      <c r="B19" s="206"/>
      <c r="C19" s="277"/>
      <c r="D19" s="243"/>
      <c r="E19" s="50"/>
      <c r="F19" s="258"/>
      <c r="G19" s="233"/>
      <c r="H19" s="215" t="e">
        <f t="shared" si="0"/>
        <v>#N/A</v>
      </c>
    </row>
    <row r="20" spans="1:8" ht="60" customHeight="1" thickBot="1">
      <c r="A20" s="239"/>
      <c r="B20" s="207"/>
      <c r="C20" s="154"/>
      <c r="D20" s="244"/>
      <c r="E20" s="52"/>
      <c r="F20" s="260"/>
      <c r="G20" s="234"/>
      <c r="H20" s="215" t="e">
        <f>_xlfn.LET(_xlpm.s,D20,_xlpm.h,VALUE(_xlfn.TEXTBEFORE(_xlpm.s,"h")),_xlpm.m,IFERROR(VALUE(_xlfn.TEXTBEFORE(_xlfn.TEXTAFTER(_xlpm.s,"h"),"m")),0),_xlpm.h/24+_xlpm.m/1440)</f>
        <v>#N/A</v>
      </c>
    </row>
    <row r="21" spans="1:8" ht="20.149999999999999" customHeight="1">
      <c r="A21" s="3"/>
      <c r="B21" s="3"/>
      <c r="C21" s="3"/>
      <c r="D21" s="3"/>
      <c r="E21" s="3"/>
      <c r="F21" s="3"/>
      <c r="G21" s="3"/>
    </row>
    <row r="22" spans="1:8" ht="27" customHeight="1">
      <c r="A22" s="3"/>
      <c r="C22" s="3"/>
      <c r="D22" s="3" t="s">
        <v>604</v>
      </c>
      <c r="E22" s="3"/>
      <c r="F22" s="3"/>
      <c r="G22" s="3"/>
    </row>
    <row r="23" spans="1:8" ht="27" customHeight="1">
      <c r="A23" s="3"/>
      <c r="C23" s="3"/>
      <c r="D23" s="245" t="s">
        <v>606</v>
      </c>
      <c r="E23" s="245" t="s">
        <v>605</v>
      </c>
      <c r="F23" s="245" t="s">
        <v>205</v>
      </c>
      <c r="G23" s="3"/>
    </row>
    <row r="24" spans="1:8" ht="43.5" customHeight="1">
      <c r="A24" s="3"/>
      <c r="B24" s="3"/>
      <c r="C24" s="3"/>
      <c r="D24" s="391" t="s">
        <v>591</v>
      </c>
      <c r="E24" s="216">
        <f>SUMIF($F$9:$F$20,D24,$H$9:$H$20)</f>
        <v>0</v>
      </c>
      <c r="F24" s="1552" t="e">
        <f>SUM(E24:E25)/$E$28</f>
        <v>#DIV/0!</v>
      </c>
      <c r="G24" s="3"/>
    </row>
    <row r="25" spans="1:8" ht="43.5" customHeight="1">
      <c r="A25" s="3"/>
      <c r="B25" s="3"/>
      <c r="C25" s="3"/>
      <c r="D25" s="391" t="s">
        <v>592</v>
      </c>
      <c r="E25" s="216">
        <f>SUMIF($F$9:$F$20,D25,$H$9:$H$20)</f>
        <v>0</v>
      </c>
      <c r="F25" s="1553"/>
      <c r="G25" s="3"/>
    </row>
    <row r="26" spans="1:8" ht="64" customHeight="1">
      <c r="A26" s="3"/>
      <c r="B26" s="3"/>
      <c r="C26" s="3"/>
      <c r="D26" s="754" t="s">
        <v>593</v>
      </c>
      <c r="E26" s="216">
        <f>SUMIF($F$9:$F$20,D26,$H$9:$H$20)</f>
        <v>0</v>
      </c>
      <c r="F26" s="1552" t="e">
        <f>SUM(E26:E27)/$E$28</f>
        <v>#DIV/0!</v>
      </c>
      <c r="G26" s="3"/>
    </row>
    <row r="27" spans="1:8" ht="45" customHeight="1" thickBot="1">
      <c r="A27" s="3"/>
      <c r="B27" s="3"/>
      <c r="C27" s="3"/>
      <c r="D27" s="753" t="s">
        <v>594</v>
      </c>
      <c r="E27" s="250">
        <f>SUMIF($F$9:$F$20,D27,$H$9:$H$20)</f>
        <v>0</v>
      </c>
      <c r="F27" s="1554"/>
      <c r="G27" s="3"/>
    </row>
    <row r="28" spans="1:8" ht="27" customHeight="1" thickTop="1">
      <c r="A28" s="3"/>
      <c r="B28" s="3"/>
      <c r="C28" s="3"/>
      <c r="D28" s="246" t="s">
        <v>603</v>
      </c>
      <c r="E28" s="247">
        <f>SUM(E24:E27)</f>
        <v>0</v>
      </c>
      <c r="F28" s="248" t="e">
        <f>F24+F26</f>
        <v>#DIV/0!</v>
      </c>
      <c r="G28" s="3"/>
    </row>
    <row r="29" spans="1:8" ht="20.149999999999999" customHeight="1">
      <c r="A29" s="3"/>
      <c r="B29" s="3"/>
      <c r="C29" s="3"/>
      <c r="D29" s="196"/>
      <c r="E29" s="3"/>
      <c r="F29" s="3"/>
      <c r="G29" s="3"/>
    </row>
    <row r="30" spans="1:8" ht="30" customHeight="1">
      <c r="A30" s="1550" t="s">
        <v>595</v>
      </c>
      <c r="B30" s="1550"/>
      <c r="C30" s="1550"/>
      <c r="D30" s="1550"/>
      <c r="E30" s="1550"/>
      <c r="F30" s="1550"/>
      <c r="G30" s="1550"/>
    </row>
    <row r="31" spans="1:8" ht="20.149999999999999" customHeight="1" thickBot="1">
      <c r="A31" s="3"/>
      <c r="B31" s="3"/>
      <c r="C31" s="3"/>
      <c r="D31" s="3"/>
      <c r="E31" s="3"/>
      <c r="F31" s="3"/>
      <c r="G31" s="3"/>
    </row>
    <row r="32" spans="1:8" ht="40.4" customHeight="1" thickBot="1">
      <c r="A32" s="184" t="s">
        <v>585</v>
      </c>
      <c r="B32" s="185" t="s">
        <v>596</v>
      </c>
      <c r="C32" s="186" t="s">
        <v>587</v>
      </c>
      <c r="D32" s="1555" t="s">
        <v>523</v>
      </c>
      <c r="E32" s="1556"/>
      <c r="F32" s="1557"/>
      <c r="G32" s="209" t="s">
        <v>597</v>
      </c>
    </row>
    <row r="33" spans="1:7" ht="60" customHeight="1">
      <c r="A33" s="240"/>
      <c r="B33" s="241"/>
      <c r="C33" s="47"/>
      <c r="D33" s="1558"/>
      <c r="E33" s="1559"/>
      <c r="F33" s="1560"/>
      <c r="G33" s="251"/>
    </row>
    <row r="34" spans="1:7" ht="60" customHeight="1">
      <c r="A34" s="238"/>
      <c r="B34" s="206"/>
      <c r="C34" s="46"/>
      <c r="D34" s="1561"/>
      <c r="E34" s="1562"/>
      <c r="F34" s="1563"/>
      <c r="G34" s="235"/>
    </row>
    <row r="35" spans="1:7" ht="60" customHeight="1">
      <c r="A35" s="238"/>
      <c r="B35" s="206"/>
      <c r="C35" s="45"/>
      <c r="D35" s="1561"/>
      <c r="E35" s="1562"/>
      <c r="F35" s="1563"/>
      <c r="G35" s="235"/>
    </row>
    <row r="36" spans="1:7" ht="60" customHeight="1" thickBot="1">
      <c r="A36" s="239"/>
      <c r="B36" s="207"/>
      <c r="C36" s="56"/>
      <c r="D36" s="1564"/>
      <c r="E36" s="1565"/>
      <c r="F36" s="1566"/>
      <c r="G36" s="236"/>
    </row>
    <row r="37" spans="1:7" ht="20.149999999999999" customHeight="1">
      <c r="A37" s="3"/>
      <c r="B37" s="3"/>
      <c r="C37" s="3"/>
      <c r="D37" s="3"/>
      <c r="E37" s="3"/>
      <c r="F37" s="3"/>
      <c r="G37" s="3"/>
    </row>
    <row r="38" spans="1:7" ht="20.149999999999999" customHeight="1">
      <c r="A38" s="3"/>
      <c r="B38" s="3"/>
      <c r="C38" s="3"/>
      <c r="D38" s="3"/>
      <c r="E38" s="3"/>
      <c r="F38" s="3"/>
      <c r="G38" s="3"/>
    </row>
    <row r="39" spans="1:7" ht="20.149999999999999" customHeight="1"/>
    <row r="40" spans="1:7" ht="19.5" customHeight="1"/>
    <row r="41" spans="1:7" ht="27.75" customHeight="1"/>
    <row r="42" spans="1:7" ht="20.149999999999999" customHeight="1"/>
    <row r="43" spans="1:7" ht="20.149999999999999" customHeight="1"/>
    <row r="44" spans="1:7" ht="20.149999999999999" customHeight="1"/>
    <row r="45" spans="1:7" ht="20.149999999999999" customHeight="1">
      <c r="A45" s="1549"/>
      <c r="B45" s="1549"/>
      <c r="C45" s="1549"/>
    </row>
    <row r="46" spans="1:7" ht="20.149999999999999" customHeight="1">
      <c r="A46" s="1549"/>
      <c r="B46" s="1549"/>
      <c r="C46" s="1549"/>
    </row>
    <row r="47" spans="1:7" ht="20.149999999999999" customHeight="1"/>
    <row r="48" spans="1:7" ht="20.149999999999999" customHeight="1"/>
  </sheetData>
  <customSheetViews>
    <customSheetView guid="{C18E9BE0-42F9-4C1A-9904-B3E737C711CA}" scale="60" showPageBreaks="1" showGridLines="0" fitToPage="1" printArea="1" view="pageBreakPreview">
      <selection activeCell="A10" sqref="A10:Y39"/>
      <pageMargins left="0" right="0" top="0" bottom="0" header="0" footer="0"/>
      <printOptions horizontalCentered="1"/>
      <pageSetup paperSize="9" scale="57" orientation="portrait" cellComments="asDisplayed" r:id="rId1"/>
      <headerFooter alignWithMargins="0">
        <oddHeader xml:space="preserve">&amp;R&amp;"ＭＳ 明朝,標準"&amp;10 &amp;"ＭＳ 明朝,太字" &amp;14 &amp;16 </oddHeader>
      </headerFooter>
    </customSheetView>
    <customSheetView guid="{F9143849-2950-4A3C-ABFF-F8DA3D7B21DB}" scale="60" showPageBreaks="1" showGridLines="0" fitToPage="1" printArea="1" view="pageBreakPreview">
      <selection activeCell="I13" sqref="I13"/>
      <pageMargins left="0" right="0" top="0" bottom="0" header="0" footer="0"/>
      <printOptions horizontalCentered="1"/>
      <pageSetup paperSize="9" scale="56" orientation="portrait" cellComments="asDisplayed" r:id="rId2"/>
      <headerFooter alignWithMargins="0">
        <oddHeader xml:space="preserve">&amp;R&amp;"ＭＳ 明朝,標準"&amp;10 &amp;"ＭＳ 明朝,太字" &amp;14 &amp;16 </oddHeader>
      </headerFooter>
    </customSheetView>
  </customSheetViews>
  <mergeCells count="12">
    <mergeCell ref="A45:C45"/>
    <mergeCell ref="A46:C46"/>
    <mergeCell ref="A30:G30"/>
    <mergeCell ref="A4:C5"/>
    <mergeCell ref="A6:G6"/>
    <mergeCell ref="F24:F25"/>
    <mergeCell ref="F26:F27"/>
    <mergeCell ref="D32:F32"/>
    <mergeCell ref="D33:F33"/>
    <mergeCell ref="D34:F34"/>
    <mergeCell ref="D35:F35"/>
    <mergeCell ref="D36:F36"/>
  </mergeCells>
  <phoneticPr fontId="4"/>
  <dataValidations count="2">
    <dataValidation type="list" allowBlank="1" showInputMessage="1" showErrorMessage="1" sqref="F9:F20" xr:uid="{C3F7215E-2E49-4372-822B-084733B2C70C}">
      <formula1>$D$24:$D$27</formula1>
    </dataValidation>
    <dataValidation type="list" allowBlank="1" showInputMessage="1" showErrorMessage="1" sqref="G9:G20 G33:G36" xr:uid="{8CA14951-EA90-4EAE-8E6C-4DE1C782ABDE}">
      <formula1>"Face-to-face,Online,Face-to-face and Online"</formula1>
    </dataValidation>
  </dataValidations>
  <printOptions horizontalCentered="1"/>
  <pageMargins left="0.59055118110236227" right="0.27559055118110237" top="0.39370078740157483" bottom="0.78740157480314965" header="3.9370078740157481" footer="0.19685039370078741"/>
  <pageSetup paperSize="9" scale="46" orientation="portrait" blackAndWhite="1" cellComments="asDisplayed" r:id="rId3"/>
  <headerFooter alignWithMargins="0">
    <oddHeader xml:space="preserve">&amp;R&amp;"ＭＳ 明朝,標準"&amp;10 &amp;"ＭＳ 明朝,太字" &amp;14 &amp;16 </oddHeader>
  </headerFooter>
  <legacy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B94CC-47F9-4E09-BB31-7A2EE2AFE296}">
  <sheetPr codeName="Sheet13">
    <tabColor rgb="FFFF0000"/>
    <pageSetUpPr fitToPage="1"/>
  </sheetPr>
  <dimension ref="B1:L85"/>
  <sheetViews>
    <sheetView view="pageBreakPreview" zoomScale="60" zoomScaleNormal="100" workbookViewId="0"/>
  </sheetViews>
  <sheetFormatPr defaultColWidth="9.81640625" defaultRowHeight="13"/>
  <cols>
    <col min="1" max="1" width="2.453125" style="309" customWidth="1"/>
    <col min="2" max="2" width="15.81640625" style="309" customWidth="1"/>
    <col min="3" max="8" width="15.54296875" style="309" customWidth="1"/>
    <col min="9" max="9" width="5" style="309" customWidth="1"/>
    <col min="10" max="10" width="5.26953125" style="309" customWidth="1"/>
    <col min="11" max="11" width="5" style="309" customWidth="1"/>
    <col min="12" max="23" width="11.453125" style="309" customWidth="1"/>
    <col min="24" max="16384" width="9.81640625" style="309"/>
  </cols>
  <sheetData>
    <row r="1" spans="2:11" ht="21.75" customHeight="1">
      <c r="B1" s="279"/>
      <c r="C1" s="280"/>
      <c r="D1" s="280"/>
      <c r="E1" s="280"/>
      <c r="F1" s="281"/>
      <c r="G1" s="281"/>
      <c r="H1" s="282" t="s">
        <v>210</v>
      </c>
      <c r="I1" s="308"/>
      <c r="J1" s="308"/>
    </row>
    <row r="2" spans="2:11" ht="69.650000000000006" customHeight="1">
      <c r="B2" s="1570" t="s">
        <v>932</v>
      </c>
      <c r="C2" s="1571"/>
      <c r="D2" s="1571"/>
      <c r="E2" s="1571"/>
      <c r="F2" s="1571"/>
      <c r="G2" s="1571"/>
      <c r="H2" s="1572"/>
      <c r="I2" s="310"/>
      <c r="J2" s="310"/>
    </row>
    <row r="3" spans="2:11" ht="7.5" customHeight="1">
      <c r="B3" s="283"/>
      <c r="C3" s="284"/>
      <c r="D3" s="284"/>
      <c r="E3" s="284"/>
      <c r="F3" s="284"/>
      <c r="G3" s="284"/>
      <c r="H3" s="285"/>
    </row>
    <row r="4" spans="2:11" ht="20.149999999999999" customHeight="1">
      <c r="B4" s="1570" t="s">
        <v>211</v>
      </c>
      <c r="C4" s="1571"/>
      <c r="D4" s="1571"/>
      <c r="E4" s="1571"/>
      <c r="F4" s="1571"/>
      <c r="G4" s="1571"/>
      <c r="H4" s="1572"/>
      <c r="I4" s="310"/>
      <c r="J4" s="310"/>
    </row>
    <row r="5" spans="2:11" ht="3" customHeight="1">
      <c r="B5" s="286"/>
      <c r="C5" s="284"/>
      <c r="D5" s="284"/>
      <c r="E5" s="284"/>
      <c r="F5" s="284"/>
      <c r="G5" s="284"/>
      <c r="H5" s="285"/>
    </row>
    <row r="6" spans="2:11" ht="18" customHeight="1">
      <c r="B6" s="1573" t="s">
        <v>212</v>
      </c>
      <c r="C6" s="1574"/>
      <c r="D6" s="1574"/>
      <c r="E6" s="1574"/>
      <c r="F6" s="1574"/>
      <c r="G6" s="1574"/>
      <c r="H6" s="1575"/>
    </row>
    <row r="7" spans="2:11" ht="20.149999999999999" customHeight="1">
      <c r="B7" s="1576" t="s">
        <v>213</v>
      </c>
      <c r="C7" s="1577"/>
      <c r="D7" s="1577"/>
      <c r="E7" s="1577"/>
      <c r="F7" s="1577"/>
      <c r="G7" s="1577"/>
      <c r="H7" s="1578"/>
      <c r="I7" s="311"/>
      <c r="J7" s="311"/>
      <c r="K7" s="311"/>
    </row>
    <row r="8" spans="2:11" ht="20.149999999999999" customHeight="1">
      <c r="B8" s="1576"/>
      <c r="C8" s="1577"/>
      <c r="D8" s="1577"/>
      <c r="E8" s="1577"/>
      <c r="F8" s="1577"/>
      <c r="G8" s="1577"/>
      <c r="H8" s="1578"/>
      <c r="I8" s="311"/>
      <c r="J8" s="311"/>
      <c r="K8" s="311"/>
    </row>
    <row r="9" spans="2:11" ht="8.15" customHeight="1">
      <c r="B9" s="287"/>
      <c r="C9" s="288"/>
      <c r="D9" s="288"/>
      <c r="E9" s="288"/>
      <c r="F9" s="288"/>
      <c r="G9" s="288"/>
      <c r="H9" s="289"/>
      <c r="I9" s="312"/>
      <c r="J9" s="312"/>
    </row>
    <row r="10" spans="2:11" ht="20.149999999999999" customHeight="1">
      <c r="B10" s="290" t="s">
        <v>214</v>
      </c>
      <c r="C10" s="291"/>
      <c r="D10" s="291"/>
      <c r="E10" s="291"/>
      <c r="F10" s="291"/>
      <c r="G10" s="291"/>
      <c r="H10" s="292"/>
      <c r="I10" s="314"/>
      <c r="J10" s="314"/>
    </row>
    <row r="11" spans="2:11" ht="20.149999999999999" customHeight="1">
      <c r="B11" s="293" t="s">
        <v>215</v>
      </c>
      <c r="C11" s="294"/>
      <c r="D11" s="294"/>
      <c r="E11" s="294"/>
      <c r="F11" s="294"/>
      <c r="G11" s="294"/>
      <c r="H11" s="295"/>
      <c r="I11" s="311"/>
      <c r="J11" s="311"/>
    </row>
    <row r="12" spans="2:11" ht="20.149999999999999" customHeight="1">
      <c r="B12" s="293" t="s">
        <v>216</v>
      </c>
      <c r="C12" s="294"/>
      <c r="D12" s="294"/>
      <c r="E12" s="294"/>
      <c r="F12" s="294"/>
      <c r="G12" s="294"/>
      <c r="H12" s="295"/>
      <c r="I12" s="311"/>
      <c r="J12" s="311"/>
    </row>
    <row r="13" spans="2:11" ht="8.15" customHeight="1">
      <c r="B13" s="296"/>
      <c r="C13" s="294"/>
      <c r="D13" s="294"/>
      <c r="E13" s="294"/>
      <c r="F13" s="294"/>
      <c r="G13" s="294"/>
      <c r="H13" s="295"/>
    </row>
    <row r="14" spans="2:11" ht="20.149999999999999" customHeight="1">
      <c r="B14" s="297" t="s">
        <v>217</v>
      </c>
      <c r="C14" s="291"/>
      <c r="D14" s="291"/>
      <c r="E14" s="291"/>
      <c r="F14" s="291"/>
      <c r="G14" s="291"/>
      <c r="H14" s="292"/>
      <c r="I14" s="314"/>
      <c r="J14" s="314"/>
    </row>
    <row r="15" spans="2:11" ht="71.25" customHeight="1">
      <c r="B15" s="1579" t="s">
        <v>218</v>
      </c>
      <c r="C15" s="1580"/>
      <c r="D15" s="1580"/>
      <c r="E15" s="1580"/>
      <c r="F15" s="1580"/>
      <c r="G15" s="1580"/>
      <c r="H15" s="1581"/>
      <c r="I15" s="311"/>
      <c r="J15" s="311"/>
    </row>
    <row r="16" spans="2:11" ht="38.25" customHeight="1">
      <c r="B16" s="1567" t="s">
        <v>219</v>
      </c>
      <c r="C16" s="1568"/>
      <c r="D16" s="1568"/>
      <c r="E16" s="1568"/>
      <c r="F16" s="1568"/>
      <c r="G16" s="1568"/>
      <c r="H16" s="1569"/>
    </row>
    <row r="17" spans="2:10" ht="20.149999999999999" customHeight="1">
      <c r="B17" s="1582" t="s">
        <v>220</v>
      </c>
      <c r="C17" s="1583"/>
      <c r="D17" s="1583"/>
      <c r="E17" s="1583"/>
      <c r="F17" s="1583"/>
      <c r="G17" s="1583"/>
      <c r="H17" s="295"/>
    </row>
    <row r="18" spans="2:10" ht="20.149999999999999" customHeight="1">
      <c r="B18" s="1582" t="s">
        <v>221</v>
      </c>
      <c r="C18" s="1583"/>
      <c r="D18" s="1583"/>
      <c r="E18" s="1583"/>
      <c r="F18" s="1583"/>
      <c r="G18" s="1583"/>
      <c r="H18" s="295"/>
    </row>
    <row r="19" spans="2:10" ht="20.149999999999999" customHeight="1">
      <c r="B19" s="1582" t="s">
        <v>222</v>
      </c>
      <c r="C19" s="1583"/>
      <c r="D19" s="1583"/>
      <c r="E19" s="1583"/>
      <c r="F19" s="1583"/>
      <c r="G19" s="1583"/>
      <c r="H19" s="295"/>
    </row>
    <row r="20" spans="2:10" ht="20.149999999999999" customHeight="1">
      <c r="B20" s="1582" t="s">
        <v>223</v>
      </c>
      <c r="C20" s="1583"/>
      <c r="D20" s="1583"/>
      <c r="E20" s="1583"/>
      <c r="F20" s="1583"/>
      <c r="G20" s="1583"/>
      <c r="H20" s="295"/>
    </row>
    <row r="21" spans="2:10" ht="8.15" customHeight="1">
      <c r="B21" s="300"/>
      <c r="C21" s="301"/>
      <c r="D21" s="301"/>
      <c r="E21" s="301"/>
      <c r="F21" s="301"/>
      <c r="G21" s="301"/>
      <c r="H21" s="295"/>
    </row>
    <row r="22" spans="2:10" ht="20.149999999999999" customHeight="1">
      <c r="B22" s="297" t="s">
        <v>224</v>
      </c>
      <c r="C22" s="291"/>
      <c r="D22" s="291"/>
      <c r="E22" s="291"/>
      <c r="F22" s="291"/>
      <c r="G22" s="291"/>
      <c r="H22" s="292"/>
      <c r="I22" s="314"/>
      <c r="J22" s="314"/>
    </row>
    <row r="23" spans="2:10" ht="34.5" customHeight="1">
      <c r="B23" s="1579" t="s">
        <v>225</v>
      </c>
      <c r="C23" s="1584"/>
      <c r="D23" s="1584"/>
      <c r="E23" s="1584"/>
      <c r="F23" s="1584"/>
      <c r="G23" s="1584"/>
      <c r="H23" s="1585"/>
      <c r="I23" s="311"/>
      <c r="J23" s="311"/>
    </row>
    <row r="24" spans="2:10" ht="20.149999999999999" customHeight="1">
      <c r="B24" s="1586" t="s">
        <v>226</v>
      </c>
      <c r="C24" s="1587"/>
      <c r="D24" s="1587"/>
      <c r="E24" s="1587"/>
      <c r="F24" s="1587"/>
      <c r="G24" s="1587"/>
      <c r="H24" s="295"/>
    </row>
    <row r="25" spans="2:10" ht="36" customHeight="1">
      <c r="B25" s="1586" t="s">
        <v>227</v>
      </c>
      <c r="C25" s="1587"/>
      <c r="D25" s="1587"/>
      <c r="E25" s="1587"/>
      <c r="F25" s="1587"/>
      <c r="G25" s="1587"/>
      <c r="H25" s="295"/>
    </row>
    <row r="26" spans="2:10" ht="32.25" customHeight="1">
      <c r="B26" s="1586" t="s">
        <v>228</v>
      </c>
      <c r="C26" s="1587"/>
      <c r="D26" s="1587"/>
      <c r="E26" s="1587"/>
      <c r="F26" s="1587"/>
      <c r="G26" s="1587"/>
      <c r="H26" s="295"/>
    </row>
    <row r="27" spans="2:10" ht="53.25" customHeight="1">
      <c r="B27" s="1586" t="s">
        <v>229</v>
      </c>
      <c r="C27" s="1587"/>
      <c r="D27" s="1587"/>
      <c r="E27" s="1587"/>
      <c r="F27" s="1587"/>
      <c r="G27" s="1587"/>
      <c r="H27" s="295"/>
    </row>
    <row r="28" spans="2:10" ht="8.15" customHeight="1">
      <c r="B28" s="302"/>
      <c r="C28" s="294"/>
      <c r="D28" s="294"/>
      <c r="E28" s="294"/>
      <c r="F28" s="294"/>
      <c r="G28" s="294"/>
      <c r="H28" s="295"/>
      <c r="I28" s="311"/>
      <c r="J28" s="311"/>
    </row>
    <row r="29" spans="2:10" ht="20.149999999999999" customHeight="1">
      <c r="B29" s="1591" t="s">
        <v>230</v>
      </c>
      <c r="C29" s="1592"/>
      <c r="D29" s="1592"/>
      <c r="E29" s="1592"/>
      <c r="F29" s="1592"/>
      <c r="G29" s="1592"/>
      <c r="H29" s="1593"/>
    </row>
    <row r="30" spans="2:10" ht="70.5" customHeight="1">
      <c r="B30" s="1588" t="s">
        <v>231</v>
      </c>
      <c r="C30" s="1589"/>
      <c r="D30" s="1589"/>
      <c r="E30" s="1589"/>
      <c r="F30" s="1589"/>
      <c r="G30" s="1589"/>
      <c r="H30" s="1590"/>
      <c r="I30" s="319"/>
      <c r="J30" s="319"/>
    </row>
    <row r="31" spans="2:10" ht="36.75" customHeight="1">
      <c r="B31" s="1579" t="s">
        <v>232</v>
      </c>
      <c r="C31" s="1580"/>
      <c r="D31" s="1580"/>
      <c r="E31" s="1580"/>
      <c r="F31" s="1580"/>
      <c r="G31" s="1580"/>
      <c r="H31" s="1581"/>
      <c r="I31" s="319"/>
      <c r="J31" s="319"/>
    </row>
    <row r="32" spans="2:10" ht="8.15" customHeight="1">
      <c r="B32" s="297"/>
      <c r="C32" s="303"/>
      <c r="D32" s="303"/>
      <c r="E32" s="303"/>
      <c r="F32" s="303"/>
      <c r="G32" s="303"/>
      <c r="H32" s="304"/>
      <c r="I32" s="308"/>
      <c r="J32" s="308"/>
    </row>
    <row r="33" spans="2:12" ht="20.149999999999999" customHeight="1">
      <c r="B33" s="297" t="s">
        <v>233</v>
      </c>
      <c r="C33" s="303"/>
      <c r="D33" s="303"/>
      <c r="E33" s="303"/>
      <c r="F33" s="303"/>
      <c r="G33" s="303"/>
      <c r="H33" s="304"/>
      <c r="I33" s="308"/>
      <c r="J33" s="308"/>
    </row>
    <row r="34" spans="2:12" ht="33" customHeight="1">
      <c r="B34" s="1579" t="s">
        <v>234</v>
      </c>
      <c r="C34" s="1580"/>
      <c r="D34" s="1580"/>
      <c r="E34" s="1580"/>
      <c r="F34" s="1580"/>
      <c r="G34" s="1580"/>
      <c r="H34" s="1581"/>
      <c r="I34" s="319"/>
      <c r="J34" s="319"/>
    </row>
    <row r="35" spans="2:12" ht="8.15" customHeight="1">
      <c r="B35" s="305"/>
      <c r="C35" s="294"/>
      <c r="D35" s="294"/>
      <c r="E35" s="294"/>
      <c r="F35" s="294"/>
      <c r="G35" s="294"/>
      <c r="H35" s="295"/>
    </row>
    <row r="36" spans="2:12" ht="20.149999999999999" customHeight="1">
      <c r="B36" s="297" t="s">
        <v>235</v>
      </c>
      <c r="C36" s="291"/>
      <c r="D36" s="291"/>
      <c r="E36" s="291"/>
      <c r="F36" s="291"/>
      <c r="G36" s="291"/>
      <c r="H36" s="292"/>
      <c r="I36" s="314"/>
      <c r="J36" s="314"/>
    </row>
    <row r="37" spans="2:12" ht="40" customHeight="1">
      <c r="B37" s="1579" t="s">
        <v>236</v>
      </c>
      <c r="C37" s="1580"/>
      <c r="D37" s="1580"/>
      <c r="E37" s="1580"/>
      <c r="F37" s="1580"/>
      <c r="G37" s="1580"/>
      <c r="H37" s="1581"/>
      <c r="I37" s="319"/>
      <c r="J37" s="319"/>
    </row>
    <row r="38" spans="2:12" ht="20.149999999999999" customHeight="1">
      <c r="B38" s="302" t="s">
        <v>237</v>
      </c>
      <c r="C38" s="294"/>
      <c r="D38" s="294"/>
      <c r="E38" s="294"/>
      <c r="F38" s="294"/>
      <c r="G38" s="294"/>
      <c r="H38" s="295"/>
      <c r="I38" s="319"/>
      <c r="J38" s="319"/>
      <c r="K38" s="319"/>
    </row>
    <row r="39" spans="2:12" ht="20.149999999999999" customHeight="1">
      <c r="B39" s="306"/>
      <c r="C39" s="307"/>
      <c r="D39" s="298"/>
      <c r="E39" s="298"/>
      <c r="F39" s="298"/>
      <c r="G39" s="298"/>
      <c r="H39" s="299"/>
      <c r="I39" s="319"/>
      <c r="J39" s="319"/>
    </row>
    <row r="40" spans="2:12" ht="20.149999999999999" customHeight="1">
      <c r="B40" s="302" t="s">
        <v>238</v>
      </c>
      <c r="C40" s="294"/>
      <c r="D40" s="294"/>
      <c r="E40" s="294"/>
      <c r="F40" s="294"/>
      <c r="G40" s="294"/>
      <c r="H40" s="295"/>
      <c r="I40" s="311"/>
      <c r="J40" s="311"/>
      <c r="K40" s="311"/>
    </row>
    <row r="41" spans="2:12" ht="20.149999999999999" customHeight="1">
      <c r="B41" s="302" t="s">
        <v>239</v>
      </c>
      <c r="C41" s="294"/>
      <c r="D41" s="294"/>
      <c r="E41" s="294"/>
      <c r="F41" s="294"/>
      <c r="G41" s="294"/>
      <c r="H41" s="295"/>
      <c r="I41" s="311"/>
      <c r="J41" s="311"/>
      <c r="K41" s="311"/>
    </row>
    <row r="42" spans="2:12" ht="9" customHeight="1">
      <c r="B42" s="318"/>
      <c r="C42" s="315"/>
      <c r="D42" s="315"/>
      <c r="E42" s="315"/>
      <c r="F42" s="315"/>
      <c r="G42" s="315"/>
      <c r="H42" s="316"/>
      <c r="I42" s="311"/>
      <c r="J42" s="311"/>
      <c r="K42" s="311"/>
    </row>
    <row r="43" spans="2:12" ht="20.149999999999999" customHeight="1">
      <c r="B43" s="321"/>
      <c r="C43" s="198"/>
      <c r="D43" s="313" t="s">
        <v>240</v>
      </c>
      <c r="E43" s="198"/>
      <c r="F43" s="313" t="s">
        <v>241</v>
      </c>
      <c r="G43" s="315"/>
      <c r="H43" s="316"/>
      <c r="I43" s="311"/>
      <c r="J43" s="311"/>
      <c r="K43" s="311"/>
    </row>
    <row r="44" spans="2:12" ht="9" customHeight="1">
      <c r="B44" s="321"/>
      <c r="C44" s="315"/>
      <c r="D44" s="322"/>
      <c r="E44" s="315"/>
      <c r="F44" s="323"/>
      <c r="G44" s="315"/>
      <c r="H44" s="316"/>
      <c r="I44" s="311"/>
      <c r="J44" s="311"/>
      <c r="K44" s="311"/>
    </row>
    <row r="45" spans="2:12" ht="21" customHeight="1">
      <c r="B45" s="318"/>
      <c r="C45" s="315"/>
      <c r="D45" s="322"/>
      <c r="E45" s="315"/>
      <c r="F45" s="323" t="s">
        <v>139</v>
      </c>
      <c r="G45" s="1598"/>
      <c r="H45" s="1599"/>
      <c r="K45" s="324"/>
      <c r="L45" s="325"/>
    </row>
    <row r="46" spans="2:12" ht="9" customHeight="1">
      <c r="B46" s="320"/>
      <c r="C46" s="315"/>
      <c r="D46" s="315"/>
      <c r="E46" s="315"/>
      <c r="F46" s="315"/>
      <c r="G46" s="315"/>
      <c r="H46" s="316"/>
    </row>
    <row r="47" spans="2:12" ht="20.149999999999999" customHeight="1">
      <c r="B47" s="321"/>
      <c r="C47" s="326" t="s">
        <v>242</v>
      </c>
      <c r="D47" s="1600"/>
      <c r="E47" s="1600"/>
      <c r="F47" s="1600"/>
      <c r="G47" s="1600"/>
      <c r="H47" s="1601"/>
      <c r="I47" s="327"/>
      <c r="J47" s="327"/>
    </row>
    <row r="48" spans="2:12" ht="9" customHeight="1">
      <c r="B48" s="321"/>
      <c r="C48" s="328"/>
      <c r="D48" s="329"/>
      <c r="E48" s="330"/>
      <c r="F48" s="330"/>
      <c r="G48" s="331"/>
      <c r="H48" s="332"/>
      <c r="I48" s="327"/>
      <c r="J48" s="327"/>
    </row>
    <row r="49" spans="2:11" ht="20.149999999999999" customHeight="1">
      <c r="B49" s="321"/>
      <c r="C49" s="333" t="s">
        <v>243</v>
      </c>
      <c r="D49" s="1602"/>
      <c r="E49" s="1602"/>
      <c r="F49" s="1602"/>
      <c r="G49" s="1602"/>
      <c r="H49" s="1603"/>
      <c r="I49" s="319"/>
      <c r="J49" s="319"/>
    </row>
    <row r="50" spans="2:11" ht="8.15" customHeight="1">
      <c r="B50" s="317"/>
      <c r="C50" s="315"/>
      <c r="D50" s="315"/>
      <c r="E50" s="315"/>
      <c r="F50" s="315"/>
      <c r="G50" s="315"/>
      <c r="H50" s="316"/>
    </row>
    <row r="51" spans="2:11" ht="15" customHeight="1" thickBot="1">
      <c r="B51" s="1594" t="s">
        <v>244</v>
      </c>
      <c r="C51" s="1595"/>
      <c r="D51" s="1595"/>
      <c r="E51" s="1595"/>
      <c r="F51" s="1595"/>
      <c r="G51" s="1595"/>
      <c r="H51" s="1596"/>
      <c r="I51" s="319"/>
      <c r="J51" s="319"/>
      <c r="K51" s="319"/>
    </row>
    <row r="52" spans="2:11" ht="20.149999999999999" customHeight="1"/>
    <row r="72" spans="2:5" ht="27.75" customHeight="1"/>
    <row r="73" spans="2:5" ht="117.75" customHeight="1"/>
    <row r="77" spans="2:5">
      <c r="B77" s="1597"/>
      <c r="C77" s="1597"/>
      <c r="D77" s="1597"/>
      <c r="E77" s="1597"/>
    </row>
    <row r="78" spans="2:5">
      <c r="B78" s="1597"/>
      <c r="C78" s="1597"/>
      <c r="D78" s="1597"/>
      <c r="E78" s="1597"/>
    </row>
    <row r="81" ht="40" customHeight="1"/>
    <row r="85" ht="61.5" customHeight="1"/>
  </sheetData>
  <sheetProtection sheet="1" objects="1" scenarios="1"/>
  <mergeCells count="26">
    <mergeCell ref="B51:H51"/>
    <mergeCell ref="B77:E77"/>
    <mergeCell ref="B78:E78"/>
    <mergeCell ref="B37:H37"/>
    <mergeCell ref="G45:H45"/>
    <mergeCell ref="D47:H47"/>
    <mergeCell ref="D49:H49"/>
    <mergeCell ref="B34:H34"/>
    <mergeCell ref="B17:G17"/>
    <mergeCell ref="B18:G18"/>
    <mergeCell ref="B19:G19"/>
    <mergeCell ref="B20:G20"/>
    <mergeCell ref="B23:H23"/>
    <mergeCell ref="B24:G24"/>
    <mergeCell ref="B25:G25"/>
    <mergeCell ref="B26:G26"/>
    <mergeCell ref="B27:G27"/>
    <mergeCell ref="B30:H30"/>
    <mergeCell ref="B31:H31"/>
    <mergeCell ref="B29:H29"/>
    <mergeCell ref="B16:H16"/>
    <mergeCell ref="B2:H2"/>
    <mergeCell ref="B4:H4"/>
    <mergeCell ref="B6:H6"/>
    <mergeCell ref="B7:H8"/>
    <mergeCell ref="B15:H15"/>
  </mergeCells>
  <phoneticPr fontId="4"/>
  <dataValidations count="1">
    <dataValidation type="list" allowBlank="1" showInputMessage="1" showErrorMessage="1" sqref="C43 E43" xr:uid="{B84C706B-1F0E-468E-885D-FAA2B7BE3501}">
      <formula1>"〇"</formula1>
    </dataValidation>
  </dataValidations>
  <printOptions horizontalCentered="1"/>
  <pageMargins left="0.23622047244094491" right="0.23622047244094491" top="0.55118110236220474" bottom="0.55118110236220474" header="0.31496062992125984" footer="0.31496062992125984"/>
  <pageSetup paperSize="9" scale="70" orientation="portrait" blackAndWhite="1"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ACD66-F5EF-4AB1-BE6B-96FBEECC1AF6}">
  <sheetPr codeName="Sheet14">
    <tabColor theme="7" tint="0.79998168889431442"/>
    <pageSetUpPr fitToPage="1"/>
  </sheetPr>
  <dimension ref="A1:AA75"/>
  <sheetViews>
    <sheetView view="pageBreakPreview" zoomScale="115" zoomScaleNormal="100" zoomScaleSheetLayoutView="115" workbookViewId="0"/>
  </sheetViews>
  <sheetFormatPr defaultColWidth="9" defaultRowHeight="13"/>
  <cols>
    <col min="1" max="5" width="7.453125" style="8" customWidth="1"/>
    <col min="6" max="10" width="8.54296875" style="8" customWidth="1"/>
    <col min="11" max="16" width="4.54296875" style="8" customWidth="1"/>
    <col min="17" max="17" width="7.81640625" style="8" customWidth="1"/>
    <col min="18" max="16384" width="9" style="8"/>
  </cols>
  <sheetData>
    <row r="1" spans="1:18" ht="30" customHeight="1">
      <c r="A1" s="11" t="s">
        <v>245</v>
      </c>
      <c r="B1" s="11"/>
      <c r="C1" s="11"/>
      <c r="D1" s="11"/>
      <c r="E1" s="11"/>
      <c r="F1" s="11"/>
      <c r="G1" s="11"/>
      <c r="H1" s="11"/>
      <c r="I1" s="11"/>
      <c r="J1" s="11"/>
      <c r="K1" s="11"/>
      <c r="L1" s="11"/>
      <c r="M1" s="11"/>
      <c r="N1" s="11"/>
      <c r="O1" s="11"/>
      <c r="P1" s="1604" t="s">
        <v>246</v>
      </c>
      <c r="Q1" s="1604"/>
    </row>
    <row r="2" spans="1:18" ht="20.25" customHeight="1">
      <c r="A2" s="1605" t="str">
        <f>R5&amp;"年度　技術・人材協力を通じた新興国との共創推進事業（研修・専門家派遣・寄附講座開設事業）　寄附講座開設事業　案件概要書"</f>
        <v>20XX年度　技術・人材協力を通じた新興国との共創推進事業（研修・専門家派遣・寄附講座開設事業）　寄附講座開設事業　案件概要書</v>
      </c>
      <c r="B2" s="1605"/>
      <c r="C2" s="1605"/>
      <c r="D2" s="1605"/>
      <c r="E2" s="1605"/>
      <c r="F2" s="1605"/>
      <c r="G2" s="1605"/>
      <c r="H2" s="1605"/>
      <c r="I2" s="1605"/>
      <c r="J2" s="1605"/>
      <c r="K2" s="1605"/>
      <c r="L2" s="1605"/>
      <c r="M2" s="1605"/>
      <c r="N2" s="1605"/>
      <c r="O2" s="1605"/>
      <c r="P2" s="1605"/>
      <c r="Q2" s="1605"/>
    </row>
    <row r="3" spans="1:18" ht="9" customHeight="1"/>
    <row r="4" spans="1:18" ht="17.25" customHeight="1">
      <c r="J4" s="12" t="s">
        <v>247</v>
      </c>
      <c r="K4" s="38" t="s">
        <v>248</v>
      </c>
      <c r="L4" s="8" t="s">
        <v>249</v>
      </c>
      <c r="O4" s="1606" t="s">
        <v>343</v>
      </c>
      <c r="P4" s="1606"/>
      <c r="Q4" s="1606"/>
    </row>
    <row r="5" spans="1:18" ht="17.25" customHeight="1">
      <c r="M5" s="8" t="s">
        <v>250</v>
      </c>
      <c r="O5" s="1607" t="s">
        <v>342</v>
      </c>
      <c r="P5" s="1608"/>
      <c r="Q5" s="1608"/>
      <c r="R5" s="8" t="str">
        <f>LEFT(O5,4)</f>
        <v>20XX</v>
      </c>
    </row>
    <row r="6" spans="1:18">
      <c r="A6" s="8" t="s">
        <v>251</v>
      </c>
    </row>
    <row r="7" spans="1:18">
      <c r="A7" s="1609" t="s">
        <v>19</v>
      </c>
      <c r="B7" s="1610"/>
      <c r="C7" s="1610"/>
      <c r="D7" s="1610"/>
      <c r="E7" s="1610"/>
      <c r="F7" s="1610"/>
      <c r="G7" s="1610"/>
      <c r="H7" s="1610"/>
      <c r="I7" s="1610"/>
      <c r="J7" s="1609" t="s">
        <v>252</v>
      </c>
      <c r="K7" s="1610"/>
      <c r="L7" s="1610"/>
      <c r="M7" s="1610"/>
      <c r="N7" s="1610"/>
      <c r="O7" s="1610"/>
      <c r="P7" s="1610"/>
      <c r="Q7" s="1611"/>
    </row>
    <row r="8" spans="1:18" ht="26.25" customHeight="1">
      <c r="A8" s="1615" t="str">
        <f>IF('(3) Annex 1'!D6="","",'(3) Annex 1'!D6)</f>
        <v/>
      </c>
      <c r="B8" s="1616"/>
      <c r="C8" s="1616"/>
      <c r="D8" s="1616"/>
      <c r="E8" s="1616"/>
      <c r="F8" s="1616"/>
      <c r="G8" s="1616"/>
      <c r="H8" s="1616"/>
      <c r="I8" s="1617"/>
      <c r="J8" s="1618" t="s">
        <v>253</v>
      </c>
      <c r="K8" s="1619"/>
      <c r="L8" s="1619"/>
      <c r="M8" s="1619"/>
      <c r="N8" s="1619"/>
      <c r="O8" s="1619"/>
      <c r="P8" s="1619"/>
      <c r="Q8" s="1620"/>
    </row>
    <row r="9" spans="1:18" ht="33.75" customHeight="1">
      <c r="A9" s="1609" t="s">
        <v>254</v>
      </c>
      <c r="B9" s="1610"/>
      <c r="C9" s="1611"/>
      <c r="D9" s="1621" t="str">
        <f>IF('(2) Application'!C24="","",'(2) Application'!C24)</f>
        <v/>
      </c>
      <c r="E9" s="1621"/>
      <c r="F9" s="1621"/>
      <c r="G9" s="1621"/>
      <c r="H9" s="1621"/>
      <c r="I9" s="1621"/>
      <c r="J9" s="1621"/>
      <c r="K9" s="1621"/>
      <c r="L9" s="1621"/>
      <c r="M9" s="1621"/>
      <c r="N9" s="1621"/>
      <c r="O9" s="1621"/>
      <c r="P9" s="1621"/>
      <c r="Q9" s="1622"/>
    </row>
    <row r="10" spans="1:18" ht="26.25" customHeight="1">
      <c r="A10" s="1623" t="s">
        <v>255</v>
      </c>
      <c r="B10" s="1623"/>
      <c r="C10" s="1613" t="s">
        <v>256</v>
      </c>
      <c r="D10" s="1613"/>
      <c r="E10" s="1612" t="s">
        <v>253</v>
      </c>
      <c r="F10" s="1612"/>
      <c r="G10" s="1612"/>
      <c r="H10" s="1612"/>
      <c r="I10" s="1612"/>
      <c r="J10" s="1612"/>
      <c r="K10" s="1612"/>
      <c r="L10" s="1612"/>
      <c r="M10" s="1612"/>
      <c r="N10" s="1612"/>
      <c r="O10" s="1612"/>
      <c r="P10" s="1612"/>
      <c r="Q10" s="1612"/>
    </row>
    <row r="11" spans="1:18" ht="26.25" customHeight="1">
      <c r="A11" s="1623"/>
      <c r="B11" s="1623"/>
      <c r="C11" s="1613" t="s">
        <v>254</v>
      </c>
      <c r="D11" s="1613"/>
      <c r="E11" s="1612" t="s">
        <v>253</v>
      </c>
      <c r="F11" s="1612"/>
      <c r="G11" s="1612"/>
      <c r="H11" s="1612"/>
      <c r="I11" s="1612"/>
      <c r="J11" s="1612"/>
      <c r="K11" s="1612"/>
      <c r="L11" s="1612"/>
      <c r="M11" s="1612"/>
      <c r="N11" s="1612"/>
      <c r="O11" s="1612"/>
      <c r="P11" s="1612"/>
      <c r="Q11" s="1612"/>
    </row>
    <row r="12" spans="1:18" ht="26.25" customHeight="1">
      <c r="A12" s="1623"/>
      <c r="B12" s="1623"/>
      <c r="C12" s="1613" t="s">
        <v>257</v>
      </c>
      <c r="D12" s="1613"/>
      <c r="E12" s="1612" t="s">
        <v>253</v>
      </c>
      <c r="F12" s="1612"/>
      <c r="G12" s="1612"/>
      <c r="H12" s="1612"/>
      <c r="I12" s="1612"/>
      <c r="J12" s="1613" t="s">
        <v>258</v>
      </c>
      <c r="K12" s="1613"/>
      <c r="L12" s="1613"/>
      <c r="M12" s="1614" t="s">
        <v>253</v>
      </c>
      <c r="N12" s="1614"/>
      <c r="O12" s="1614"/>
      <c r="P12" s="1614"/>
      <c r="Q12" s="1614"/>
    </row>
    <row r="13" spans="1:18">
      <c r="A13" s="1609" t="s">
        <v>259</v>
      </c>
      <c r="B13" s="1610"/>
      <c r="C13" s="1610"/>
      <c r="D13" s="1610"/>
      <c r="E13" s="1610"/>
      <c r="F13" s="1610"/>
      <c r="G13" s="1610"/>
      <c r="H13" s="1610"/>
      <c r="I13" s="1610"/>
      <c r="J13" s="1624" t="s">
        <v>260</v>
      </c>
      <c r="K13" s="1625"/>
      <c r="L13" s="1626"/>
      <c r="M13" s="1625" t="s">
        <v>261</v>
      </c>
      <c r="N13" s="1625"/>
      <c r="O13" s="1625"/>
      <c r="P13" s="1626"/>
      <c r="Q13" s="193" t="s">
        <v>262</v>
      </c>
    </row>
    <row r="14" spans="1:18" ht="26.25" customHeight="1">
      <c r="A14" s="1615" t="str">
        <f>IF('(3) Annex 1'!D7="","",'(3) Annex 1'!D7)</f>
        <v/>
      </c>
      <c r="B14" s="1616"/>
      <c r="C14" s="1616"/>
      <c r="D14" s="1616"/>
      <c r="E14" s="1616"/>
      <c r="F14" s="1616"/>
      <c r="G14" s="1616"/>
      <c r="H14" s="1616"/>
      <c r="I14" s="1617"/>
      <c r="J14" s="1627" t="str">
        <f>IF('(2) Application'!C30="","",'(2) Application'!C30)</f>
        <v/>
      </c>
      <c r="K14" s="1628"/>
      <c r="L14" s="1629"/>
      <c r="M14" s="1627" t="str">
        <f>IF('(2) Application'!C29="","",'(2) Application'!C29)</f>
        <v/>
      </c>
      <c r="N14" s="1628"/>
      <c r="O14" s="1628"/>
      <c r="P14" s="1629"/>
      <c r="Q14" s="194" t="s">
        <v>346</v>
      </c>
    </row>
    <row r="15" spans="1:18">
      <c r="A15" s="1609" t="s">
        <v>263</v>
      </c>
      <c r="B15" s="1610"/>
      <c r="C15" s="1610"/>
      <c r="D15" s="1610"/>
      <c r="E15" s="1610"/>
      <c r="F15" s="1611"/>
      <c r="G15" s="1609" t="s">
        <v>264</v>
      </c>
      <c r="H15" s="1610"/>
      <c r="I15" s="1610"/>
      <c r="J15" s="1611"/>
      <c r="K15" s="1639" t="s">
        <v>265</v>
      </c>
      <c r="L15" s="1639"/>
      <c r="M15" s="1639"/>
      <c r="N15" s="1639"/>
      <c r="O15" s="1639"/>
      <c r="P15" s="1639"/>
      <c r="Q15" s="1639"/>
    </row>
    <row r="16" spans="1:18">
      <c r="A16" s="1640" t="str">
        <f>IF('(3) Annex 1'!D12="","",'(3) Annex 1'!D12)</f>
        <v/>
      </c>
      <c r="B16" s="1641"/>
      <c r="C16" s="1641"/>
      <c r="D16" s="1641"/>
      <c r="E16" s="1641"/>
      <c r="F16" s="1642"/>
      <c r="G16" s="1640" t="str">
        <f>IF('(3) Annex 1'!D17="","",'(3) Annex 1'!D17)</f>
        <v/>
      </c>
      <c r="H16" s="1641"/>
      <c r="I16" s="1641"/>
      <c r="J16" s="1642"/>
      <c r="K16" s="13" t="s">
        <v>37</v>
      </c>
      <c r="L16" s="13" t="s">
        <v>38</v>
      </c>
      <c r="M16" s="13" t="s">
        <v>39</v>
      </c>
      <c r="N16" s="13" t="s">
        <v>40</v>
      </c>
      <c r="O16" s="13" t="s">
        <v>41</v>
      </c>
      <c r="P16" s="208" t="s">
        <v>42</v>
      </c>
      <c r="Q16" s="14" t="s">
        <v>4</v>
      </c>
    </row>
    <row r="17" spans="1:27" ht="20.25" customHeight="1">
      <c r="A17" s="1643"/>
      <c r="B17" s="1644"/>
      <c r="C17" s="1644"/>
      <c r="D17" s="1644"/>
      <c r="E17" s="1644"/>
      <c r="F17" s="1645"/>
      <c r="G17" s="1643"/>
      <c r="H17" s="1644"/>
      <c r="I17" s="1644"/>
      <c r="J17" s="1645"/>
      <c r="K17" s="15" t="str">
        <f>IF('(3) Annex 1'!D25="","",'(3) Annex 1'!D25)</f>
        <v/>
      </c>
      <c r="L17" s="15" t="str">
        <f>IF('(3) Annex 1'!E25="","",'(3) Annex 1'!E25)</f>
        <v/>
      </c>
      <c r="M17" s="15" t="str">
        <f>IF('(3) Annex 1'!F25="","",'(3) Annex 1'!F25)</f>
        <v/>
      </c>
      <c r="N17" s="15" t="str">
        <f>IF('(3) Annex 1'!G25="","",'(3) Annex 1'!G25)</f>
        <v/>
      </c>
      <c r="O17" s="15" t="str">
        <f>IF('(3) Annex 1'!I25="","",'(3) Annex 1'!I25)</f>
        <v/>
      </c>
      <c r="P17" s="15"/>
      <c r="Q17" s="15"/>
    </row>
    <row r="18" spans="1:27" ht="18" customHeight="1">
      <c r="A18" s="1609" t="s">
        <v>266</v>
      </c>
      <c r="B18" s="1610"/>
      <c r="C18" s="1610"/>
      <c r="D18" s="1610"/>
      <c r="E18" s="1610"/>
      <c r="F18" s="1610"/>
      <c r="G18" s="1610"/>
      <c r="H18" s="1610"/>
      <c r="I18" s="1610"/>
      <c r="J18" s="1610"/>
      <c r="K18" s="1610"/>
      <c r="L18" s="1610"/>
      <c r="M18" s="1610"/>
      <c r="N18" s="1610"/>
      <c r="O18" s="1610"/>
      <c r="P18" s="1610"/>
      <c r="Q18" s="1611"/>
    </row>
    <row r="19" spans="1:27" ht="18" customHeight="1">
      <c r="A19" s="1630" t="s">
        <v>267</v>
      </c>
      <c r="B19" s="1631"/>
      <c r="C19" s="1631"/>
      <c r="D19" s="1631"/>
      <c r="E19" s="1632"/>
      <c r="F19" s="1633" t="s">
        <v>268</v>
      </c>
      <c r="G19" s="1634"/>
      <c r="H19" s="1634"/>
      <c r="I19" s="1635"/>
      <c r="J19" s="1633" t="s">
        <v>269</v>
      </c>
      <c r="K19" s="1634"/>
      <c r="L19" s="1634"/>
      <c r="M19" s="1634"/>
      <c r="N19" s="1634"/>
      <c r="O19" s="1634"/>
      <c r="P19" s="1634"/>
      <c r="Q19" s="1635"/>
    </row>
    <row r="20" spans="1:27" ht="18" customHeight="1">
      <c r="A20" s="1633"/>
      <c r="B20" s="1634"/>
      <c r="C20" s="1634"/>
      <c r="D20" s="1634"/>
      <c r="E20" s="1635"/>
      <c r="F20" s="16" t="s">
        <v>270</v>
      </c>
      <c r="G20" s="17" t="s">
        <v>271</v>
      </c>
      <c r="H20" s="17" t="s">
        <v>272</v>
      </c>
      <c r="I20" s="18" t="s">
        <v>273</v>
      </c>
      <c r="J20" s="16" t="s">
        <v>270</v>
      </c>
      <c r="K20" s="1636" t="s">
        <v>271</v>
      </c>
      <c r="L20" s="1636"/>
      <c r="M20" s="1636" t="s">
        <v>272</v>
      </c>
      <c r="N20" s="1636"/>
      <c r="O20" s="1637" t="s">
        <v>273</v>
      </c>
      <c r="P20" s="1638"/>
      <c r="Q20" s="19" t="s">
        <v>274</v>
      </c>
    </row>
    <row r="21" spans="1:27" ht="25.5" customHeight="1">
      <c r="A21" s="1646">
        <f>'(3) Annex 1'!E99</f>
        <v>0</v>
      </c>
      <c r="B21" s="1616"/>
      <c r="C21" s="20" t="s">
        <v>50</v>
      </c>
      <c r="D21" s="1647">
        <f>IF('(3) Annex 1'!I102&lt;&gt;"",'(3) Annex 1'!I102,'(3) Annex 1'!I99)</f>
        <v>0</v>
      </c>
      <c r="E21" s="1648"/>
      <c r="F21" s="210" t="str">
        <f>IF('(3) Annex 1'!D108="","",'(3) Annex 1'!D108)</f>
        <v/>
      </c>
      <c r="G21" s="211" t="str">
        <f>IF('(3) Annex 1'!F108="","",'(3) Annex 1'!F108)</f>
        <v/>
      </c>
      <c r="H21" s="211" t="str">
        <f>IF('(3) Annex 1'!I108="","",'(3) Annex 1'!I108)</f>
        <v/>
      </c>
      <c r="I21" s="212" t="str">
        <f>IF('(3) Annex 1'!K108="","",'(3) Annex 1'!K108)</f>
        <v/>
      </c>
      <c r="J21" s="210" t="str">
        <f>IF('(3) Annex 1'!D111="","",'(3) Annex 1'!D111)</f>
        <v/>
      </c>
      <c r="K21" s="1649" t="str">
        <f>IF('(3) Annex 1'!F111="","",'(3) Annex 1'!F111)</f>
        <v/>
      </c>
      <c r="L21" s="1649"/>
      <c r="M21" s="1649" t="str">
        <f>IF('(3) Annex 1'!I111="","",'(3) Annex 1'!I111)</f>
        <v/>
      </c>
      <c r="N21" s="1649"/>
      <c r="O21" s="1649" t="str">
        <f>IF('(3) Annex 1'!K111="","",'(3) Annex 1'!K111)</f>
        <v/>
      </c>
      <c r="P21" s="1650"/>
      <c r="Q21" s="44" t="str">
        <f>IF($J$21="","〇","")</f>
        <v>〇</v>
      </c>
      <c r="R21" s="8" t="s">
        <v>275</v>
      </c>
    </row>
    <row r="22" spans="1:27" ht="25.5" customHeight="1">
      <c r="A22" s="1609" t="s">
        <v>276</v>
      </c>
      <c r="B22" s="1610"/>
      <c r="C22" s="1610"/>
      <c r="D22" s="1610"/>
      <c r="E22" s="1611"/>
      <c r="F22" s="1646">
        <f>'(3) Annex 1'!E99</f>
        <v>0</v>
      </c>
      <c r="G22" s="1616"/>
      <c r="H22" s="20" t="s">
        <v>50</v>
      </c>
      <c r="I22" s="1647">
        <f>'(3) Annex 1'!I99</f>
        <v>0</v>
      </c>
      <c r="J22" s="1648"/>
      <c r="K22" s="1651"/>
      <c r="L22" s="1652"/>
      <c r="M22" s="1652"/>
      <c r="N22" s="1652"/>
      <c r="O22" s="1652"/>
      <c r="P22" s="1652"/>
      <c r="Q22" s="1652"/>
    </row>
    <row r="24" spans="1:27" ht="21" customHeight="1">
      <c r="A24" s="8" t="s">
        <v>277</v>
      </c>
    </row>
    <row r="25" spans="1:27" ht="175" customHeight="1">
      <c r="A25" s="1639" t="s">
        <v>278</v>
      </c>
      <c r="B25" s="1639"/>
      <c r="C25" s="1639"/>
      <c r="D25" s="1639"/>
      <c r="E25" s="1660" t="str">
        <f>'(3) Annex 1'!B115&amp;'(3) Annex 1'!B117&amp;'(3) Annex 1'!B119</f>
        <v/>
      </c>
      <c r="F25" s="1660"/>
      <c r="G25" s="1660"/>
      <c r="H25" s="1660"/>
      <c r="I25" s="1660"/>
      <c r="J25" s="1660"/>
      <c r="K25" s="1660"/>
      <c r="L25" s="1660"/>
      <c r="M25" s="1660"/>
      <c r="N25" s="1660"/>
      <c r="O25" s="1660"/>
      <c r="P25" s="1660"/>
      <c r="Q25" s="1660"/>
      <c r="R25" s="1661"/>
      <c r="S25" s="1661"/>
      <c r="T25" s="1661"/>
      <c r="U25" s="1661"/>
      <c r="V25" s="1661"/>
      <c r="W25" s="1661"/>
      <c r="X25" s="1661"/>
      <c r="Y25" s="1661"/>
      <c r="Z25" s="1661"/>
      <c r="AA25" s="1661"/>
    </row>
    <row r="26" spans="1:27" ht="87.65" customHeight="1">
      <c r="A26" s="1639" t="s">
        <v>279</v>
      </c>
      <c r="B26" s="1639"/>
      <c r="C26" s="1639"/>
      <c r="D26" s="1639"/>
      <c r="E26" s="1662" t="str">
        <f>"1) 採用予定人数: " &amp; '(3) Annex 1'!E122 &amp;"名"&amp; CHAR(10) &amp;
"2) 採用予定職種: " &amp; '(3) Annex 1'!E121 &amp; CHAR(10) &amp;
"3) 入社予定時期: " &amp; '(3) Annex 1'!E126</f>
        <v xml:space="preserve">1) 採用予定人数: 名
2) 採用予定職種: 
3) 入社予定時期: </v>
      </c>
      <c r="F26" s="1621"/>
      <c r="G26" s="1621"/>
      <c r="H26" s="1621"/>
      <c r="I26" s="1621"/>
      <c r="J26" s="1621"/>
      <c r="K26" s="1621"/>
      <c r="L26" s="1621"/>
      <c r="M26" s="1621"/>
      <c r="N26" s="1621"/>
      <c r="O26" s="1621"/>
      <c r="P26" s="1621"/>
      <c r="Q26" s="1622"/>
      <c r="R26" s="1661"/>
      <c r="S26" s="1661"/>
      <c r="T26" s="1661"/>
      <c r="U26" s="1661"/>
      <c r="V26" s="1661"/>
      <c r="W26" s="1661"/>
      <c r="X26" s="1661"/>
      <c r="Y26" s="1661"/>
      <c r="Z26" s="1661"/>
      <c r="AA26" s="1661"/>
    </row>
    <row r="27" spans="1:27">
      <c r="R27" s="1661"/>
      <c r="S27" s="1661"/>
      <c r="T27" s="1661"/>
      <c r="U27" s="1661"/>
      <c r="V27" s="1661"/>
      <c r="W27" s="1661"/>
      <c r="X27" s="1661"/>
      <c r="Y27" s="1661"/>
      <c r="Z27" s="1661"/>
      <c r="AA27" s="1661"/>
    </row>
    <row r="28" spans="1:27" ht="21" customHeight="1">
      <c r="A28" s="8" t="s">
        <v>280</v>
      </c>
    </row>
    <row r="29" spans="1:27" ht="25" customHeight="1">
      <c r="A29" s="1663" t="s">
        <v>281</v>
      </c>
      <c r="B29" s="1664"/>
      <c r="C29" s="1664"/>
      <c r="D29" s="1665"/>
      <c r="E29" s="1672" t="str">
        <f>'(3) Annex 1'!A195 &amp; CHAR(10) &amp; '(3) Annex 1'!A197</f>
        <v xml:space="preserve">
</v>
      </c>
      <c r="F29" s="1673"/>
      <c r="G29" s="1673"/>
      <c r="H29" s="1673"/>
      <c r="I29" s="1673"/>
      <c r="J29" s="1663" t="s">
        <v>282</v>
      </c>
      <c r="K29" s="1664"/>
      <c r="L29" s="1665"/>
      <c r="M29" s="146" t="str">
        <f>IF('(3) Annex 1'!B200="","",'(3) Annex 1'!B200)</f>
        <v/>
      </c>
      <c r="N29" s="1678" t="s">
        <v>26</v>
      </c>
      <c r="O29" s="1678"/>
      <c r="P29" s="1678"/>
      <c r="Q29" s="1679"/>
    </row>
    <row r="30" spans="1:27" ht="25" customHeight="1">
      <c r="A30" s="1666"/>
      <c r="B30" s="1667"/>
      <c r="C30" s="1667"/>
      <c r="D30" s="1668"/>
      <c r="E30" s="1674"/>
      <c r="F30" s="1675"/>
      <c r="G30" s="1675"/>
      <c r="H30" s="1675"/>
      <c r="I30" s="1675"/>
      <c r="J30" s="1666"/>
      <c r="K30" s="1667"/>
      <c r="L30" s="1668"/>
      <c r="M30" s="262" t="str">
        <f>IF('(3) Annex 1'!B201="","",'(3) Annex 1'!B201)</f>
        <v/>
      </c>
      <c r="N30" s="1680" t="s">
        <v>283</v>
      </c>
      <c r="O30" s="1680"/>
      <c r="P30" s="1680"/>
      <c r="Q30" s="1681"/>
    </row>
    <row r="31" spans="1:27" ht="25" customHeight="1">
      <c r="A31" s="1669"/>
      <c r="B31" s="1670"/>
      <c r="C31" s="1670"/>
      <c r="D31" s="1671"/>
      <c r="E31" s="1676"/>
      <c r="F31" s="1677"/>
      <c r="G31" s="1677"/>
      <c r="H31" s="1677"/>
      <c r="I31" s="1677"/>
      <c r="J31" s="1669"/>
      <c r="K31" s="1670"/>
      <c r="L31" s="1671"/>
      <c r="M31" s="148" t="str">
        <f>IF('(3) Annex 1'!B202="","",'(3) Annex 1'!B202)</f>
        <v/>
      </c>
      <c r="N31" s="1653" t="s">
        <v>284</v>
      </c>
      <c r="O31" s="1653"/>
      <c r="P31" s="1653"/>
      <c r="Q31" s="1654"/>
    </row>
    <row r="32" spans="1:27" ht="24" customHeight="1">
      <c r="A32" s="1639" t="s">
        <v>285</v>
      </c>
      <c r="B32" s="1639"/>
      <c r="C32" s="1639"/>
      <c r="D32" s="1639"/>
      <c r="E32" s="1655">
        <f>'(3) Annex 1'!D203</f>
        <v>0</v>
      </c>
      <c r="F32" s="1656"/>
      <c r="G32" s="1656"/>
      <c r="H32" s="21" t="s">
        <v>50</v>
      </c>
      <c r="I32" s="1656">
        <f>'(3) Annex 1'!G203</f>
        <v>0</v>
      </c>
      <c r="J32" s="1656"/>
      <c r="K32" s="1656"/>
      <c r="L32" s="1656"/>
      <c r="M32" s="22"/>
      <c r="N32" s="22"/>
      <c r="O32" s="22"/>
      <c r="P32" s="22"/>
      <c r="Q32" s="23"/>
    </row>
    <row r="33" spans="1:17" ht="24" customHeight="1">
      <c r="A33" s="1639" t="s">
        <v>286</v>
      </c>
      <c r="B33" s="1639"/>
      <c r="C33" s="1639"/>
      <c r="D33" s="1639"/>
      <c r="E33" s="1657">
        <f>'(3) Annex 1'!D204</f>
        <v>0</v>
      </c>
      <c r="F33" s="1658"/>
      <c r="G33" s="1658"/>
      <c r="H33" s="1658"/>
      <c r="I33" s="1658"/>
      <c r="J33" s="1658"/>
      <c r="K33" s="1658"/>
      <c r="L33" s="1658"/>
      <c r="M33" s="1658"/>
      <c r="N33" s="1658"/>
      <c r="O33" s="1658"/>
      <c r="P33" s="1658"/>
      <c r="Q33" s="1659"/>
    </row>
    <row r="34" spans="1:17" ht="24" customHeight="1">
      <c r="A34" s="1639" t="s">
        <v>287</v>
      </c>
      <c r="B34" s="1639"/>
      <c r="C34" s="1639"/>
      <c r="D34" s="1639"/>
      <c r="E34" s="1612" t="s">
        <v>253</v>
      </c>
      <c r="F34" s="1612"/>
      <c r="G34" s="1612"/>
      <c r="H34" s="1612"/>
      <c r="I34" s="1612"/>
      <c r="J34" s="1612"/>
      <c r="K34" s="1612"/>
      <c r="L34" s="1612"/>
      <c r="M34" s="1612"/>
      <c r="N34" s="1612"/>
      <c r="O34" s="1612"/>
      <c r="P34" s="1612"/>
      <c r="Q34" s="1612"/>
    </row>
    <row r="35" spans="1:17" ht="18.75" customHeight="1">
      <c r="A35" s="1630" t="s">
        <v>288</v>
      </c>
      <c r="B35" s="1631"/>
      <c r="C35" s="1631"/>
      <c r="D35" s="1632"/>
      <c r="E35" s="43">
        <f>'(3) Annex 1'!D220</f>
        <v>0</v>
      </c>
      <c r="F35" s="24" t="s">
        <v>57</v>
      </c>
      <c r="G35" s="24" t="s">
        <v>73</v>
      </c>
      <c r="H35" s="1685" t="str">
        <f>IF('(3) Annex 1'!D223="","",'(3) Annex 1'!D223)</f>
        <v/>
      </c>
      <c r="I35" s="1685"/>
      <c r="J35" s="1685"/>
      <c r="K35" s="1685"/>
      <c r="L35" s="24"/>
      <c r="M35" s="1686" t="str">
        <f>_xlfn.LET(_xlpm.x,'(3) Annex 1'!B223, IF(OR(_xlpm.x="", _xlpm.x="Select"), "", _xlpm.x))</f>
        <v/>
      </c>
      <c r="N35" s="1686"/>
      <c r="O35" s="1686"/>
      <c r="P35" s="41"/>
      <c r="Q35" s="25"/>
    </row>
    <row r="36" spans="1:17" ht="18.75" customHeight="1">
      <c r="A36" s="1682"/>
      <c r="B36" s="1683"/>
      <c r="C36" s="1683"/>
      <c r="D36" s="1684"/>
      <c r="E36" s="29"/>
      <c r="F36" s="10"/>
      <c r="G36" s="9" t="s">
        <v>289</v>
      </c>
      <c r="H36" s="1687" t="str">
        <f>IF('(3) Annex 1'!F223="","",'(3) Annex 1'!F223)</f>
        <v/>
      </c>
      <c r="I36" s="1687"/>
      <c r="J36" s="1687"/>
      <c r="K36" s="1687"/>
      <c r="L36" s="8" t="s">
        <v>290</v>
      </c>
      <c r="N36" s="1688" t="str">
        <f>IF('(3) Annex 1'!L223="","",'(3) Annex 1'!L223)</f>
        <v/>
      </c>
      <c r="O36" s="1688"/>
      <c r="P36" s="31"/>
      <c r="Q36" s="30"/>
    </row>
    <row r="37" spans="1:17" ht="6" customHeight="1">
      <c r="A37" s="1682"/>
      <c r="B37" s="1683"/>
      <c r="C37" s="1683"/>
      <c r="D37" s="1684"/>
      <c r="E37" s="29"/>
      <c r="F37" s="10"/>
      <c r="G37" s="9"/>
      <c r="H37" s="42"/>
      <c r="I37" s="42"/>
      <c r="J37" s="42"/>
      <c r="K37" s="42"/>
      <c r="Q37" s="30"/>
    </row>
    <row r="38" spans="1:17" ht="18.75" customHeight="1">
      <c r="A38" s="1682"/>
      <c r="B38" s="1683"/>
      <c r="C38" s="1683"/>
      <c r="D38" s="1684"/>
      <c r="E38" s="29"/>
      <c r="F38" s="10"/>
      <c r="G38" s="8" t="s">
        <v>73</v>
      </c>
      <c r="H38" s="1687" t="str">
        <f>IF('(3) Annex 1'!D224="","",'(3) Annex 1'!D224)</f>
        <v/>
      </c>
      <c r="I38" s="1687"/>
      <c r="J38" s="1687"/>
      <c r="K38" s="1687"/>
      <c r="M38" s="1688" t="str">
        <f>_xlfn.LET(_xlpm.x,'(3) Annex 1'!B224, IF(OR(_xlpm.x="", _xlpm.x="Select"), "", _xlpm.x))</f>
        <v/>
      </c>
      <c r="N38" s="1688"/>
      <c r="O38" s="1688"/>
      <c r="P38" s="31"/>
      <c r="Q38" s="30"/>
    </row>
    <row r="39" spans="1:17" ht="18.75" customHeight="1">
      <c r="A39" s="1682"/>
      <c r="B39" s="1683"/>
      <c r="C39" s="1683"/>
      <c r="D39" s="1684"/>
      <c r="E39" s="29"/>
      <c r="F39" s="10"/>
      <c r="G39" s="9" t="s">
        <v>289</v>
      </c>
      <c r="H39" s="1687" t="str">
        <f>IF('(3) Annex 1'!F224="","",'(3) Annex 1'!F224)</f>
        <v/>
      </c>
      <c r="I39" s="1687"/>
      <c r="J39" s="1687"/>
      <c r="K39" s="1687"/>
      <c r="L39" s="8" t="s">
        <v>290</v>
      </c>
      <c r="N39" s="1689" t="str">
        <f>IF('(3) Annex 1'!L224="","",'(3) Annex 1'!L224)</f>
        <v/>
      </c>
      <c r="O39" s="1689"/>
      <c r="P39" s="31"/>
      <c r="Q39" s="30"/>
    </row>
    <row r="40" spans="1:17" ht="6" customHeight="1">
      <c r="A40" s="26"/>
      <c r="B40" s="27"/>
      <c r="C40" s="27"/>
      <c r="D40" s="28"/>
      <c r="E40" s="29"/>
      <c r="F40" s="10"/>
      <c r="G40" s="9"/>
      <c r="H40" s="42"/>
      <c r="I40" s="42"/>
      <c r="J40" s="42"/>
      <c r="K40" s="42"/>
      <c r="Q40" s="30"/>
    </row>
    <row r="41" spans="1:17" ht="18.75" customHeight="1">
      <c r="A41" s="26"/>
      <c r="B41" s="27"/>
      <c r="C41" s="27"/>
      <c r="D41" s="28"/>
      <c r="E41" s="29"/>
      <c r="F41" s="10"/>
      <c r="G41" s="8" t="s">
        <v>73</v>
      </c>
      <c r="H41" s="1687" t="str">
        <f>IF('(3) Annex 1'!D225="","",'(3) Annex 1'!D225)</f>
        <v/>
      </c>
      <c r="I41" s="1687"/>
      <c r="J41" s="1687"/>
      <c r="K41" s="1687"/>
      <c r="M41" s="1688" t="str">
        <f>_xlfn.LET(_xlpm.x,'(3) Annex 1'!B225, IF(OR(_xlpm.x="", _xlpm.x="Select"), "", _xlpm.x))</f>
        <v/>
      </c>
      <c r="N41" s="1688"/>
      <c r="O41" s="1688"/>
      <c r="P41" s="31"/>
      <c r="Q41" s="30"/>
    </row>
    <row r="42" spans="1:17" ht="18.75" customHeight="1">
      <c r="A42" s="26"/>
      <c r="B42" s="27"/>
      <c r="C42" s="27"/>
      <c r="D42" s="28"/>
      <c r="E42" s="29"/>
      <c r="F42" s="10"/>
      <c r="G42" s="9" t="s">
        <v>289</v>
      </c>
      <c r="H42" s="1687" t="str">
        <f>IF('(3) Annex 1'!F225="","",'(3) Annex 1'!F225)</f>
        <v/>
      </c>
      <c r="I42" s="1687"/>
      <c r="J42" s="1687"/>
      <c r="K42" s="1687"/>
      <c r="L42" s="8" t="s">
        <v>290</v>
      </c>
      <c r="N42" s="1688" t="str">
        <f>IF('(3) Annex 1'!L225="","",'(3) Annex 1'!L225)</f>
        <v/>
      </c>
      <c r="O42" s="1688"/>
      <c r="P42" s="31"/>
      <c r="Q42" s="30"/>
    </row>
    <row r="43" spans="1:17" ht="6" customHeight="1">
      <c r="A43" s="26"/>
      <c r="B43" s="27"/>
      <c r="C43" s="27"/>
      <c r="D43" s="28"/>
      <c r="E43" s="29"/>
      <c r="F43" s="10"/>
      <c r="G43" s="9"/>
      <c r="H43" s="42"/>
      <c r="I43" s="42"/>
      <c r="J43" s="42"/>
      <c r="K43" s="42"/>
      <c r="Q43" s="30"/>
    </row>
    <row r="44" spans="1:17" ht="18.75" customHeight="1">
      <c r="A44" s="26"/>
      <c r="B44" s="27"/>
      <c r="C44" s="27"/>
      <c r="D44" s="28"/>
      <c r="E44" s="29"/>
      <c r="F44" s="10"/>
      <c r="G44" s="8" t="s">
        <v>73</v>
      </c>
      <c r="H44" s="1687" t="str">
        <f>IF('(3) Annex 1'!D226="","",'(3) Annex 1'!D226)</f>
        <v/>
      </c>
      <c r="I44" s="1687"/>
      <c r="J44" s="1687"/>
      <c r="K44" s="1687"/>
      <c r="M44" s="1688" t="str">
        <f>_xlfn.LET(_xlpm.x,'(3) Annex 1'!B226, IF(OR(_xlpm.x="", _xlpm.x="Select"), "", _xlpm.x))</f>
        <v/>
      </c>
      <c r="N44" s="1688"/>
      <c r="O44" s="1688"/>
      <c r="P44" s="31"/>
      <c r="Q44" s="30"/>
    </row>
    <row r="45" spans="1:17" ht="18.75" customHeight="1">
      <c r="A45" s="26"/>
      <c r="B45" s="27"/>
      <c r="C45" s="27"/>
      <c r="D45" s="28"/>
      <c r="E45" s="29"/>
      <c r="F45" s="10"/>
      <c r="G45" s="9" t="s">
        <v>289</v>
      </c>
      <c r="H45" s="1687" t="str">
        <f>IF('(3) Annex 1'!F226="","",'(3) Annex 1'!F226)</f>
        <v/>
      </c>
      <c r="I45" s="1687"/>
      <c r="J45" s="1687"/>
      <c r="K45" s="1687"/>
      <c r="L45" s="8" t="s">
        <v>290</v>
      </c>
      <c r="M45" s="7"/>
      <c r="N45" s="1689" t="str">
        <f>IF('(3) Annex 1'!L226="","",'(3) Annex 1'!L226)</f>
        <v/>
      </c>
      <c r="O45" s="1689"/>
      <c r="P45" s="31"/>
      <c r="Q45" s="30"/>
    </row>
    <row r="46" spans="1:17" ht="6" customHeight="1">
      <c r="A46" s="26"/>
      <c r="B46" s="27"/>
      <c r="C46" s="27"/>
      <c r="D46" s="28"/>
      <c r="E46" s="29"/>
      <c r="F46" s="10"/>
      <c r="G46" s="9"/>
      <c r="H46" s="42"/>
      <c r="I46" s="42"/>
      <c r="J46" s="42"/>
      <c r="K46" s="42"/>
      <c r="M46" s="7"/>
      <c r="N46" s="7"/>
      <c r="O46" s="7"/>
      <c r="Q46" s="30"/>
    </row>
    <row r="47" spans="1:17" ht="18.75" customHeight="1">
      <c r="A47" s="26"/>
      <c r="B47" s="27"/>
      <c r="C47" s="27"/>
      <c r="D47" s="28"/>
      <c r="E47" s="29"/>
      <c r="F47" s="10"/>
      <c r="G47" s="8" t="s">
        <v>73</v>
      </c>
      <c r="H47" s="1687" t="str">
        <f>IF('(3) Annex 1'!D227="","",'(3) Annex 1'!D227)</f>
        <v/>
      </c>
      <c r="I47" s="1687"/>
      <c r="J47" s="1687"/>
      <c r="K47" s="1687"/>
      <c r="M47" s="1688" t="str">
        <f>_xlfn.LET(_xlpm.x,'(3) Annex 1'!B227, IF(OR(_xlpm.x="", _xlpm.x="Select"), "", _xlpm.x))</f>
        <v/>
      </c>
      <c r="N47" s="1688"/>
      <c r="O47" s="1688"/>
      <c r="P47" s="31"/>
      <c r="Q47" s="30"/>
    </row>
    <row r="48" spans="1:17" ht="18.75" customHeight="1">
      <c r="A48" s="26"/>
      <c r="B48" s="27"/>
      <c r="C48" s="27"/>
      <c r="D48" s="28"/>
      <c r="E48" s="29"/>
      <c r="F48" s="10"/>
      <c r="G48" s="9" t="s">
        <v>289</v>
      </c>
      <c r="H48" s="1687" t="str">
        <f>IF('(3) Annex 1'!F227="","",'(3) Annex 1'!F227)</f>
        <v/>
      </c>
      <c r="I48" s="1687"/>
      <c r="J48" s="1687"/>
      <c r="K48" s="1687"/>
      <c r="L48" s="8" t="s">
        <v>290</v>
      </c>
      <c r="M48" s="7"/>
      <c r="N48" s="1689" t="str">
        <f>IF('(3) Annex 1'!L227="","",'(3) Annex 1'!L227)</f>
        <v/>
      </c>
      <c r="O48" s="1689"/>
      <c r="P48" s="31"/>
      <c r="Q48" s="30"/>
    </row>
    <row r="49" spans="1:18" ht="6" customHeight="1">
      <c r="A49" s="26"/>
      <c r="B49" s="27"/>
      <c r="C49" s="27"/>
      <c r="D49" s="28"/>
      <c r="E49" s="29"/>
      <c r="F49" s="10"/>
      <c r="G49" s="9"/>
      <c r="H49" s="42"/>
      <c r="I49" s="42"/>
      <c r="J49" s="42"/>
      <c r="K49" s="42"/>
      <c r="M49" s="7"/>
      <c r="N49" s="7"/>
      <c r="O49" s="7"/>
      <c r="Q49" s="30"/>
    </row>
    <row r="50" spans="1:18" ht="18.75" customHeight="1">
      <c r="A50" s="26"/>
      <c r="B50" s="27"/>
      <c r="C50" s="27"/>
      <c r="D50" s="28"/>
      <c r="E50" s="29"/>
      <c r="F50" s="10"/>
      <c r="G50" s="8" t="s">
        <v>73</v>
      </c>
      <c r="H50" s="1687" t="str">
        <f>IF('(3) Annex 1'!D228="","",'(3) Annex 1'!D228)</f>
        <v/>
      </c>
      <c r="I50" s="1687"/>
      <c r="J50" s="1687"/>
      <c r="K50" s="1687"/>
      <c r="M50" s="1688" t="str">
        <f>_xlfn.LET(_xlpm.x,'(3) Annex 1'!B228, IF(OR(_xlpm.x="", _xlpm.x="Select"), "", _xlpm.x))</f>
        <v/>
      </c>
      <c r="N50" s="1688"/>
      <c r="O50" s="1688"/>
      <c r="P50" s="31"/>
      <c r="Q50" s="30"/>
    </row>
    <row r="51" spans="1:18" ht="18.75" customHeight="1">
      <c r="A51" s="26"/>
      <c r="B51" s="27"/>
      <c r="C51" s="27"/>
      <c r="D51" s="28"/>
      <c r="E51" s="29"/>
      <c r="F51" s="10"/>
      <c r="G51" s="9" t="s">
        <v>289</v>
      </c>
      <c r="H51" s="1687" t="str">
        <f>IF('(3) Annex 1'!F228="","",'(3) Annex 1'!F228)</f>
        <v/>
      </c>
      <c r="I51" s="1687"/>
      <c r="J51" s="1687"/>
      <c r="K51" s="1687"/>
      <c r="L51" s="8" t="s">
        <v>290</v>
      </c>
      <c r="M51" s="7"/>
      <c r="N51" s="1689" t="str">
        <f>IF('(3) Annex 1'!L228="","",'(3) Annex 1'!L228)</f>
        <v/>
      </c>
      <c r="O51" s="1689"/>
      <c r="P51" s="31"/>
      <c r="Q51" s="30"/>
    </row>
    <row r="52" spans="1:18" ht="6" customHeight="1">
      <c r="A52" s="26"/>
      <c r="B52" s="27"/>
      <c r="C52" s="27"/>
      <c r="D52" s="28"/>
      <c r="E52" s="29"/>
      <c r="F52" s="10"/>
      <c r="G52" s="9"/>
      <c r="H52" s="42"/>
      <c r="I52" s="42"/>
      <c r="J52" s="42"/>
      <c r="K52" s="42"/>
      <c r="Q52" s="30"/>
    </row>
    <row r="53" spans="1:18" ht="18.75" customHeight="1">
      <c r="A53" s="26"/>
      <c r="B53" s="27"/>
      <c r="C53" s="27"/>
      <c r="D53" s="28"/>
      <c r="E53" s="29"/>
      <c r="F53" s="10"/>
      <c r="G53" s="8" t="s">
        <v>73</v>
      </c>
      <c r="H53" s="1687" t="str">
        <f>IF('(3) Annex 1'!D229="","",'(3) Annex 1'!D229)</f>
        <v/>
      </c>
      <c r="I53" s="1687"/>
      <c r="J53" s="1687"/>
      <c r="K53" s="1687"/>
      <c r="M53" s="1688" t="str">
        <f>_xlfn.LET(_xlpm.x,'(3) Annex 1'!B229, IF(OR(_xlpm.x="", _xlpm.x="Select"), "", _xlpm.x))</f>
        <v/>
      </c>
      <c r="N53" s="1688"/>
      <c r="O53" s="1688"/>
      <c r="P53" s="31"/>
      <c r="Q53" s="30"/>
    </row>
    <row r="54" spans="1:18" ht="18.75" customHeight="1">
      <c r="A54" s="26"/>
      <c r="B54" s="27"/>
      <c r="C54" s="27"/>
      <c r="D54" s="28"/>
      <c r="E54" s="29"/>
      <c r="F54" s="10"/>
      <c r="G54" s="9" t="s">
        <v>289</v>
      </c>
      <c r="H54" s="1687" t="str">
        <f>IF('(3) Annex 1'!F229="","",'(3) Annex 1'!F229)</f>
        <v/>
      </c>
      <c r="I54" s="1687"/>
      <c r="J54" s="1687"/>
      <c r="K54" s="1687"/>
      <c r="L54" s="8" t="s">
        <v>290</v>
      </c>
      <c r="N54" s="1688" t="str">
        <f>IF('(3) Annex 1'!L229="","",'(3) Annex 1'!L229)</f>
        <v/>
      </c>
      <c r="O54" s="1688"/>
      <c r="P54" s="31"/>
      <c r="Q54" s="30"/>
    </row>
    <row r="55" spans="1:18" ht="131.5" customHeight="1">
      <c r="A55" s="1639" t="s">
        <v>291</v>
      </c>
      <c r="B55" s="1639"/>
      <c r="C55" s="1639"/>
      <c r="D55" s="1639"/>
      <c r="E55" s="1690">
        <f>'(3) Annex 1'!A213</f>
        <v>0</v>
      </c>
      <c r="F55" s="1691"/>
      <c r="G55" s="1691"/>
      <c r="H55" s="1691"/>
      <c r="I55" s="1691"/>
      <c r="J55" s="1691"/>
      <c r="K55" s="1691"/>
      <c r="L55" s="1691"/>
      <c r="M55" s="1691"/>
      <c r="N55" s="1691"/>
      <c r="O55" s="1691"/>
      <c r="P55" s="1691"/>
      <c r="Q55" s="1691"/>
    </row>
    <row r="56" spans="1:18" ht="24" customHeight="1">
      <c r="A56" s="1692" t="s">
        <v>292</v>
      </c>
      <c r="B56" s="1692"/>
      <c r="C56" s="1692"/>
      <c r="D56" s="1692"/>
      <c r="E56" s="261" t="str">
        <f>IF('(3) Annex 1'!C235="","",'(3) Annex 1'!C235)</f>
        <v/>
      </c>
      <c r="F56" s="32" t="s">
        <v>70</v>
      </c>
      <c r="G56" s="263" t="str">
        <f>IF('(3) Annex 1'!E235="","",'(3) Annex 1'!E235)</f>
        <v/>
      </c>
      <c r="H56" s="37" t="s">
        <v>71</v>
      </c>
      <c r="I56" s="22"/>
      <c r="J56" s="1693" t="str">
        <f>IF(G56="□"," ※ 別添２）資機材概要 参照"," ")</f>
        <v xml:space="preserve"> </v>
      </c>
      <c r="K56" s="1693"/>
      <c r="L56" s="1693"/>
      <c r="M56" s="1693"/>
      <c r="N56" s="1693"/>
      <c r="O56" s="1693"/>
      <c r="P56" s="1693"/>
      <c r="Q56" s="1694"/>
    </row>
    <row r="58" spans="1:18" ht="21" customHeight="1">
      <c r="A58" s="8" t="s">
        <v>293</v>
      </c>
      <c r="R58" s="8" t="s">
        <v>394</v>
      </c>
    </row>
    <row r="59" spans="1:18" ht="25" customHeight="1">
      <c r="A59" s="1663" t="s">
        <v>294</v>
      </c>
      <c r="B59" s="1631"/>
      <c r="C59" s="1631"/>
      <c r="D59" s="1632"/>
      <c r="E59" s="1672" t="str">
        <f>IF('(3) Annex 1'!A272="","",'(3) Annex 1'!A272)</f>
        <v/>
      </c>
      <c r="F59" s="1673"/>
      <c r="G59" s="1673"/>
      <c r="H59" s="1673"/>
      <c r="I59" s="1702"/>
      <c r="J59" s="1663" t="s">
        <v>295</v>
      </c>
      <c r="K59" s="1664"/>
      <c r="L59" s="1665"/>
      <c r="M59" s="146" t="str">
        <f>IF('(3) Annex 1'!B275="","",'(3) Annex 1'!B275)</f>
        <v/>
      </c>
      <c r="N59" s="1678" t="s">
        <v>26</v>
      </c>
      <c r="O59" s="1678"/>
      <c r="P59" s="1678"/>
      <c r="Q59" s="1679"/>
    </row>
    <row r="60" spans="1:18" ht="25" customHeight="1">
      <c r="A60" s="1682"/>
      <c r="B60" s="1683"/>
      <c r="C60" s="1683"/>
      <c r="D60" s="1684"/>
      <c r="E60" s="1674"/>
      <c r="F60" s="1675"/>
      <c r="G60" s="1675"/>
      <c r="H60" s="1675"/>
      <c r="I60" s="1703"/>
      <c r="J60" s="1666"/>
      <c r="K60" s="1667"/>
      <c r="L60" s="1668"/>
      <c r="M60" s="262" t="str">
        <f>IF('(3) Annex 1'!B276="","",'(3) Annex 1'!B276)</f>
        <v/>
      </c>
      <c r="N60" s="1680" t="s">
        <v>283</v>
      </c>
      <c r="O60" s="1680"/>
      <c r="P60" s="1680"/>
      <c r="Q60" s="1681"/>
    </row>
    <row r="61" spans="1:18" ht="25" customHeight="1">
      <c r="A61" s="1633"/>
      <c r="B61" s="1634"/>
      <c r="C61" s="1634"/>
      <c r="D61" s="1635"/>
      <c r="E61" s="1676"/>
      <c r="F61" s="1677"/>
      <c r="G61" s="1677"/>
      <c r="H61" s="1677"/>
      <c r="I61" s="1704"/>
      <c r="J61" s="1669"/>
      <c r="K61" s="1670"/>
      <c r="L61" s="1671"/>
      <c r="M61" s="147" t="str">
        <f>IF('(3) Annex 1'!B277="","",'(3) Annex 1'!B277)</f>
        <v/>
      </c>
      <c r="N61" s="1653" t="s">
        <v>284</v>
      </c>
      <c r="O61" s="1653"/>
      <c r="P61" s="1653"/>
      <c r="Q61" s="1654"/>
    </row>
    <row r="62" spans="1:18" ht="23.25" customHeight="1">
      <c r="A62" s="1609" t="s">
        <v>296</v>
      </c>
      <c r="B62" s="1610"/>
      <c r="C62" s="1610"/>
      <c r="D62" s="1611"/>
      <c r="E62" s="1695" t="str">
        <f>IF('(3) Annex 1'!D286="","",'(3) Annex 1'!D286)</f>
        <v/>
      </c>
      <c r="F62" s="1696"/>
      <c r="G62" s="1696"/>
      <c r="H62" s="21" t="s">
        <v>50</v>
      </c>
      <c r="I62" s="1696" t="str">
        <f>IF('(3) Annex 1'!G286="","",'(3) Annex 1'!G286)</f>
        <v/>
      </c>
      <c r="J62" s="1696"/>
      <c r="K62" s="1696"/>
      <c r="L62" s="1696"/>
      <c r="M62" s="22"/>
      <c r="N62" s="22"/>
      <c r="O62" s="22"/>
      <c r="P62" s="22"/>
      <c r="Q62" s="23"/>
    </row>
    <row r="63" spans="1:18" ht="23.25" customHeight="1">
      <c r="A63" s="1609" t="s">
        <v>297</v>
      </c>
      <c r="B63" s="1610"/>
      <c r="C63" s="1610"/>
      <c r="D63" s="1611"/>
      <c r="E63" s="33" t="s">
        <v>102</v>
      </c>
      <c r="F63" s="34"/>
      <c r="G63" s="39" t="str">
        <f>IF('(3) Annex 1'!F287="","",'(3) Annex 1'!F287)</f>
        <v/>
      </c>
      <c r="H63" s="34" t="s">
        <v>57</v>
      </c>
      <c r="I63" s="34"/>
      <c r="J63" s="34"/>
      <c r="K63" s="34"/>
      <c r="L63" s="1697"/>
      <c r="M63" s="1697"/>
      <c r="N63" s="1697"/>
      <c r="O63" s="1697"/>
      <c r="P63" s="1697"/>
      <c r="Q63" s="1698"/>
    </row>
    <row r="64" spans="1:18" ht="23.25" customHeight="1">
      <c r="A64" s="1609"/>
      <c r="B64" s="1610"/>
      <c r="C64" s="1610"/>
      <c r="D64" s="1611"/>
      <c r="E64" s="1699" t="s">
        <v>103</v>
      </c>
      <c r="F64" s="1700"/>
      <c r="G64" s="40" t="str">
        <f>IF('(3) Annex 1'!F288="","",'(3) Annex 1'!F288)</f>
        <v/>
      </c>
      <c r="H64" s="35" t="s">
        <v>57</v>
      </c>
      <c r="I64" s="1701" t="s">
        <v>104</v>
      </c>
      <c r="J64" s="1701"/>
      <c r="K64" s="1705" t="str">
        <f>IF('(3) Annex 1'!J288="","",'(3) Annex 1'!J288)</f>
        <v/>
      </c>
      <c r="L64" s="1705"/>
      <c r="M64" s="1705"/>
      <c r="N64" s="1705"/>
      <c r="O64" s="1705"/>
      <c r="P64" s="1705"/>
      <c r="Q64" s="36" t="s">
        <v>298</v>
      </c>
    </row>
    <row r="65" spans="1:18" ht="34.5" customHeight="1">
      <c r="A65" s="1609" t="s">
        <v>299</v>
      </c>
      <c r="B65" s="1610"/>
      <c r="C65" s="1610"/>
      <c r="D65" s="1611"/>
      <c r="E65" s="1713" t="s">
        <v>253</v>
      </c>
      <c r="F65" s="1714"/>
      <c r="G65" s="1714"/>
      <c r="H65" s="1714"/>
      <c r="I65" s="1714"/>
      <c r="J65" s="1714"/>
      <c r="K65" s="1714"/>
      <c r="L65" s="1714"/>
      <c r="M65" s="1714"/>
      <c r="N65" s="1714"/>
      <c r="O65" s="1714"/>
      <c r="P65" s="1714"/>
      <c r="Q65" s="1715"/>
    </row>
    <row r="67" spans="1:18" ht="21" customHeight="1">
      <c r="A67" s="8" t="str">
        <f>IF($J$21="","４．予算概算","５．予算概算")</f>
        <v>４．予算概算</v>
      </c>
      <c r="R67" s="8" t="s">
        <v>396</v>
      </c>
    </row>
    <row r="68" spans="1:18" ht="26.25" customHeight="1">
      <c r="A68" s="1609" t="s">
        <v>300</v>
      </c>
      <c r="B68" s="1610"/>
      <c r="C68" s="1610"/>
      <c r="D68" s="1611"/>
      <c r="E68" s="1706">
        <f>'(7) Annex 2'!B8/10000</f>
        <v>0</v>
      </c>
      <c r="F68" s="1707"/>
      <c r="G68" s="1707"/>
      <c r="H68" s="32"/>
      <c r="I68" s="1624" t="s">
        <v>301</v>
      </c>
      <c r="J68" s="1625"/>
      <c r="K68" s="1626"/>
      <c r="L68" s="1708" t="str">
        <f>IF('(7) Annex 2'!$B$46=0,"なし","約"&amp;ROUND('(7) Annex 2'!$B$46/10000,0)&amp;"万円")</f>
        <v>なし</v>
      </c>
      <c r="M68" s="1709"/>
      <c r="N68" s="1709"/>
      <c r="O68" s="1709"/>
      <c r="P68" s="1709"/>
      <c r="Q68" s="37"/>
    </row>
    <row r="69" spans="1:18" ht="26.25" customHeight="1">
      <c r="A69" s="1609" t="s">
        <v>302</v>
      </c>
      <c r="B69" s="1610"/>
      <c r="C69" s="1610"/>
      <c r="D69" s="1611"/>
      <c r="E69" s="1706">
        <f>'(7) Annex 2'!P8/10000</f>
        <v>0</v>
      </c>
      <c r="F69" s="1707"/>
      <c r="G69" s="1707"/>
      <c r="H69" s="32"/>
      <c r="I69" s="1624" t="s">
        <v>301</v>
      </c>
      <c r="J69" s="1625"/>
      <c r="K69" s="1626"/>
      <c r="L69" s="1708" t="str">
        <f>IF('(7) Annex 2'!$Q$46=0,"なし","約"&amp;ROUND('(7) Annex 2'!$Q$46/10000,0)&amp;"万円")</f>
        <v>なし</v>
      </c>
      <c r="M69" s="1709"/>
      <c r="N69" s="1709"/>
      <c r="O69" s="1709"/>
      <c r="P69" s="1709"/>
      <c r="Q69" s="37"/>
    </row>
    <row r="70" spans="1:18" ht="41.25" customHeight="1">
      <c r="A70" s="1609" t="s">
        <v>303</v>
      </c>
      <c r="B70" s="1610"/>
      <c r="C70" s="1610"/>
      <c r="D70" s="1611"/>
      <c r="E70" s="1710" t="s">
        <v>304</v>
      </c>
      <c r="F70" s="1711"/>
      <c r="G70" s="1711"/>
      <c r="H70" s="1711"/>
      <c r="I70" s="1711"/>
      <c r="J70" s="1711"/>
      <c r="K70" s="1711"/>
      <c r="L70" s="1711"/>
      <c r="M70" s="1711"/>
      <c r="N70" s="1711"/>
      <c r="O70" s="1711"/>
      <c r="P70" s="1711"/>
      <c r="Q70" s="1712"/>
      <c r="R70" s="8" t="s">
        <v>305</v>
      </c>
    </row>
    <row r="71" spans="1:18" ht="26.25" customHeight="1">
      <c r="B71" s="38" t="str">
        <f>IF(E68=E69," ","※ 残余予算分は2024年4月1日以降の計画分につき、2025年度補助金の適用の可否については別途審査")</f>
        <v xml:space="preserve"> </v>
      </c>
      <c r="E71" s="10"/>
      <c r="F71" s="10"/>
      <c r="G71" s="10"/>
      <c r="L71" s="10"/>
      <c r="M71" s="10"/>
      <c r="N71" s="10"/>
      <c r="O71" s="10"/>
      <c r="P71" s="10"/>
    </row>
    <row r="72" spans="1:18" ht="24" customHeight="1">
      <c r="A72" s="8" t="str">
        <f>IF($J$21="","５．別添資料","６．別添資料")</f>
        <v>５．別添資料</v>
      </c>
      <c r="R72" s="8" t="s">
        <v>397</v>
      </c>
    </row>
    <row r="73" spans="1:18" ht="24" customHeight="1">
      <c r="A73" s="12" t="s">
        <v>306</v>
      </c>
      <c r="B73" s="8" t="s">
        <v>307</v>
      </c>
    </row>
    <row r="74" spans="1:18" ht="24" customHeight="1">
      <c r="A74" s="12" t="s">
        <v>308</v>
      </c>
      <c r="B74" s="8" t="s">
        <v>309</v>
      </c>
      <c r="R74" s="8" t="s">
        <v>395</v>
      </c>
    </row>
    <row r="75" spans="1:18" ht="24" customHeight="1"/>
  </sheetData>
  <mergeCells count="123">
    <mergeCell ref="A69:D69"/>
    <mergeCell ref="E69:G69"/>
    <mergeCell ref="I69:K69"/>
    <mergeCell ref="L69:P69"/>
    <mergeCell ref="A70:D70"/>
    <mergeCell ref="E70:Q70"/>
    <mergeCell ref="A65:D65"/>
    <mergeCell ref="E65:Q65"/>
    <mergeCell ref="A68:D68"/>
    <mergeCell ref="E68:G68"/>
    <mergeCell ref="I68:K68"/>
    <mergeCell ref="L68:P68"/>
    <mergeCell ref="A62:D62"/>
    <mergeCell ref="E62:G62"/>
    <mergeCell ref="I62:L62"/>
    <mergeCell ref="A63:D64"/>
    <mergeCell ref="L63:Q63"/>
    <mergeCell ref="E64:F64"/>
    <mergeCell ref="I64:J64"/>
    <mergeCell ref="A59:D61"/>
    <mergeCell ref="E59:I61"/>
    <mergeCell ref="J59:L61"/>
    <mergeCell ref="N59:Q59"/>
    <mergeCell ref="N60:Q60"/>
    <mergeCell ref="N61:Q61"/>
    <mergeCell ref="K64:P64"/>
    <mergeCell ref="H54:K54"/>
    <mergeCell ref="N54:O54"/>
    <mergeCell ref="A55:D55"/>
    <mergeCell ref="E55:Q55"/>
    <mergeCell ref="A56:D56"/>
    <mergeCell ref="J56:Q56"/>
    <mergeCell ref="H50:K50"/>
    <mergeCell ref="M50:O50"/>
    <mergeCell ref="H51:K51"/>
    <mergeCell ref="N51:O51"/>
    <mergeCell ref="H53:K53"/>
    <mergeCell ref="M53:O53"/>
    <mergeCell ref="H45:K45"/>
    <mergeCell ref="N45:O45"/>
    <mergeCell ref="H47:K47"/>
    <mergeCell ref="M47:O47"/>
    <mergeCell ref="H48:K48"/>
    <mergeCell ref="N48:O48"/>
    <mergeCell ref="N39:O39"/>
    <mergeCell ref="H41:K41"/>
    <mergeCell ref="M41:O41"/>
    <mergeCell ref="H42:K42"/>
    <mergeCell ref="N42:O42"/>
    <mergeCell ref="H44:K44"/>
    <mergeCell ref="M44:O44"/>
    <mergeCell ref="A34:D34"/>
    <mergeCell ref="E34:Q34"/>
    <mergeCell ref="A35:D39"/>
    <mergeCell ref="H35:K35"/>
    <mergeCell ref="M35:O35"/>
    <mergeCell ref="H36:K36"/>
    <mergeCell ref="N36:O36"/>
    <mergeCell ref="H38:K38"/>
    <mergeCell ref="M38:O38"/>
    <mergeCell ref="H39:K39"/>
    <mergeCell ref="N31:Q31"/>
    <mergeCell ref="A32:D32"/>
    <mergeCell ref="E32:G32"/>
    <mergeCell ref="I32:L32"/>
    <mergeCell ref="A33:D33"/>
    <mergeCell ref="E33:Q33"/>
    <mergeCell ref="A25:D25"/>
    <mergeCell ref="E25:Q25"/>
    <mergeCell ref="R25:AA27"/>
    <mergeCell ref="A26:D26"/>
    <mergeCell ref="E26:Q26"/>
    <mergeCell ref="A29:D31"/>
    <mergeCell ref="E29:I31"/>
    <mergeCell ref="J29:L31"/>
    <mergeCell ref="N29:Q29"/>
    <mergeCell ref="N30:Q30"/>
    <mergeCell ref="A21:B21"/>
    <mergeCell ref="D21:E21"/>
    <mergeCell ref="K21:L21"/>
    <mergeCell ref="M21:N21"/>
    <mergeCell ref="O21:P21"/>
    <mergeCell ref="A22:E22"/>
    <mergeCell ref="F22:G22"/>
    <mergeCell ref="I22:J22"/>
    <mergeCell ref="K22:Q22"/>
    <mergeCell ref="A19:E20"/>
    <mergeCell ref="F19:I19"/>
    <mergeCell ref="J19:Q19"/>
    <mergeCell ref="K20:L20"/>
    <mergeCell ref="M20:N20"/>
    <mergeCell ref="O20:P20"/>
    <mergeCell ref="A15:F15"/>
    <mergeCell ref="G15:J15"/>
    <mergeCell ref="K15:Q15"/>
    <mergeCell ref="A16:F17"/>
    <mergeCell ref="G16:J17"/>
    <mergeCell ref="A18:Q18"/>
    <mergeCell ref="A13:I13"/>
    <mergeCell ref="A14:I14"/>
    <mergeCell ref="A8:I8"/>
    <mergeCell ref="J8:Q8"/>
    <mergeCell ref="A9:C9"/>
    <mergeCell ref="D9:Q9"/>
    <mergeCell ref="A10:B12"/>
    <mergeCell ref="C10:D10"/>
    <mergeCell ref="E10:Q10"/>
    <mergeCell ref="C11:D11"/>
    <mergeCell ref="E11:Q11"/>
    <mergeCell ref="C12:D12"/>
    <mergeCell ref="J13:L13"/>
    <mergeCell ref="J14:L14"/>
    <mergeCell ref="M13:P13"/>
    <mergeCell ref="M14:P14"/>
    <mergeCell ref="P1:Q1"/>
    <mergeCell ref="A2:Q2"/>
    <mergeCell ref="O4:Q4"/>
    <mergeCell ref="O5:Q5"/>
    <mergeCell ref="A7:I7"/>
    <mergeCell ref="J7:Q7"/>
    <mergeCell ref="E12:I12"/>
    <mergeCell ref="J12:L12"/>
    <mergeCell ref="M12:Q12"/>
  </mergeCells>
  <phoneticPr fontId="4"/>
  <dataValidations count="1">
    <dataValidation type="list" allowBlank="1" showInputMessage="1" showErrorMessage="1" sqref="Q14" xr:uid="{5701EAB7-B8D2-4080-A74B-E9157DC73BE3}">
      <formula1>"プルダウン,なし,レベル1,レベル2"</formula1>
    </dataValidation>
  </dataValidations>
  <printOptions horizontalCentered="1"/>
  <pageMargins left="0.70866141732283472" right="0.70866141732283472" top="0.55118110236220474" bottom="0.55118110236220474" header="0.31496062992125984" footer="0.31496062992125984"/>
  <pageSetup paperSize="9" scale="76" fitToHeight="0" orientation="portrait" r:id="rId1"/>
  <rowBreaks count="1" manualBreakCount="1">
    <brk id="43" max="16"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D574-0862-4E89-B868-020837044B42}">
  <sheetPr codeName="Sheet15">
    <tabColor rgb="FFFFCCFF"/>
    <pageSetUpPr fitToPage="1"/>
  </sheetPr>
  <dimension ref="A1:J48"/>
  <sheetViews>
    <sheetView view="pageBreakPreview" zoomScale="60" zoomScaleNormal="100" workbookViewId="0"/>
  </sheetViews>
  <sheetFormatPr defaultRowHeight="14"/>
  <cols>
    <col min="1" max="1" width="16.26953125" style="5" customWidth="1"/>
    <col min="2" max="2" width="12.453125" style="5" customWidth="1"/>
    <col min="3" max="3" width="78.90625" style="5" customWidth="1"/>
    <col min="4" max="4" width="15.08984375" style="5" customWidth="1"/>
    <col min="5" max="5" width="15.81640625" style="5" customWidth="1"/>
    <col min="6" max="6" width="14.453125" style="5" customWidth="1"/>
    <col min="7" max="7" width="15.453125" style="5" customWidth="1"/>
    <col min="8" max="8" width="25.453125" style="5" customWidth="1"/>
    <col min="9" max="246" width="8.7265625" style="5"/>
    <col min="247" max="247" width="0.1796875" style="5" customWidth="1"/>
    <col min="248" max="248" width="4.54296875" style="5" customWidth="1"/>
    <col min="249" max="249" width="3.453125" style="5" customWidth="1"/>
    <col min="250" max="250" width="4.453125" style="5" customWidth="1"/>
    <col min="251" max="251" width="3.453125" style="5" customWidth="1"/>
    <col min="252" max="252" width="9.81640625" style="5" customWidth="1"/>
    <col min="253" max="253" width="7.453125" style="5" customWidth="1"/>
    <col min="254" max="254" width="8.54296875" style="5" customWidth="1"/>
    <col min="255" max="255" width="7.453125" style="5" customWidth="1"/>
    <col min="256" max="256" width="20.81640625" style="5" customWidth="1"/>
    <col min="257" max="257" width="18.1796875" style="5" customWidth="1"/>
    <col min="258" max="258" width="9.81640625" style="5" customWidth="1"/>
    <col min="259" max="259" width="7.453125" style="5" customWidth="1"/>
    <col min="260" max="260" width="8.453125" style="5" customWidth="1"/>
    <col min="261" max="261" width="7.453125" style="5" customWidth="1"/>
    <col min="262" max="262" width="26.1796875" style="5" customWidth="1"/>
    <col min="263" max="263" width="21.1796875" style="5" customWidth="1"/>
    <col min="264" max="502" width="8.7265625" style="5"/>
    <col min="503" max="503" width="0.1796875" style="5" customWidth="1"/>
    <col min="504" max="504" width="4.54296875" style="5" customWidth="1"/>
    <col min="505" max="505" width="3.453125" style="5" customWidth="1"/>
    <col min="506" max="506" width="4.453125" style="5" customWidth="1"/>
    <col min="507" max="507" width="3.453125" style="5" customWidth="1"/>
    <col min="508" max="508" width="9.81640625" style="5" customWidth="1"/>
    <col min="509" max="509" width="7.453125" style="5" customWidth="1"/>
    <col min="510" max="510" width="8.54296875" style="5" customWidth="1"/>
    <col min="511" max="511" width="7.453125" style="5" customWidth="1"/>
    <col min="512" max="512" width="20.81640625" style="5" customWidth="1"/>
    <col min="513" max="513" width="18.1796875" style="5" customWidth="1"/>
    <col min="514" max="514" width="9.81640625" style="5" customWidth="1"/>
    <col min="515" max="515" width="7.453125" style="5" customWidth="1"/>
    <col min="516" max="516" width="8.453125" style="5" customWidth="1"/>
    <col min="517" max="517" width="7.453125" style="5" customWidth="1"/>
    <col min="518" max="518" width="26.1796875" style="5" customWidth="1"/>
    <col min="519" max="519" width="21.1796875" style="5" customWidth="1"/>
    <col min="520" max="758" width="8.7265625" style="5"/>
    <col min="759" max="759" width="0.1796875" style="5" customWidth="1"/>
    <col min="760" max="760" width="4.54296875" style="5" customWidth="1"/>
    <col min="761" max="761" width="3.453125" style="5" customWidth="1"/>
    <col min="762" max="762" width="4.453125" style="5" customWidth="1"/>
    <col min="763" max="763" width="3.453125" style="5" customWidth="1"/>
    <col min="764" max="764" width="9.81640625" style="5" customWidth="1"/>
    <col min="765" max="765" width="7.453125" style="5" customWidth="1"/>
    <col min="766" max="766" width="8.54296875" style="5" customWidth="1"/>
    <col min="767" max="767" width="7.453125" style="5" customWidth="1"/>
    <col min="768" max="768" width="20.81640625" style="5" customWidth="1"/>
    <col min="769" max="769" width="18.1796875" style="5" customWidth="1"/>
    <col min="770" max="770" width="9.81640625" style="5" customWidth="1"/>
    <col min="771" max="771" width="7.453125" style="5" customWidth="1"/>
    <col min="772" max="772" width="8.453125" style="5" customWidth="1"/>
    <col min="773" max="773" width="7.453125" style="5" customWidth="1"/>
    <col min="774" max="774" width="26.1796875" style="5" customWidth="1"/>
    <col min="775" max="775" width="21.1796875" style="5" customWidth="1"/>
    <col min="776" max="1014" width="8.7265625" style="5"/>
    <col min="1015" max="1015" width="0.1796875" style="5" customWidth="1"/>
    <col min="1016" max="1016" width="4.54296875" style="5" customWidth="1"/>
    <col min="1017" max="1017" width="3.453125" style="5" customWidth="1"/>
    <col min="1018" max="1018" width="4.453125" style="5" customWidth="1"/>
    <col min="1019" max="1019" width="3.453125" style="5" customWidth="1"/>
    <col min="1020" max="1020" width="9.81640625" style="5" customWidth="1"/>
    <col min="1021" max="1021" width="7.453125" style="5" customWidth="1"/>
    <col min="1022" max="1022" width="8.54296875" style="5" customWidth="1"/>
    <col min="1023" max="1023" width="7.453125" style="5" customWidth="1"/>
    <col min="1024" max="1024" width="20.81640625" style="5" customWidth="1"/>
    <col min="1025" max="1025" width="18.1796875" style="5" customWidth="1"/>
    <col min="1026" max="1026" width="9.81640625" style="5" customWidth="1"/>
    <col min="1027" max="1027" width="7.453125" style="5" customWidth="1"/>
    <col min="1028" max="1028" width="8.453125" style="5" customWidth="1"/>
    <col min="1029" max="1029" width="7.453125" style="5" customWidth="1"/>
    <col min="1030" max="1030" width="26.1796875" style="5" customWidth="1"/>
    <col min="1031" max="1031" width="21.1796875" style="5" customWidth="1"/>
    <col min="1032" max="1270" width="8.7265625" style="5"/>
    <col min="1271" max="1271" width="0.1796875" style="5" customWidth="1"/>
    <col min="1272" max="1272" width="4.54296875" style="5" customWidth="1"/>
    <col min="1273" max="1273" width="3.453125" style="5" customWidth="1"/>
    <col min="1274" max="1274" width="4.453125" style="5" customWidth="1"/>
    <col min="1275" max="1275" width="3.453125" style="5" customWidth="1"/>
    <col min="1276" max="1276" width="9.81640625" style="5" customWidth="1"/>
    <col min="1277" max="1277" width="7.453125" style="5" customWidth="1"/>
    <col min="1278" max="1278" width="8.54296875" style="5" customWidth="1"/>
    <col min="1279" max="1279" width="7.453125" style="5" customWidth="1"/>
    <col min="1280" max="1280" width="20.81640625" style="5" customWidth="1"/>
    <col min="1281" max="1281" width="18.1796875" style="5" customWidth="1"/>
    <col min="1282" max="1282" width="9.81640625" style="5" customWidth="1"/>
    <col min="1283" max="1283" width="7.453125" style="5" customWidth="1"/>
    <col min="1284" max="1284" width="8.453125" style="5" customWidth="1"/>
    <col min="1285" max="1285" width="7.453125" style="5" customWidth="1"/>
    <col min="1286" max="1286" width="26.1796875" style="5" customWidth="1"/>
    <col min="1287" max="1287" width="21.1796875" style="5" customWidth="1"/>
    <col min="1288" max="1526" width="8.7265625" style="5"/>
    <col min="1527" max="1527" width="0.1796875" style="5" customWidth="1"/>
    <col min="1528" max="1528" width="4.54296875" style="5" customWidth="1"/>
    <col min="1529" max="1529" width="3.453125" style="5" customWidth="1"/>
    <col min="1530" max="1530" width="4.453125" style="5" customWidth="1"/>
    <col min="1531" max="1531" width="3.453125" style="5" customWidth="1"/>
    <col min="1532" max="1532" width="9.81640625" style="5" customWidth="1"/>
    <col min="1533" max="1533" width="7.453125" style="5" customWidth="1"/>
    <col min="1534" max="1534" width="8.54296875" style="5" customWidth="1"/>
    <col min="1535" max="1535" width="7.453125" style="5" customWidth="1"/>
    <col min="1536" max="1536" width="20.81640625" style="5" customWidth="1"/>
    <col min="1537" max="1537" width="18.1796875" style="5" customWidth="1"/>
    <col min="1538" max="1538" width="9.81640625" style="5" customWidth="1"/>
    <col min="1539" max="1539" width="7.453125" style="5" customWidth="1"/>
    <col min="1540" max="1540" width="8.453125" style="5" customWidth="1"/>
    <col min="1541" max="1541" width="7.453125" style="5" customWidth="1"/>
    <col min="1542" max="1542" width="26.1796875" style="5" customWidth="1"/>
    <col min="1543" max="1543" width="21.1796875" style="5" customWidth="1"/>
    <col min="1544" max="1782" width="8.7265625" style="5"/>
    <col min="1783" max="1783" width="0.1796875" style="5" customWidth="1"/>
    <col min="1784" max="1784" width="4.54296875" style="5" customWidth="1"/>
    <col min="1785" max="1785" width="3.453125" style="5" customWidth="1"/>
    <col min="1786" max="1786" width="4.453125" style="5" customWidth="1"/>
    <col min="1787" max="1787" width="3.453125" style="5" customWidth="1"/>
    <col min="1788" max="1788" width="9.81640625" style="5" customWidth="1"/>
    <col min="1789" max="1789" width="7.453125" style="5" customWidth="1"/>
    <col min="1790" max="1790" width="8.54296875" style="5" customWidth="1"/>
    <col min="1791" max="1791" width="7.453125" style="5" customWidth="1"/>
    <col min="1792" max="1792" width="20.81640625" style="5" customWidth="1"/>
    <col min="1793" max="1793" width="18.1796875" style="5" customWidth="1"/>
    <col min="1794" max="1794" width="9.81640625" style="5" customWidth="1"/>
    <col min="1795" max="1795" width="7.453125" style="5" customWidth="1"/>
    <col min="1796" max="1796" width="8.453125" style="5" customWidth="1"/>
    <col min="1797" max="1797" width="7.453125" style="5" customWidth="1"/>
    <col min="1798" max="1798" width="26.1796875" style="5" customWidth="1"/>
    <col min="1799" max="1799" width="21.1796875" style="5" customWidth="1"/>
    <col min="1800" max="2038" width="8.7265625" style="5"/>
    <col min="2039" max="2039" width="0.1796875" style="5" customWidth="1"/>
    <col min="2040" max="2040" width="4.54296875" style="5" customWidth="1"/>
    <col min="2041" max="2041" width="3.453125" style="5" customWidth="1"/>
    <col min="2042" max="2042" width="4.453125" style="5" customWidth="1"/>
    <col min="2043" max="2043" width="3.453125" style="5" customWidth="1"/>
    <col min="2044" max="2044" width="9.81640625" style="5" customWidth="1"/>
    <col min="2045" max="2045" width="7.453125" style="5" customWidth="1"/>
    <col min="2046" max="2046" width="8.54296875" style="5" customWidth="1"/>
    <col min="2047" max="2047" width="7.453125" style="5" customWidth="1"/>
    <col min="2048" max="2048" width="20.81640625" style="5" customWidth="1"/>
    <col min="2049" max="2049" width="18.1796875" style="5" customWidth="1"/>
    <col min="2050" max="2050" width="9.81640625" style="5" customWidth="1"/>
    <col min="2051" max="2051" width="7.453125" style="5" customWidth="1"/>
    <col min="2052" max="2052" width="8.453125" style="5" customWidth="1"/>
    <col min="2053" max="2053" width="7.453125" style="5" customWidth="1"/>
    <col min="2054" max="2054" width="26.1796875" style="5" customWidth="1"/>
    <col min="2055" max="2055" width="21.1796875" style="5" customWidth="1"/>
    <col min="2056" max="2294" width="8.7265625" style="5"/>
    <col min="2295" max="2295" width="0.1796875" style="5" customWidth="1"/>
    <col min="2296" max="2296" width="4.54296875" style="5" customWidth="1"/>
    <col min="2297" max="2297" width="3.453125" style="5" customWidth="1"/>
    <col min="2298" max="2298" width="4.453125" style="5" customWidth="1"/>
    <col min="2299" max="2299" width="3.453125" style="5" customWidth="1"/>
    <col min="2300" max="2300" width="9.81640625" style="5" customWidth="1"/>
    <col min="2301" max="2301" width="7.453125" style="5" customWidth="1"/>
    <col min="2302" max="2302" width="8.54296875" style="5" customWidth="1"/>
    <col min="2303" max="2303" width="7.453125" style="5" customWidth="1"/>
    <col min="2304" max="2304" width="20.81640625" style="5" customWidth="1"/>
    <col min="2305" max="2305" width="18.1796875" style="5" customWidth="1"/>
    <col min="2306" max="2306" width="9.81640625" style="5" customWidth="1"/>
    <col min="2307" max="2307" width="7.453125" style="5" customWidth="1"/>
    <col min="2308" max="2308" width="8.453125" style="5" customWidth="1"/>
    <col min="2309" max="2309" width="7.453125" style="5" customWidth="1"/>
    <col min="2310" max="2310" width="26.1796875" style="5" customWidth="1"/>
    <col min="2311" max="2311" width="21.1796875" style="5" customWidth="1"/>
    <col min="2312" max="2550" width="8.7265625" style="5"/>
    <col min="2551" max="2551" width="0.1796875" style="5" customWidth="1"/>
    <col min="2552" max="2552" width="4.54296875" style="5" customWidth="1"/>
    <col min="2553" max="2553" width="3.453125" style="5" customWidth="1"/>
    <col min="2554" max="2554" width="4.453125" style="5" customWidth="1"/>
    <col min="2555" max="2555" width="3.453125" style="5" customWidth="1"/>
    <col min="2556" max="2556" width="9.81640625" style="5" customWidth="1"/>
    <col min="2557" max="2557" width="7.453125" style="5" customWidth="1"/>
    <col min="2558" max="2558" width="8.54296875" style="5" customWidth="1"/>
    <col min="2559" max="2559" width="7.453125" style="5" customWidth="1"/>
    <col min="2560" max="2560" width="20.81640625" style="5" customWidth="1"/>
    <col min="2561" max="2561" width="18.1796875" style="5" customWidth="1"/>
    <col min="2562" max="2562" width="9.81640625" style="5" customWidth="1"/>
    <col min="2563" max="2563" width="7.453125" style="5" customWidth="1"/>
    <col min="2564" max="2564" width="8.453125" style="5" customWidth="1"/>
    <col min="2565" max="2565" width="7.453125" style="5" customWidth="1"/>
    <col min="2566" max="2566" width="26.1796875" style="5" customWidth="1"/>
    <col min="2567" max="2567" width="21.1796875" style="5" customWidth="1"/>
    <col min="2568" max="2806" width="8.7265625" style="5"/>
    <col min="2807" max="2807" width="0.1796875" style="5" customWidth="1"/>
    <col min="2808" max="2808" width="4.54296875" style="5" customWidth="1"/>
    <col min="2809" max="2809" width="3.453125" style="5" customWidth="1"/>
    <col min="2810" max="2810" width="4.453125" style="5" customWidth="1"/>
    <col min="2811" max="2811" width="3.453125" style="5" customWidth="1"/>
    <col min="2812" max="2812" width="9.81640625" style="5" customWidth="1"/>
    <col min="2813" max="2813" width="7.453125" style="5" customWidth="1"/>
    <col min="2814" max="2814" width="8.54296875" style="5" customWidth="1"/>
    <col min="2815" max="2815" width="7.453125" style="5" customWidth="1"/>
    <col min="2816" max="2816" width="20.81640625" style="5" customWidth="1"/>
    <col min="2817" max="2817" width="18.1796875" style="5" customWidth="1"/>
    <col min="2818" max="2818" width="9.81640625" style="5" customWidth="1"/>
    <col min="2819" max="2819" width="7.453125" style="5" customWidth="1"/>
    <col min="2820" max="2820" width="8.453125" style="5" customWidth="1"/>
    <col min="2821" max="2821" width="7.453125" style="5" customWidth="1"/>
    <col min="2822" max="2822" width="26.1796875" style="5" customWidth="1"/>
    <col min="2823" max="2823" width="21.1796875" style="5" customWidth="1"/>
    <col min="2824" max="3062" width="8.7265625" style="5"/>
    <col min="3063" max="3063" width="0.1796875" style="5" customWidth="1"/>
    <col min="3064" max="3064" width="4.54296875" style="5" customWidth="1"/>
    <col min="3065" max="3065" width="3.453125" style="5" customWidth="1"/>
    <col min="3066" max="3066" width="4.453125" style="5" customWidth="1"/>
    <col min="3067" max="3067" width="3.453125" style="5" customWidth="1"/>
    <col min="3068" max="3068" width="9.81640625" style="5" customWidth="1"/>
    <col min="3069" max="3069" width="7.453125" style="5" customWidth="1"/>
    <col min="3070" max="3070" width="8.54296875" style="5" customWidth="1"/>
    <col min="3071" max="3071" width="7.453125" style="5" customWidth="1"/>
    <col min="3072" max="3072" width="20.81640625" style="5" customWidth="1"/>
    <col min="3073" max="3073" width="18.1796875" style="5" customWidth="1"/>
    <col min="3074" max="3074" width="9.81640625" style="5" customWidth="1"/>
    <col min="3075" max="3075" width="7.453125" style="5" customWidth="1"/>
    <col min="3076" max="3076" width="8.453125" style="5" customWidth="1"/>
    <col min="3077" max="3077" width="7.453125" style="5" customWidth="1"/>
    <col min="3078" max="3078" width="26.1796875" style="5" customWidth="1"/>
    <col min="3079" max="3079" width="21.1796875" style="5" customWidth="1"/>
    <col min="3080" max="3318" width="8.7265625" style="5"/>
    <col min="3319" max="3319" width="0.1796875" style="5" customWidth="1"/>
    <col min="3320" max="3320" width="4.54296875" style="5" customWidth="1"/>
    <col min="3321" max="3321" width="3.453125" style="5" customWidth="1"/>
    <col min="3322" max="3322" width="4.453125" style="5" customWidth="1"/>
    <col min="3323" max="3323" width="3.453125" style="5" customWidth="1"/>
    <col min="3324" max="3324" width="9.81640625" style="5" customWidth="1"/>
    <col min="3325" max="3325" width="7.453125" style="5" customWidth="1"/>
    <col min="3326" max="3326" width="8.54296875" style="5" customWidth="1"/>
    <col min="3327" max="3327" width="7.453125" style="5" customWidth="1"/>
    <col min="3328" max="3328" width="20.81640625" style="5" customWidth="1"/>
    <col min="3329" max="3329" width="18.1796875" style="5" customWidth="1"/>
    <col min="3330" max="3330" width="9.81640625" style="5" customWidth="1"/>
    <col min="3331" max="3331" width="7.453125" style="5" customWidth="1"/>
    <col min="3332" max="3332" width="8.453125" style="5" customWidth="1"/>
    <col min="3333" max="3333" width="7.453125" style="5" customWidth="1"/>
    <col min="3334" max="3334" width="26.1796875" style="5" customWidth="1"/>
    <col min="3335" max="3335" width="21.1796875" style="5" customWidth="1"/>
    <col min="3336" max="3574" width="8.7265625" style="5"/>
    <col min="3575" max="3575" width="0.1796875" style="5" customWidth="1"/>
    <col min="3576" max="3576" width="4.54296875" style="5" customWidth="1"/>
    <col min="3577" max="3577" width="3.453125" style="5" customWidth="1"/>
    <col min="3578" max="3578" width="4.453125" style="5" customWidth="1"/>
    <col min="3579" max="3579" width="3.453125" style="5" customWidth="1"/>
    <col min="3580" max="3580" width="9.81640625" style="5" customWidth="1"/>
    <col min="3581" max="3581" width="7.453125" style="5" customWidth="1"/>
    <col min="3582" max="3582" width="8.54296875" style="5" customWidth="1"/>
    <col min="3583" max="3583" width="7.453125" style="5" customWidth="1"/>
    <col min="3584" max="3584" width="20.81640625" style="5" customWidth="1"/>
    <col min="3585" max="3585" width="18.1796875" style="5" customWidth="1"/>
    <col min="3586" max="3586" width="9.81640625" style="5" customWidth="1"/>
    <col min="3587" max="3587" width="7.453125" style="5" customWidth="1"/>
    <col min="3588" max="3588" width="8.453125" style="5" customWidth="1"/>
    <col min="3589" max="3589" width="7.453125" style="5" customWidth="1"/>
    <col min="3590" max="3590" width="26.1796875" style="5" customWidth="1"/>
    <col min="3591" max="3591" width="21.1796875" style="5" customWidth="1"/>
    <col min="3592" max="3830" width="8.7265625" style="5"/>
    <col min="3831" max="3831" width="0.1796875" style="5" customWidth="1"/>
    <col min="3832" max="3832" width="4.54296875" style="5" customWidth="1"/>
    <col min="3833" max="3833" width="3.453125" style="5" customWidth="1"/>
    <col min="3834" max="3834" width="4.453125" style="5" customWidth="1"/>
    <col min="3835" max="3835" width="3.453125" style="5" customWidth="1"/>
    <col min="3836" max="3836" width="9.81640625" style="5" customWidth="1"/>
    <col min="3837" max="3837" width="7.453125" style="5" customWidth="1"/>
    <col min="3838" max="3838" width="8.54296875" style="5" customWidth="1"/>
    <col min="3839" max="3839" width="7.453125" style="5" customWidth="1"/>
    <col min="3840" max="3840" width="20.81640625" style="5" customWidth="1"/>
    <col min="3841" max="3841" width="18.1796875" style="5" customWidth="1"/>
    <col min="3842" max="3842" width="9.81640625" style="5" customWidth="1"/>
    <col min="3843" max="3843" width="7.453125" style="5" customWidth="1"/>
    <col min="3844" max="3844" width="8.453125" style="5" customWidth="1"/>
    <col min="3845" max="3845" width="7.453125" style="5" customWidth="1"/>
    <col min="3846" max="3846" width="26.1796875" style="5" customWidth="1"/>
    <col min="3847" max="3847" width="21.1796875" style="5" customWidth="1"/>
    <col min="3848" max="4086" width="8.7265625" style="5"/>
    <col min="4087" max="4087" width="0.1796875" style="5" customWidth="1"/>
    <col min="4088" max="4088" width="4.54296875" style="5" customWidth="1"/>
    <col min="4089" max="4089" width="3.453125" style="5" customWidth="1"/>
    <col min="4090" max="4090" width="4.453125" style="5" customWidth="1"/>
    <col min="4091" max="4091" width="3.453125" style="5" customWidth="1"/>
    <col min="4092" max="4092" width="9.81640625" style="5" customWidth="1"/>
    <col min="4093" max="4093" width="7.453125" style="5" customWidth="1"/>
    <col min="4094" max="4094" width="8.54296875" style="5" customWidth="1"/>
    <col min="4095" max="4095" width="7.453125" style="5" customWidth="1"/>
    <col min="4096" max="4096" width="20.81640625" style="5" customWidth="1"/>
    <col min="4097" max="4097" width="18.1796875" style="5" customWidth="1"/>
    <col min="4098" max="4098" width="9.81640625" style="5" customWidth="1"/>
    <col min="4099" max="4099" width="7.453125" style="5" customWidth="1"/>
    <col min="4100" max="4100" width="8.453125" style="5" customWidth="1"/>
    <col min="4101" max="4101" width="7.453125" style="5" customWidth="1"/>
    <col min="4102" max="4102" width="26.1796875" style="5" customWidth="1"/>
    <col min="4103" max="4103" width="21.1796875" style="5" customWidth="1"/>
    <col min="4104" max="4342" width="8.7265625" style="5"/>
    <col min="4343" max="4343" width="0.1796875" style="5" customWidth="1"/>
    <col min="4344" max="4344" width="4.54296875" style="5" customWidth="1"/>
    <col min="4345" max="4345" width="3.453125" style="5" customWidth="1"/>
    <col min="4346" max="4346" width="4.453125" style="5" customWidth="1"/>
    <col min="4347" max="4347" width="3.453125" style="5" customWidth="1"/>
    <col min="4348" max="4348" width="9.81640625" style="5" customWidth="1"/>
    <col min="4349" max="4349" width="7.453125" style="5" customWidth="1"/>
    <col min="4350" max="4350" width="8.54296875" style="5" customWidth="1"/>
    <col min="4351" max="4351" width="7.453125" style="5" customWidth="1"/>
    <col min="4352" max="4352" width="20.81640625" style="5" customWidth="1"/>
    <col min="4353" max="4353" width="18.1796875" style="5" customWidth="1"/>
    <col min="4354" max="4354" width="9.81640625" style="5" customWidth="1"/>
    <col min="4355" max="4355" width="7.453125" style="5" customWidth="1"/>
    <col min="4356" max="4356" width="8.453125" style="5" customWidth="1"/>
    <col min="4357" max="4357" width="7.453125" style="5" customWidth="1"/>
    <col min="4358" max="4358" width="26.1796875" style="5" customWidth="1"/>
    <col min="4359" max="4359" width="21.1796875" style="5" customWidth="1"/>
    <col min="4360" max="4598" width="8.7265625" style="5"/>
    <col min="4599" max="4599" width="0.1796875" style="5" customWidth="1"/>
    <col min="4600" max="4600" width="4.54296875" style="5" customWidth="1"/>
    <col min="4601" max="4601" width="3.453125" style="5" customWidth="1"/>
    <col min="4602" max="4602" width="4.453125" style="5" customWidth="1"/>
    <col min="4603" max="4603" width="3.453125" style="5" customWidth="1"/>
    <col min="4604" max="4604" width="9.81640625" style="5" customWidth="1"/>
    <col min="4605" max="4605" width="7.453125" style="5" customWidth="1"/>
    <col min="4606" max="4606" width="8.54296875" style="5" customWidth="1"/>
    <col min="4607" max="4607" width="7.453125" style="5" customWidth="1"/>
    <col min="4608" max="4608" width="20.81640625" style="5" customWidth="1"/>
    <col min="4609" max="4609" width="18.1796875" style="5" customWidth="1"/>
    <col min="4610" max="4610" width="9.81640625" style="5" customWidth="1"/>
    <col min="4611" max="4611" width="7.453125" style="5" customWidth="1"/>
    <col min="4612" max="4612" width="8.453125" style="5" customWidth="1"/>
    <col min="4613" max="4613" width="7.453125" style="5" customWidth="1"/>
    <col min="4614" max="4614" width="26.1796875" style="5" customWidth="1"/>
    <col min="4615" max="4615" width="21.1796875" style="5" customWidth="1"/>
    <col min="4616" max="4854" width="8.7265625" style="5"/>
    <col min="4855" max="4855" width="0.1796875" style="5" customWidth="1"/>
    <col min="4856" max="4856" width="4.54296875" style="5" customWidth="1"/>
    <col min="4857" max="4857" width="3.453125" style="5" customWidth="1"/>
    <col min="4858" max="4858" width="4.453125" style="5" customWidth="1"/>
    <col min="4859" max="4859" width="3.453125" style="5" customWidth="1"/>
    <col min="4860" max="4860" width="9.81640625" style="5" customWidth="1"/>
    <col min="4861" max="4861" width="7.453125" style="5" customWidth="1"/>
    <col min="4862" max="4862" width="8.54296875" style="5" customWidth="1"/>
    <col min="4863" max="4863" width="7.453125" style="5" customWidth="1"/>
    <col min="4864" max="4864" width="20.81640625" style="5" customWidth="1"/>
    <col min="4865" max="4865" width="18.1796875" style="5" customWidth="1"/>
    <col min="4866" max="4866" width="9.81640625" style="5" customWidth="1"/>
    <col min="4867" max="4867" width="7.453125" style="5" customWidth="1"/>
    <col min="4868" max="4868" width="8.453125" style="5" customWidth="1"/>
    <col min="4869" max="4869" width="7.453125" style="5" customWidth="1"/>
    <col min="4870" max="4870" width="26.1796875" style="5" customWidth="1"/>
    <col min="4871" max="4871" width="21.1796875" style="5" customWidth="1"/>
    <col min="4872" max="5110" width="8.7265625" style="5"/>
    <col min="5111" max="5111" width="0.1796875" style="5" customWidth="1"/>
    <col min="5112" max="5112" width="4.54296875" style="5" customWidth="1"/>
    <col min="5113" max="5113" width="3.453125" style="5" customWidth="1"/>
    <col min="5114" max="5114" width="4.453125" style="5" customWidth="1"/>
    <col min="5115" max="5115" width="3.453125" style="5" customWidth="1"/>
    <col min="5116" max="5116" width="9.81640625" style="5" customWidth="1"/>
    <col min="5117" max="5117" width="7.453125" style="5" customWidth="1"/>
    <col min="5118" max="5118" width="8.54296875" style="5" customWidth="1"/>
    <col min="5119" max="5119" width="7.453125" style="5" customWidth="1"/>
    <col min="5120" max="5120" width="20.81640625" style="5" customWidth="1"/>
    <col min="5121" max="5121" width="18.1796875" style="5" customWidth="1"/>
    <col min="5122" max="5122" width="9.81640625" style="5" customWidth="1"/>
    <col min="5123" max="5123" width="7.453125" style="5" customWidth="1"/>
    <col min="5124" max="5124" width="8.453125" style="5" customWidth="1"/>
    <col min="5125" max="5125" width="7.453125" style="5" customWidth="1"/>
    <col min="5126" max="5126" width="26.1796875" style="5" customWidth="1"/>
    <col min="5127" max="5127" width="21.1796875" style="5" customWidth="1"/>
    <col min="5128" max="5366" width="8.7265625" style="5"/>
    <col min="5367" max="5367" width="0.1796875" style="5" customWidth="1"/>
    <col min="5368" max="5368" width="4.54296875" style="5" customWidth="1"/>
    <col min="5369" max="5369" width="3.453125" style="5" customWidth="1"/>
    <col min="5370" max="5370" width="4.453125" style="5" customWidth="1"/>
    <col min="5371" max="5371" width="3.453125" style="5" customWidth="1"/>
    <col min="5372" max="5372" width="9.81640625" style="5" customWidth="1"/>
    <col min="5373" max="5373" width="7.453125" style="5" customWidth="1"/>
    <col min="5374" max="5374" width="8.54296875" style="5" customWidth="1"/>
    <col min="5375" max="5375" width="7.453125" style="5" customWidth="1"/>
    <col min="5376" max="5376" width="20.81640625" style="5" customWidth="1"/>
    <col min="5377" max="5377" width="18.1796875" style="5" customWidth="1"/>
    <col min="5378" max="5378" width="9.81640625" style="5" customWidth="1"/>
    <col min="5379" max="5379" width="7.453125" style="5" customWidth="1"/>
    <col min="5380" max="5380" width="8.453125" style="5" customWidth="1"/>
    <col min="5381" max="5381" width="7.453125" style="5" customWidth="1"/>
    <col min="5382" max="5382" width="26.1796875" style="5" customWidth="1"/>
    <col min="5383" max="5383" width="21.1796875" style="5" customWidth="1"/>
    <col min="5384" max="5622" width="8.7265625" style="5"/>
    <col min="5623" max="5623" width="0.1796875" style="5" customWidth="1"/>
    <col min="5624" max="5624" width="4.54296875" style="5" customWidth="1"/>
    <col min="5625" max="5625" width="3.453125" style="5" customWidth="1"/>
    <col min="5626" max="5626" width="4.453125" style="5" customWidth="1"/>
    <col min="5627" max="5627" width="3.453125" style="5" customWidth="1"/>
    <col min="5628" max="5628" width="9.81640625" style="5" customWidth="1"/>
    <col min="5629" max="5629" width="7.453125" style="5" customWidth="1"/>
    <col min="5630" max="5630" width="8.54296875" style="5" customWidth="1"/>
    <col min="5631" max="5631" width="7.453125" style="5" customWidth="1"/>
    <col min="5632" max="5632" width="20.81640625" style="5" customWidth="1"/>
    <col min="5633" max="5633" width="18.1796875" style="5" customWidth="1"/>
    <col min="5634" max="5634" width="9.81640625" style="5" customWidth="1"/>
    <col min="5635" max="5635" width="7.453125" style="5" customWidth="1"/>
    <col min="5636" max="5636" width="8.453125" style="5" customWidth="1"/>
    <col min="5637" max="5637" width="7.453125" style="5" customWidth="1"/>
    <col min="5638" max="5638" width="26.1796875" style="5" customWidth="1"/>
    <col min="5639" max="5639" width="21.1796875" style="5" customWidth="1"/>
    <col min="5640" max="5878" width="8.7265625" style="5"/>
    <col min="5879" max="5879" width="0.1796875" style="5" customWidth="1"/>
    <col min="5880" max="5880" width="4.54296875" style="5" customWidth="1"/>
    <col min="5881" max="5881" width="3.453125" style="5" customWidth="1"/>
    <col min="5882" max="5882" width="4.453125" style="5" customWidth="1"/>
    <col min="5883" max="5883" width="3.453125" style="5" customWidth="1"/>
    <col min="5884" max="5884" width="9.81640625" style="5" customWidth="1"/>
    <col min="5885" max="5885" width="7.453125" style="5" customWidth="1"/>
    <col min="5886" max="5886" width="8.54296875" style="5" customWidth="1"/>
    <col min="5887" max="5887" width="7.453125" style="5" customWidth="1"/>
    <col min="5888" max="5888" width="20.81640625" style="5" customWidth="1"/>
    <col min="5889" max="5889" width="18.1796875" style="5" customWidth="1"/>
    <col min="5890" max="5890" width="9.81640625" style="5" customWidth="1"/>
    <col min="5891" max="5891" width="7.453125" style="5" customWidth="1"/>
    <col min="5892" max="5892" width="8.453125" style="5" customWidth="1"/>
    <col min="5893" max="5893" width="7.453125" style="5" customWidth="1"/>
    <col min="5894" max="5894" width="26.1796875" style="5" customWidth="1"/>
    <col min="5895" max="5895" width="21.1796875" style="5" customWidth="1"/>
    <col min="5896" max="6134" width="8.7265625" style="5"/>
    <col min="6135" max="6135" width="0.1796875" style="5" customWidth="1"/>
    <col min="6136" max="6136" width="4.54296875" style="5" customWidth="1"/>
    <col min="6137" max="6137" width="3.453125" style="5" customWidth="1"/>
    <col min="6138" max="6138" width="4.453125" style="5" customWidth="1"/>
    <col min="6139" max="6139" width="3.453125" style="5" customWidth="1"/>
    <col min="6140" max="6140" width="9.81640625" style="5" customWidth="1"/>
    <col min="6141" max="6141" width="7.453125" style="5" customWidth="1"/>
    <col min="6142" max="6142" width="8.54296875" style="5" customWidth="1"/>
    <col min="6143" max="6143" width="7.453125" style="5" customWidth="1"/>
    <col min="6144" max="6144" width="20.81640625" style="5" customWidth="1"/>
    <col min="6145" max="6145" width="18.1796875" style="5" customWidth="1"/>
    <col min="6146" max="6146" width="9.81640625" style="5" customWidth="1"/>
    <col min="6147" max="6147" width="7.453125" style="5" customWidth="1"/>
    <col min="6148" max="6148" width="8.453125" style="5" customWidth="1"/>
    <col min="6149" max="6149" width="7.453125" style="5" customWidth="1"/>
    <col min="6150" max="6150" width="26.1796875" style="5" customWidth="1"/>
    <col min="6151" max="6151" width="21.1796875" style="5" customWidth="1"/>
    <col min="6152" max="6390" width="8.7265625" style="5"/>
    <col min="6391" max="6391" width="0.1796875" style="5" customWidth="1"/>
    <col min="6392" max="6392" width="4.54296875" style="5" customWidth="1"/>
    <col min="6393" max="6393" width="3.453125" style="5" customWidth="1"/>
    <col min="6394" max="6394" width="4.453125" style="5" customWidth="1"/>
    <col min="6395" max="6395" width="3.453125" style="5" customWidth="1"/>
    <col min="6396" max="6396" width="9.81640625" style="5" customWidth="1"/>
    <col min="6397" max="6397" width="7.453125" style="5" customWidth="1"/>
    <col min="6398" max="6398" width="8.54296875" style="5" customWidth="1"/>
    <col min="6399" max="6399" width="7.453125" style="5" customWidth="1"/>
    <col min="6400" max="6400" width="20.81640625" style="5" customWidth="1"/>
    <col min="6401" max="6401" width="18.1796875" style="5" customWidth="1"/>
    <col min="6402" max="6402" width="9.81640625" style="5" customWidth="1"/>
    <col min="6403" max="6403" width="7.453125" style="5" customWidth="1"/>
    <col min="6404" max="6404" width="8.453125" style="5" customWidth="1"/>
    <col min="6405" max="6405" width="7.453125" style="5" customWidth="1"/>
    <col min="6406" max="6406" width="26.1796875" style="5" customWidth="1"/>
    <col min="6407" max="6407" width="21.1796875" style="5" customWidth="1"/>
    <col min="6408" max="6646" width="8.7265625" style="5"/>
    <col min="6647" max="6647" width="0.1796875" style="5" customWidth="1"/>
    <col min="6648" max="6648" width="4.54296875" style="5" customWidth="1"/>
    <col min="6649" max="6649" width="3.453125" style="5" customWidth="1"/>
    <col min="6650" max="6650" width="4.453125" style="5" customWidth="1"/>
    <col min="6651" max="6651" width="3.453125" style="5" customWidth="1"/>
    <col min="6652" max="6652" width="9.81640625" style="5" customWidth="1"/>
    <col min="6653" max="6653" width="7.453125" style="5" customWidth="1"/>
    <col min="6654" max="6654" width="8.54296875" style="5" customWidth="1"/>
    <col min="6655" max="6655" width="7.453125" style="5" customWidth="1"/>
    <col min="6656" max="6656" width="20.81640625" style="5" customWidth="1"/>
    <col min="6657" max="6657" width="18.1796875" style="5" customWidth="1"/>
    <col min="6658" max="6658" width="9.81640625" style="5" customWidth="1"/>
    <col min="6659" max="6659" width="7.453125" style="5" customWidth="1"/>
    <col min="6660" max="6660" width="8.453125" style="5" customWidth="1"/>
    <col min="6661" max="6661" width="7.453125" style="5" customWidth="1"/>
    <col min="6662" max="6662" width="26.1796875" style="5" customWidth="1"/>
    <col min="6663" max="6663" width="21.1796875" style="5" customWidth="1"/>
    <col min="6664" max="6902" width="8.7265625" style="5"/>
    <col min="6903" max="6903" width="0.1796875" style="5" customWidth="1"/>
    <col min="6904" max="6904" width="4.54296875" style="5" customWidth="1"/>
    <col min="6905" max="6905" width="3.453125" style="5" customWidth="1"/>
    <col min="6906" max="6906" width="4.453125" style="5" customWidth="1"/>
    <col min="6907" max="6907" width="3.453125" style="5" customWidth="1"/>
    <col min="6908" max="6908" width="9.81640625" style="5" customWidth="1"/>
    <col min="6909" max="6909" width="7.453125" style="5" customWidth="1"/>
    <col min="6910" max="6910" width="8.54296875" style="5" customWidth="1"/>
    <col min="6911" max="6911" width="7.453125" style="5" customWidth="1"/>
    <col min="6912" max="6912" width="20.81640625" style="5" customWidth="1"/>
    <col min="6913" max="6913" width="18.1796875" style="5" customWidth="1"/>
    <col min="6914" max="6914" width="9.81640625" style="5" customWidth="1"/>
    <col min="6915" max="6915" width="7.453125" style="5" customWidth="1"/>
    <col min="6916" max="6916" width="8.453125" style="5" customWidth="1"/>
    <col min="6917" max="6917" width="7.453125" style="5" customWidth="1"/>
    <col min="6918" max="6918" width="26.1796875" style="5" customWidth="1"/>
    <col min="6919" max="6919" width="21.1796875" style="5" customWidth="1"/>
    <col min="6920" max="7158" width="8.7265625" style="5"/>
    <col min="7159" max="7159" width="0.1796875" style="5" customWidth="1"/>
    <col min="7160" max="7160" width="4.54296875" style="5" customWidth="1"/>
    <col min="7161" max="7161" width="3.453125" style="5" customWidth="1"/>
    <col min="7162" max="7162" width="4.453125" style="5" customWidth="1"/>
    <col min="7163" max="7163" width="3.453125" style="5" customWidth="1"/>
    <col min="7164" max="7164" width="9.81640625" style="5" customWidth="1"/>
    <col min="7165" max="7165" width="7.453125" style="5" customWidth="1"/>
    <col min="7166" max="7166" width="8.54296875" style="5" customWidth="1"/>
    <col min="7167" max="7167" width="7.453125" style="5" customWidth="1"/>
    <col min="7168" max="7168" width="20.81640625" style="5" customWidth="1"/>
    <col min="7169" max="7169" width="18.1796875" style="5" customWidth="1"/>
    <col min="7170" max="7170" width="9.81640625" style="5" customWidth="1"/>
    <col min="7171" max="7171" width="7.453125" style="5" customWidth="1"/>
    <col min="7172" max="7172" width="8.453125" style="5" customWidth="1"/>
    <col min="7173" max="7173" width="7.453125" style="5" customWidth="1"/>
    <col min="7174" max="7174" width="26.1796875" style="5" customWidth="1"/>
    <col min="7175" max="7175" width="21.1796875" style="5" customWidth="1"/>
    <col min="7176" max="7414" width="8.7265625" style="5"/>
    <col min="7415" max="7415" width="0.1796875" style="5" customWidth="1"/>
    <col min="7416" max="7416" width="4.54296875" style="5" customWidth="1"/>
    <col min="7417" max="7417" width="3.453125" style="5" customWidth="1"/>
    <col min="7418" max="7418" width="4.453125" style="5" customWidth="1"/>
    <col min="7419" max="7419" width="3.453125" style="5" customWidth="1"/>
    <col min="7420" max="7420" width="9.81640625" style="5" customWidth="1"/>
    <col min="7421" max="7421" width="7.453125" style="5" customWidth="1"/>
    <col min="7422" max="7422" width="8.54296875" style="5" customWidth="1"/>
    <col min="7423" max="7423" width="7.453125" style="5" customWidth="1"/>
    <col min="7424" max="7424" width="20.81640625" style="5" customWidth="1"/>
    <col min="7425" max="7425" width="18.1796875" style="5" customWidth="1"/>
    <col min="7426" max="7426" width="9.81640625" style="5" customWidth="1"/>
    <col min="7427" max="7427" width="7.453125" style="5" customWidth="1"/>
    <col min="7428" max="7428" width="8.453125" style="5" customWidth="1"/>
    <col min="7429" max="7429" width="7.453125" style="5" customWidth="1"/>
    <col min="7430" max="7430" width="26.1796875" style="5" customWidth="1"/>
    <col min="7431" max="7431" width="21.1796875" style="5" customWidth="1"/>
    <col min="7432" max="7670" width="8.7265625" style="5"/>
    <col min="7671" max="7671" width="0.1796875" style="5" customWidth="1"/>
    <col min="7672" max="7672" width="4.54296875" style="5" customWidth="1"/>
    <col min="7673" max="7673" width="3.453125" style="5" customWidth="1"/>
    <col min="7674" max="7674" width="4.453125" style="5" customWidth="1"/>
    <col min="7675" max="7675" width="3.453125" style="5" customWidth="1"/>
    <col min="7676" max="7676" width="9.81640625" style="5" customWidth="1"/>
    <col min="7677" max="7677" width="7.453125" style="5" customWidth="1"/>
    <col min="7678" max="7678" width="8.54296875" style="5" customWidth="1"/>
    <col min="7679" max="7679" width="7.453125" style="5" customWidth="1"/>
    <col min="7680" max="7680" width="20.81640625" style="5" customWidth="1"/>
    <col min="7681" max="7681" width="18.1796875" style="5" customWidth="1"/>
    <col min="7682" max="7682" width="9.81640625" style="5" customWidth="1"/>
    <col min="7683" max="7683" width="7.453125" style="5" customWidth="1"/>
    <col min="7684" max="7684" width="8.453125" style="5" customWidth="1"/>
    <col min="7685" max="7685" width="7.453125" style="5" customWidth="1"/>
    <col min="7686" max="7686" width="26.1796875" style="5" customWidth="1"/>
    <col min="7687" max="7687" width="21.1796875" style="5" customWidth="1"/>
    <col min="7688" max="7926" width="8.7265625" style="5"/>
    <col min="7927" max="7927" width="0.1796875" style="5" customWidth="1"/>
    <col min="7928" max="7928" width="4.54296875" style="5" customWidth="1"/>
    <col min="7929" max="7929" width="3.453125" style="5" customWidth="1"/>
    <col min="7930" max="7930" width="4.453125" style="5" customWidth="1"/>
    <col min="7931" max="7931" width="3.453125" style="5" customWidth="1"/>
    <col min="7932" max="7932" width="9.81640625" style="5" customWidth="1"/>
    <col min="7933" max="7933" width="7.453125" style="5" customWidth="1"/>
    <col min="7934" max="7934" width="8.54296875" style="5" customWidth="1"/>
    <col min="7935" max="7935" width="7.453125" style="5" customWidth="1"/>
    <col min="7936" max="7936" width="20.81640625" style="5" customWidth="1"/>
    <col min="7937" max="7937" width="18.1796875" style="5" customWidth="1"/>
    <col min="7938" max="7938" width="9.81640625" style="5" customWidth="1"/>
    <col min="7939" max="7939" width="7.453125" style="5" customWidth="1"/>
    <col min="7940" max="7940" width="8.453125" style="5" customWidth="1"/>
    <col min="7941" max="7941" width="7.453125" style="5" customWidth="1"/>
    <col min="7942" max="7942" width="26.1796875" style="5" customWidth="1"/>
    <col min="7943" max="7943" width="21.1796875" style="5" customWidth="1"/>
    <col min="7944" max="8182" width="8.7265625" style="5"/>
    <col min="8183" max="8183" width="0.1796875" style="5" customWidth="1"/>
    <col min="8184" max="8184" width="4.54296875" style="5" customWidth="1"/>
    <col min="8185" max="8185" width="3.453125" style="5" customWidth="1"/>
    <col min="8186" max="8186" width="4.453125" style="5" customWidth="1"/>
    <col min="8187" max="8187" width="3.453125" style="5" customWidth="1"/>
    <col min="8188" max="8188" width="9.81640625" style="5" customWidth="1"/>
    <col min="8189" max="8189" width="7.453125" style="5" customWidth="1"/>
    <col min="8190" max="8190" width="8.54296875" style="5" customWidth="1"/>
    <col min="8191" max="8191" width="7.453125" style="5" customWidth="1"/>
    <col min="8192" max="8192" width="20.81640625" style="5" customWidth="1"/>
    <col min="8193" max="8193" width="18.1796875" style="5" customWidth="1"/>
    <col min="8194" max="8194" width="9.81640625" style="5" customWidth="1"/>
    <col min="8195" max="8195" width="7.453125" style="5" customWidth="1"/>
    <col min="8196" max="8196" width="8.453125" style="5" customWidth="1"/>
    <col min="8197" max="8197" width="7.453125" style="5" customWidth="1"/>
    <col min="8198" max="8198" width="26.1796875" style="5" customWidth="1"/>
    <col min="8199" max="8199" width="21.1796875" style="5" customWidth="1"/>
    <col min="8200" max="8438" width="8.7265625" style="5"/>
    <col min="8439" max="8439" width="0.1796875" style="5" customWidth="1"/>
    <col min="8440" max="8440" width="4.54296875" style="5" customWidth="1"/>
    <col min="8441" max="8441" width="3.453125" style="5" customWidth="1"/>
    <col min="8442" max="8442" width="4.453125" style="5" customWidth="1"/>
    <col min="8443" max="8443" width="3.453125" style="5" customWidth="1"/>
    <col min="8444" max="8444" width="9.81640625" style="5" customWidth="1"/>
    <col min="8445" max="8445" width="7.453125" style="5" customWidth="1"/>
    <col min="8446" max="8446" width="8.54296875" style="5" customWidth="1"/>
    <col min="8447" max="8447" width="7.453125" style="5" customWidth="1"/>
    <col min="8448" max="8448" width="20.81640625" style="5" customWidth="1"/>
    <col min="8449" max="8449" width="18.1796875" style="5" customWidth="1"/>
    <col min="8450" max="8450" width="9.81640625" style="5" customWidth="1"/>
    <col min="8451" max="8451" width="7.453125" style="5" customWidth="1"/>
    <col min="8452" max="8452" width="8.453125" style="5" customWidth="1"/>
    <col min="8453" max="8453" width="7.453125" style="5" customWidth="1"/>
    <col min="8454" max="8454" width="26.1796875" style="5" customWidth="1"/>
    <col min="8455" max="8455" width="21.1796875" style="5" customWidth="1"/>
    <col min="8456" max="8694" width="8.7265625" style="5"/>
    <col min="8695" max="8695" width="0.1796875" style="5" customWidth="1"/>
    <col min="8696" max="8696" width="4.54296875" style="5" customWidth="1"/>
    <col min="8697" max="8697" width="3.453125" style="5" customWidth="1"/>
    <col min="8698" max="8698" width="4.453125" style="5" customWidth="1"/>
    <col min="8699" max="8699" width="3.453125" style="5" customWidth="1"/>
    <col min="8700" max="8700" width="9.81640625" style="5" customWidth="1"/>
    <col min="8701" max="8701" width="7.453125" style="5" customWidth="1"/>
    <col min="8702" max="8702" width="8.54296875" style="5" customWidth="1"/>
    <col min="8703" max="8703" width="7.453125" style="5" customWidth="1"/>
    <col min="8704" max="8704" width="20.81640625" style="5" customWidth="1"/>
    <col min="8705" max="8705" width="18.1796875" style="5" customWidth="1"/>
    <col min="8706" max="8706" width="9.81640625" style="5" customWidth="1"/>
    <col min="8707" max="8707" width="7.453125" style="5" customWidth="1"/>
    <col min="8708" max="8708" width="8.453125" style="5" customWidth="1"/>
    <col min="8709" max="8709" width="7.453125" style="5" customWidth="1"/>
    <col min="8710" max="8710" width="26.1796875" style="5" customWidth="1"/>
    <col min="8711" max="8711" width="21.1796875" style="5" customWidth="1"/>
    <col min="8712" max="8950" width="8.7265625" style="5"/>
    <col min="8951" max="8951" width="0.1796875" style="5" customWidth="1"/>
    <col min="8952" max="8952" width="4.54296875" style="5" customWidth="1"/>
    <col min="8953" max="8953" width="3.453125" style="5" customWidth="1"/>
    <col min="8954" max="8954" width="4.453125" style="5" customWidth="1"/>
    <col min="8955" max="8955" width="3.453125" style="5" customWidth="1"/>
    <col min="8956" max="8956" width="9.81640625" style="5" customWidth="1"/>
    <col min="8957" max="8957" width="7.453125" style="5" customWidth="1"/>
    <col min="8958" max="8958" width="8.54296875" style="5" customWidth="1"/>
    <col min="8959" max="8959" width="7.453125" style="5" customWidth="1"/>
    <col min="8960" max="8960" width="20.81640625" style="5" customWidth="1"/>
    <col min="8961" max="8961" width="18.1796875" style="5" customWidth="1"/>
    <col min="8962" max="8962" width="9.81640625" style="5" customWidth="1"/>
    <col min="8963" max="8963" width="7.453125" style="5" customWidth="1"/>
    <col min="8964" max="8964" width="8.453125" style="5" customWidth="1"/>
    <col min="8965" max="8965" width="7.453125" style="5" customWidth="1"/>
    <col min="8966" max="8966" width="26.1796875" style="5" customWidth="1"/>
    <col min="8967" max="8967" width="21.1796875" style="5" customWidth="1"/>
    <col min="8968" max="9206" width="8.7265625" style="5"/>
    <col min="9207" max="9207" width="0.1796875" style="5" customWidth="1"/>
    <col min="9208" max="9208" width="4.54296875" style="5" customWidth="1"/>
    <col min="9209" max="9209" width="3.453125" style="5" customWidth="1"/>
    <col min="9210" max="9210" width="4.453125" style="5" customWidth="1"/>
    <col min="9211" max="9211" width="3.453125" style="5" customWidth="1"/>
    <col min="9212" max="9212" width="9.81640625" style="5" customWidth="1"/>
    <col min="9213" max="9213" width="7.453125" style="5" customWidth="1"/>
    <col min="9214" max="9214" width="8.54296875" style="5" customWidth="1"/>
    <col min="9215" max="9215" width="7.453125" style="5" customWidth="1"/>
    <col min="9216" max="9216" width="20.81640625" style="5" customWidth="1"/>
    <col min="9217" max="9217" width="18.1796875" style="5" customWidth="1"/>
    <col min="9218" max="9218" width="9.81640625" style="5" customWidth="1"/>
    <col min="9219" max="9219" width="7.453125" style="5" customWidth="1"/>
    <col min="9220" max="9220" width="8.453125" style="5" customWidth="1"/>
    <col min="9221" max="9221" width="7.453125" style="5" customWidth="1"/>
    <col min="9222" max="9222" width="26.1796875" style="5" customWidth="1"/>
    <col min="9223" max="9223" width="21.1796875" style="5" customWidth="1"/>
    <col min="9224" max="9462" width="8.7265625" style="5"/>
    <col min="9463" max="9463" width="0.1796875" style="5" customWidth="1"/>
    <col min="9464" max="9464" width="4.54296875" style="5" customWidth="1"/>
    <col min="9465" max="9465" width="3.453125" style="5" customWidth="1"/>
    <col min="9466" max="9466" width="4.453125" style="5" customWidth="1"/>
    <col min="9467" max="9467" width="3.453125" style="5" customWidth="1"/>
    <col min="9468" max="9468" width="9.81640625" style="5" customWidth="1"/>
    <col min="9469" max="9469" width="7.453125" style="5" customWidth="1"/>
    <col min="9470" max="9470" width="8.54296875" style="5" customWidth="1"/>
    <col min="9471" max="9471" width="7.453125" style="5" customWidth="1"/>
    <col min="9472" max="9472" width="20.81640625" style="5" customWidth="1"/>
    <col min="9473" max="9473" width="18.1796875" style="5" customWidth="1"/>
    <col min="9474" max="9474" width="9.81640625" style="5" customWidth="1"/>
    <col min="9475" max="9475" width="7.453125" style="5" customWidth="1"/>
    <col min="9476" max="9476" width="8.453125" style="5" customWidth="1"/>
    <col min="9477" max="9477" width="7.453125" style="5" customWidth="1"/>
    <col min="9478" max="9478" width="26.1796875" style="5" customWidth="1"/>
    <col min="9479" max="9479" width="21.1796875" style="5" customWidth="1"/>
    <col min="9480" max="9718" width="8.7265625" style="5"/>
    <col min="9719" max="9719" width="0.1796875" style="5" customWidth="1"/>
    <col min="9720" max="9720" width="4.54296875" style="5" customWidth="1"/>
    <col min="9721" max="9721" width="3.453125" style="5" customWidth="1"/>
    <col min="9722" max="9722" width="4.453125" style="5" customWidth="1"/>
    <col min="9723" max="9723" width="3.453125" style="5" customWidth="1"/>
    <col min="9724" max="9724" width="9.81640625" style="5" customWidth="1"/>
    <col min="9725" max="9725" width="7.453125" style="5" customWidth="1"/>
    <col min="9726" max="9726" width="8.54296875" style="5" customWidth="1"/>
    <col min="9727" max="9727" width="7.453125" style="5" customWidth="1"/>
    <col min="9728" max="9728" width="20.81640625" style="5" customWidth="1"/>
    <col min="9729" max="9729" width="18.1796875" style="5" customWidth="1"/>
    <col min="9730" max="9730" width="9.81640625" style="5" customWidth="1"/>
    <col min="9731" max="9731" width="7.453125" style="5" customWidth="1"/>
    <col min="9732" max="9732" width="8.453125" style="5" customWidth="1"/>
    <col min="9733" max="9733" width="7.453125" style="5" customWidth="1"/>
    <col min="9734" max="9734" width="26.1796875" style="5" customWidth="1"/>
    <col min="9735" max="9735" width="21.1796875" style="5" customWidth="1"/>
    <col min="9736" max="9974" width="8.7265625" style="5"/>
    <col min="9975" max="9975" width="0.1796875" style="5" customWidth="1"/>
    <col min="9976" max="9976" width="4.54296875" style="5" customWidth="1"/>
    <col min="9977" max="9977" width="3.453125" style="5" customWidth="1"/>
    <col min="9978" max="9978" width="4.453125" style="5" customWidth="1"/>
    <col min="9979" max="9979" width="3.453125" style="5" customWidth="1"/>
    <col min="9980" max="9980" width="9.81640625" style="5" customWidth="1"/>
    <col min="9981" max="9981" width="7.453125" style="5" customWidth="1"/>
    <col min="9982" max="9982" width="8.54296875" style="5" customWidth="1"/>
    <col min="9983" max="9983" width="7.453125" style="5" customWidth="1"/>
    <col min="9984" max="9984" width="20.81640625" style="5" customWidth="1"/>
    <col min="9985" max="9985" width="18.1796875" style="5" customWidth="1"/>
    <col min="9986" max="9986" width="9.81640625" style="5" customWidth="1"/>
    <col min="9987" max="9987" width="7.453125" style="5" customWidth="1"/>
    <col min="9988" max="9988" width="8.453125" style="5" customWidth="1"/>
    <col min="9989" max="9989" width="7.453125" style="5" customWidth="1"/>
    <col min="9990" max="9990" width="26.1796875" style="5" customWidth="1"/>
    <col min="9991" max="9991" width="21.1796875" style="5" customWidth="1"/>
    <col min="9992" max="10230" width="8.7265625" style="5"/>
    <col min="10231" max="10231" width="0.1796875" style="5" customWidth="1"/>
    <col min="10232" max="10232" width="4.54296875" style="5" customWidth="1"/>
    <col min="10233" max="10233" width="3.453125" style="5" customWidth="1"/>
    <col min="10234" max="10234" width="4.453125" style="5" customWidth="1"/>
    <col min="10235" max="10235" width="3.453125" style="5" customWidth="1"/>
    <col min="10236" max="10236" width="9.81640625" style="5" customWidth="1"/>
    <col min="10237" max="10237" width="7.453125" style="5" customWidth="1"/>
    <col min="10238" max="10238" width="8.54296875" style="5" customWidth="1"/>
    <col min="10239" max="10239" width="7.453125" style="5" customWidth="1"/>
    <col min="10240" max="10240" width="20.81640625" style="5" customWidth="1"/>
    <col min="10241" max="10241" width="18.1796875" style="5" customWidth="1"/>
    <col min="10242" max="10242" width="9.81640625" style="5" customWidth="1"/>
    <col min="10243" max="10243" width="7.453125" style="5" customWidth="1"/>
    <col min="10244" max="10244" width="8.453125" style="5" customWidth="1"/>
    <col min="10245" max="10245" width="7.453125" style="5" customWidth="1"/>
    <col min="10246" max="10246" width="26.1796875" style="5" customWidth="1"/>
    <col min="10247" max="10247" width="21.1796875" style="5" customWidth="1"/>
    <col min="10248" max="10486" width="8.7265625" style="5"/>
    <col min="10487" max="10487" width="0.1796875" style="5" customWidth="1"/>
    <col min="10488" max="10488" width="4.54296875" style="5" customWidth="1"/>
    <col min="10489" max="10489" width="3.453125" style="5" customWidth="1"/>
    <col min="10490" max="10490" width="4.453125" style="5" customWidth="1"/>
    <col min="10491" max="10491" width="3.453125" style="5" customWidth="1"/>
    <col min="10492" max="10492" width="9.81640625" style="5" customWidth="1"/>
    <col min="10493" max="10493" width="7.453125" style="5" customWidth="1"/>
    <col min="10494" max="10494" width="8.54296875" style="5" customWidth="1"/>
    <col min="10495" max="10495" width="7.453125" style="5" customWidth="1"/>
    <col min="10496" max="10496" width="20.81640625" style="5" customWidth="1"/>
    <col min="10497" max="10497" width="18.1796875" style="5" customWidth="1"/>
    <col min="10498" max="10498" width="9.81640625" style="5" customWidth="1"/>
    <col min="10499" max="10499" width="7.453125" style="5" customWidth="1"/>
    <col min="10500" max="10500" width="8.453125" style="5" customWidth="1"/>
    <col min="10501" max="10501" width="7.453125" style="5" customWidth="1"/>
    <col min="10502" max="10502" width="26.1796875" style="5" customWidth="1"/>
    <col min="10503" max="10503" width="21.1796875" style="5" customWidth="1"/>
    <col min="10504" max="10742" width="8.7265625" style="5"/>
    <col min="10743" max="10743" width="0.1796875" style="5" customWidth="1"/>
    <col min="10744" max="10744" width="4.54296875" style="5" customWidth="1"/>
    <col min="10745" max="10745" width="3.453125" style="5" customWidth="1"/>
    <col min="10746" max="10746" width="4.453125" style="5" customWidth="1"/>
    <col min="10747" max="10747" width="3.453125" style="5" customWidth="1"/>
    <col min="10748" max="10748" width="9.81640625" style="5" customWidth="1"/>
    <col min="10749" max="10749" width="7.453125" style="5" customWidth="1"/>
    <col min="10750" max="10750" width="8.54296875" style="5" customWidth="1"/>
    <col min="10751" max="10751" width="7.453125" style="5" customWidth="1"/>
    <col min="10752" max="10752" width="20.81640625" style="5" customWidth="1"/>
    <col min="10753" max="10753" width="18.1796875" style="5" customWidth="1"/>
    <col min="10754" max="10754" width="9.81640625" style="5" customWidth="1"/>
    <col min="10755" max="10755" width="7.453125" style="5" customWidth="1"/>
    <col min="10756" max="10756" width="8.453125" style="5" customWidth="1"/>
    <col min="10757" max="10757" width="7.453125" style="5" customWidth="1"/>
    <col min="10758" max="10758" width="26.1796875" style="5" customWidth="1"/>
    <col min="10759" max="10759" width="21.1796875" style="5" customWidth="1"/>
    <col min="10760" max="10998" width="8.7265625" style="5"/>
    <col min="10999" max="10999" width="0.1796875" style="5" customWidth="1"/>
    <col min="11000" max="11000" width="4.54296875" style="5" customWidth="1"/>
    <col min="11001" max="11001" width="3.453125" style="5" customWidth="1"/>
    <col min="11002" max="11002" width="4.453125" style="5" customWidth="1"/>
    <col min="11003" max="11003" width="3.453125" style="5" customWidth="1"/>
    <col min="11004" max="11004" width="9.81640625" style="5" customWidth="1"/>
    <col min="11005" max="11005" width="7.453125" style="5" customWidth="1"/>
    <col min="11006" max="11006" width="8.54296875" style="5" customWidth="1"/>
    <col min="11007" max="11007" width="7.453125" style="5" customWidth="1"/>
    <col min="11008" max="11008" width="20.81640625" style="5" customWidth="1"/>
    <col min="11009" max="11009" width="18.1796875" style="5" customWidth="1"/>
    <col min="11010" max="11010" width="9.81640625" style="5" customWidth="1"/>
    <col min="11011" max="11011" width="7.453125" style="5" customWidth="1"/>
    <col min="11012" max="11012" width="8.453125" style="5" customWidth="1"/>
    <col min="11013" max="11013" width="7.453125" style="5" customWidth="1"/>
    <col min="11014" max="11014" width="26.1796875" style="5" customWidth="1"/>
    <col min="11015" max="11015" width="21.1796875" style="5" customWidth="1"/>
    <col min="11016" max="11254" width="8.7265625" style="5"/>
    <col min="11255" max="11255" width="0.1796875" style="5" customWidth="1"/>
    <col min="11256" max="11256" width="4.54296875" style="5" customWidth="1"/>
    <col min="11257" max="11257" width="3.453125" style="5" customWidth="1"/>
    <col min="11258" max="11258" width="4.453125" style="5" customWidth="1"/>
    <col min="11259" max="11259" width="3.453125" style="5" customWidth="1"/>
    <col min="11260" max="11260" width="9.81640625" style="5" customWidth="1"/>
    <col min="11261" max="11261" width="7.453125" style="5" customWidth="1"/>
    <col min="11262" max="11262" width="8.54296875" style="5" customWidth="1"/>
    <col min="11263" max="11263" width="7.453125" style="5" customWidth="1"/>
    <col min="11264" max="11264" width="20.81640625" style="5" customWidth="1"/>
    <col min="11265" max="11265" width="18.1796875" style="5" customWidth="1"/>
    <col min="11266" max="11266" width="9.81640625" style="5" customWidth="1"/>
    <col min="11267" max="11267" width="7.453125" style="5" customWidth="1"/>
    <col min="11268" max="11268" width="8.453125" style="5" customWidth="1"/>
    <col min="11269" max="11269" width="7.453125" style="5" customWidth="1"/>
    <col min="11270" max="11270" width="26.1796875" style="5" customWidth="1"/>
    <col min="11271" max="11271" width="21.1796875" style="5" customWidth="1"/>
    <col min="11272" max="11510" width="8.7265625" style="5"/>
    <col min="11511" max="11511" width="0.1796875" style="5" customWidth="1"/>
    <col min="11512" max="11512" width="4.54296875" style="5" customWidth="1"/>
    <col min="11513" max="11513" width="3.453125" style="5" customWidth="1"/>
    <col min="11514" max="11514" width="4.453125" style="5" customWidth="1"/>
    <col min="11515" max="11515" width="3.453125" style="5" customWidth="1"/>
    <col min="11516" max="11516" width="9.81640625" style="5" customWidth="1"/>
    <col min="11517" max="11517" width="7.453125" style="5" customWidth="1"/>
    <col min="11518" max="11518" width="8.54296875" style="5" customWidth="1"/>
    <col min="11519" max="11519" width="7.453125" style="5" customWidth="1"/>
    <col min="11520" max="11520" width="20.81640625" style="5" customWidth="1"/>
    <col min="11521" max="11521" width="18.1796875" style="5" customWidth="1"/>
    <col min="11522" max="11522" width="9.81640625" style="5" customWidth="1"/>
    <col min="11523" max="11523" width="7.453125" style="5" customWidth="1"/>
    <col min="11524" max="11524" width="8.453125" style="5" customWidth="1"/>
    <col min="11525" max="11525" width="7.453125" style="5" customWidth="1"/>
    <col min="11526" max="11526" width="26.1796875" style="5" customWidth="1"/>
    <col min="11527" max="11527" width="21.1796875" style="5" customWidth="1"/>
    <col min="11528" max="11766" width="8.7265625" style="5"/>
    <col min="11767" max="11767" width="0.1796875" style="5" customWidth="1"/>
    <col min="11768" max="11768" width="4.54296875" style="5" customWidth="1"/>
    <col min="11769" max="11769" width="3.453125" style="5" customWidth="1"/>
    <col min="11770" max="11770" width="4.453125" style="5" customWidth="1"/>
    <col min="11771" max="11771" width="3.453125" style="5" customWidth="1"/>
    <col min="11772" max="11772" width="9.81640625" style="5" customWidth="1"/>
    <col min="11773" max="11773" width="7.453125" style="5" customWidth="1"/>
    <col min="11774" max="11774" width="8.54296875" style="5" customWidth="1"/>
    <col min="11775" max="11775" width="7.453125" style="5" customWidth="1"/>
    <col min="11776" max="11776" width="20.81640625" style="5" customWidth="1"/>
    <col min="11777" max="11777" width="18.1796875" style="5" customWidth="1"/>
    <col min="11778" max="11778" width="9.81640625" style="5" customWidth="1"/>
    <col min="11779" max="11779" width="7.453125" style="5" customWidth="1"/>
    <col min="11780" max="11780" width="8.453125" style="5" customWidth="1"/>
    <col min="11781" max="11781" width="7.453125" style="5" customWidth="1"/>
    <col min="11782" max="11782" width="26.1796875" style="5" customWidth="1"/>
    <col min="11783" max="11783" width="21.1796875" style="5" customWidth="1"/>
    <col min="11784" max="12022" width="8.7265625" style="5"/>
    <col min="12023" max="12023" width="0.1796875" style="5" customWidth="1"/>
    <col min="12024" max="12024" width="4.54296875" style="5" customWidth="1"/>
    <col min="12025" max="12025" width="3.453125" style="5" customWidth="1"/>
    <col min="12026" max="12026" width="4.453125" style="5" customWidth="1"/>
    <col min="12027" max="12027" width="3.453125" style="5" customWidth="1"/>
    <col min="12028" max="12028" width="9.81640625" style="5" customWidth="1"/>
    <col min="12029" max="12029" width="7.453125" style="5" customWidth="1"/>
    <col min="12030" max="12030" width="8.54296875" style="5" customWidth="1"/>
    <col min="12031" max="12031" width="7.453125" style="5" customWidth="1"/>
    <col min="12032" max="12032" width="20.81640625" style="5" customWidth="1"/>
    <col min="12033" max="12033" width="18.1796875" style="5" customWidth="1"/>
    <col min="12034" max="12034" width="9.81640625" style="5" customWidth="1"/>
    <col min="12035" max="12035" width="7.453125" style="5" customWidth="1"/>
    <col min="12036" max="12036" width="8.453125" style="5" customWidth="1"/>
    <col min="12037" max="12037" width="7.453125" style="5" customWidth="1"/>
    <col min="12038" max="12038" width="26.1796875" style="5" customWidth="1"/>
    <col min="12039" max="12039" width="21.1796875" style="5" customWidth="1"/>
    <col min="12040" max="12278" width="8.7265625" style="5"/>
    <col min="12279" max="12279" width="0.1796875" style="5" customWidth="1"/>
    <col min="12280" max="12280" width="4.54296875" style="5" customWidth="1"/>
    <col min="12281" max="12281" width="3.453125" style="5" customWidth="1"/>
    <col min="12282" max="12282" width="4.453125" style="5" customWidth="1"/>
    <col min="12283" max="12283" width="3.453125" style="5" customWidth="1"/>
    <col min="12284" max="12284" width="9.81640625" style="5" customWidth="1"/>
    <col min="12285" max="12285" width="7.453125" style="5" customWidth="1"/>
    <col min="12286" max="12286" width="8.54296875" style="5" customWidth="1"/>
    <col min="12287" max="12287" width="7.453125" style="5" customWidth="1"/>
    <col min="12288" max="12288" width="20.81640625" style="5" customWidth="1"/>
    <col min="12289" max="12289" width="18.1796875" style="5" customWidth="1"/>
    <col min="12290" max="12290" width="9.81640625" style="5" customWidth="1"/>
    <col min="12291" max="12291" width="7.453125" style="5" customWidth="1"/>
    <col min="12292" max="12292" width="8.453125" style="5" customWidth="1"/>
    <col min="12293" max="12293" width="7.453125" style="5" customWidth="1"/>
    <col min="12294" max="12294" width="26.1796875" style="5" customWidth="1"/>
    <col min="12295" max="12295" width="21.1796875" style="5" customWidth="1"/>
    <col min="12296" max="12534" width="8.7265625" style="5"/>
    <col min="12535" max="12535" width="0.1796875" style="5" customWidth="1"/>
    <col min="12536" max="12536" width="4.54296875" style="5" customWidth="1"/>
    <col min="12537" max="12537" width="3.453125" style="5" customWidth="1"/>
    <col min="12538" max="12538" width="4.453125" style="5" customWidth="1"/>
    <col min="12539" max="12539" width="3.453125" style="5" customWidth="1"/>
    <col min="12540" max="12540" width="9.81640625" style="5" customWidth="1"/>
    <col min="12541" max="12541" width="7.453125" style="5" customWidth="1"/>
    <col min="12542" max="12542" width="8.54296875" style="5" customWidth="1"/>
    <col min="12543" max="12543" width="7.453125" style="5" customWidth="1"/>
    <col min="12544" max="12544" width="20.81640625" style="5" customWidth="1"/>
    <col min="12545" max="12545" width="18.1796875" style="5" customWidth="1"/>
    <col min="12546" max="12546" width="9.81640625" style="5" customWidth="1"/>
    <col min="12547" max="12547" width="7.453125" style="5" customWidth="1"/>
    <col min="12548" max="12548" width="8.453125" style="5" customWidth="1"/>
    <col min="12549" max="12549" width="7.453125" style="5" customWidth="1"/>
    <col min="12550" max="12550" width="26.1796875" style="5" customWidth="1"/>
    <col min="12551" max="12551" width="21.1796875" style="5" customWidth="1"/>
    <col min="12552" max="12790" width="8.7265625" style="5"/>
    <col min="12791" max="12791" width="0.1796875" style="5" customWidth="1"/>
    <col min="12792" max="12792" width="4.54296875" style="5" customWidth="1"/>
    <col min="12793" max="12793" width="3.453125" style="5" customWidth="1"/>
    <col min="12794" max="12794" width="4.453125" style="5" customWidth="1"/>
    <col min="12795" max="12795" width="3.453125" style="5" customWidth="1"/>
    <col min="12796" max="12796" width="9.81640625" style="5" customWidth="1"/>
    <col min="12797" max="12797" width="7.453125" style="5" customWidth="1"/>
    <col min="12798" max="12798" width="8.54296875" style="5" customWidth="1"/>
    <col min="12799" max="12799" width="7.453125" style="5" customWidth="1"/>
    <col min="12800" max="12800" width="20.81640625" style="5" customWidth="1"/>
    <col min="12801" max="12801" width="18.1796875" style="5" customWidth="1"/>
    <col min="12802" max="12802" width="9.81640625" style="5" customWidth="1"/>
    <col min="12803" max="12803" width="7.453125" style="5" customWidth="1"/>
    <col min="12804" max="12804" width="8.453125" style="5" customWidth="1"/>
    <col min="12805" max="12805" width="7.453125" style="5" customWidth="1"/>
    <col min="12806" max="12806" width="26.1796875" style="5" customWidth="1"/>
    <col min="12807" max="12807" width="21.1796875" style="5" customWidth="1"/>
    <col min="12808" max="13046" width="8.7265625" style="5"/>
    <col min="13047" max="13047" width="0.1796875" style="5" customWidth="1"/>
    <col min="13048" max="13048" width="4.54296875" style="5" customWidth="1"/>
    <col min="13049" max="13049" width="3.453125" style="5" customWidth="1"/>
    <col min="13050" max="13050" width="4.453125" style="5" customWidth="1"/>
    <col min="13051" max="13051" width="3.453125" style="5" customWidth="1"/>
    <col min="13052" max="13052" width="9.81640625" style="5" customWidth="1"/>
    <col min="13053" max="13053" width="7.453125" style="5" customWidth="1"/>
    <col min="13054" max="13054" width="8.54296875" style="5" customWidth="1"/>
    <col min="13055" max="13055" width="7.453125" style="5" customWidth="1"/>
    <col min="13056" max="13056" width="20.81640625" style="5" customWidth="1"/>
    <col min="13057" max="13057" width="18.1796875" style="5" customWidth="1"/>
    <col min="13058" max="13058" width="9.81640625" style="5" customWidth="1"/>
    <col min="13059" max="13059" width="7.453125" style="5" customWidth="1"/>
    <col min="13060" max="13060" width="8.453125" style="5" customWidth="1"/>
    <col min="13061" max="13061" width="7.453125" style="5" customWidth="1"/>
    <col min="13062" max="13062" width="26.1796875" style="5" customWidth="1"/>
    <col min="13063" max="13063" width="21.1796875" style="5" customWidth="1"/>
    <col min="13064" max="13302" width="8.7265625" style="5"/>
    <col min="13303" max="13303" width="0.1796875" style="5" customWidth="1"/>
    <col min="13304" max="13304" width="4.54296875" style="5" customWidth="1"/>
    <col min="13305" max="13305" width="3.453125" style="5" customWidth="1"/>
    <col min="13306" max="13306" width="4.453125" style="5" customWidth="1"/>
    <col min="13307" max="13307" width="3.453125" style="5" customWidth="1"/>
    <col min="13308" max="13308" width="9.81640625" style="5" customWidth="1"/>
    <col min="13309" max="13309" width="7.453125" style="5" customWidth="1"/>
    <col min="13310" max="13310" width="8.54296875" style="5" customWidth="1"/>
    <col min="13311" max="13311" width="7.453125" style="5" customWidth="1"/>
    <col min="13312" max="13312" width="20.81640625" style="5" customWidth="1"/>
    <col min="13313" max="13313" width="18.1796875" style="5" customWidth="1"/>
    <col min="13314" max="13314" width="9.81640625" style="5" customWidth="1"/>
    <col min="13315" max="13315" width="7.453125" style="5" customWidth="1"/>
    <col min="13316" max="13316" width="8.453125" style="5" customWidth="1"/>
    <col min="13317" max="13317" width="7.453125" style="5" customWidth="1"/>
    <col min="13318" max="13318" width="26.1796875" style="5" customWidth="1"/>
    <col min="13319" max="13319" width="21.1796875" style="5" customWidth="1"/>
    <col min="13320" max="13558" width="8.7265625" style="5"/>
    <col min="13559" max="13559" width="0.1796875" style="5" customWidth="1"/>
    <col min="13560" max="13560" width="4.54296875" style="5" customWidth="1"/>
    <col min="13561" max="13561" width="3.453125" style="5" customWidth="1"/>
    <col min="13562" max="13562" width="4.453125" style="5" customWidth="1"/>
    <col min="13563" max="13563" width="3.453125" style="5" customWidth="1"/>
    <col min="13564" max="13564" width="9.81640625" style="5" customWidth="1"/>
    <col min="13565" max="13565" width="7.453125" style="5" customWidth="1"/>
    <col min="13566" max="13566" width="8.54296875" style="5" customWidth="1"/>
    <col min="13567" max="13567" width="7.453125" style="5" customWidth="1"/>
    <col min="13568" max="13568" width="20.81640625" style="5" customWidth="1"/>
    <col min="13569" max="13569" width="18.1796875" style="5" customWidth="1"/>
    <col min="13570" max="13570" width="9.81640625" style="5" customWidth="1"/>
    <col min="13571" max="13571" width="7.453125" style="5" customWidth="1"/>
    <col min="13572" max="13572" width="8.453125" style="5" customWidth="1"/>
    <col min="13573" max="13573" width="7.453125" style="5" customWidth="1"/>
    <col min="13574" max="13574" width="26.1796875" style="5" customWidth="1"/>
    <col min="13575" max="13575" width="21.1796875" style="5" customWidth="1"/>
    <col min="13576" max="13814" width="8.7265625" style="5"/>
    <col min="13815" max="13815" width="0.1796875" style="5" customWidth="1"/>
    <col min="13816" max="13816" width="4.54296875" style="5" customWidth="1"/>
    <col min="13817" max="13817" width="3.453125" style="5" customWidth="1"/>
    <col min="13818" max="13818" width="4.453125" style="5" customWidth="1"/>
    <col min="13819" max="13819" width="3.453125" style="5" customWidth="1"/>
    <col min="13820" max="13820" width="9.81640625" style="5" customWidth="1"/>
    <col min="13821" max="13821" width="7.453125" style="5" customWidth="1"/>
    <col min="13822" max="13822" width="8.54296875" style="5" customWidth="1"/>
    <col min="13823" max="13823" width="7.453125" style="5" customWidth="1"/>
    <col min="13824" max="13824" width="20.81640625" style="5" customWidth="1"/>
    <col min="13825" max="13825" width="18.1796875" style="5" customWidth="1"/>
    <col min="13826" max="13826" width="9.81640625" style="5" customWidth="1"/>
    <col min="13827" max="13827" width="7.453125" style="5" customWidth="1"/>
    <col min="13828" max="13828" width="8.453125" style="5" customWidth="1"/>
    <col min="13829" max="13829" width="7.453125" style="5" customWidth="1"/>
    <col min="13830" max="13830" width="26.1796875" style="5" customWidth="1"/>
    <col min="13831" max="13831" width="21.1796875" style="5" customWidth="1"/>
    <col min="13832" max="14070" width="8.7265625" style="5"/>
    <col min="14071" max="14071" width="0.1796875" style="5" customWidth="1"/>
    <col min="14072" max="14072" width="4.54296875" style="5" customWidth="1"/>
    <col min="14073" max="14073" width="3.453125" style="5" customWidth="1"/>
    <col min="14074" max="14074" width="4.453125" style="5" customWidth="1"/>
    <col min="14075" max="14075" width="3.453125" style="5" customWidth="1"/>
    <col min="14076" max="14076" width="9.81640625" style="5" customWidth="1"/>
    <col min="14077" max="14077" width="7.453125" style="5" customWidth="1"/>
    <col min="14078" max="14078" width="8.54296875" style="5" customWidth="1"/>
    <col min="14079" max="14079" width="7.453125" style="5" customWidth="1"/>
    <col min="14080" max="14080" width="20.81640625" style="5" customWidth="1"/>
    <col min="14081" max="14081" width="18.1796875" style="5" customWidth="1"/>
    <col min="14082" max="14082" width="9.81640625" style="5" customWidth="1"/>
    <col min="14083" max="14083" width="7.453125" style="5" customWidth="1"/>
    <col min="14084" max="14084" width="8.453125" style="5" customWidth="1"/>
    <col min="14085" max="14085" width="7.453125" style="5" customWidth="1"/>
    <col min="14086" max="14086" width="26.1796875" style="5" customWidth="1"/>
    <col min="14087" max="14087" width="21.1796875" style="5" customWidth="1"/>
    <col min="14088" max="14326" width="8.7265625" style="5"/>
    <col min="14327" max="14327" width="0.1796875" style="5" customWidth="1"/>
    <col min="14328" max="14328" width="4.54296875" style="5" customWidth="1"/>
    <col min="14329" max="14329" width="3.453125" style="5" customWidth="1"/>
    <col min="14330" max="14330" width="4.453125" style="5" customWidth="1"/>
    <col min="14331" max="14331" width="3.453125" style="5" customWidth="1"/>
    <col min="14332" max="14332" width="9.81640625" style="5" customWidth="1"/>
    <col min="14333" max="14333" width="7.453125" style="5" customWidth="1"/>
    <col min="14334" max="14334" width="8.54296875" style="5" customWidth="1"/>
    <col min="14335" max="14335" width="7.453125" style="5" customWidth="1"/>
    <col min="14336" max="14336" width="20.81640625" style="5" customWidth="1"/>
    <col min="14337" max="14337" width="18.1796875" style="5" customWidth="1"/>
    <col min="14338" max="14338" width="9.81640625" style="5" customWidth="1"/>
    <col min="14339" max="14339" width="7.453125" style="5" customWidth="1"/>
    <col min="14340" max="14340" width="8.453125" style="5" customWidth="1"/>
    <col min="14341" max="14341" width="7.453125" style="5" customWidth="1"/>
    <col min="14342" max="14342" width="26.1796875" style="5" customWidth="1"/>
    <col min="14343" max="14343" width="21.1796875" style="5" customWidth="1"/>
    <col min="14344" max="14582" width="8.7265625" style="5"/>
    <col min="14583" max="14583" width="0.1796875" style="5" customWidth="1"/>
    <col min="14584" max="14584" width="4.54296875" style="5" customWidth="1"/>
    <col min="14585" max="14585" width="3.453125" style="5" customWidth="1"/>
    <col min="14586" max="14586" width="4.453125" style="5" customWidth="1"/>
    <col min="14587" max="14587" width="3.453125" style="5" customWidth="1"/>
    <col min="14588" max="14588" width="9.81640625" style="5" customWidth="1"/>
    <col min="14589" max="14589" width="7.453125" style="5" customWidth="1"/>
    <col min="14590" max="14590" width="8.54296875" style="5" customWidth="1"/>
    <col min="14591" max="14591" width="7.453125" style="5" customWidth="1"/>
    <col min="14592" max="14592" width="20.81640625" style="5" customWidth="1"/>
    <col min="14593" max="14593" width="18.1796875" style="5" customWidth="1"/>
    <col min="14594" max="14594" width="9.81640625" style="5" customWidth="1"/>
    <col min="14595" max="14595" width="7.453125" style="5" customWidth="1"/>
    <col min="14596" max="14596" width="8.453125" style="5" customWidth="1"/>
    <col min="14597" max="14597" width="7.453125" style="5" customWidth="1"/>
    <col min="14598" max="14598" width="26.1796875" style="5" customWidth="1"/>
    <col min="14599" max="14599" width="21.1796875" style="5" customWidth="1"/>
    <col min="14600" max="14838" width="8.7265625" style="5"/>
    <col min="14839" max="14839" width="0.1796875" style="5" customWidth="1"/>
    <col min="14840" max="14840" width="4.54296875" style="5" customWidth="1"/>
    <col min="14841" max="14841" width="3.453125" style="5" customWidth="1"/>
    <col min="14842" max="14842" width="4.453125" style="5" customWidth="1"/>
    <col min="14843" max="14843" width="3.453125" style="5" customWidth="1"/>
    <col min="14844" max="14844" width="9.81640625" style="5" customWidth="1"/>
    <col min="14845" max="14845" width="7.453125" style="5" customWidth="1"/>
    <col min="14846" max="14846" width="8.54296875" style="5" customWidth="1"/>
    <col min="14847" max="14847" width="7.453125" style="5" customWidth="1"/>
    <col min="14848" max="14848" width="20.81640625" style="5" customWidth="1"/>
    <col min="14849" max="14849" width="18.1796875" style="5" customWidth="1"/>
    <col min="14850" max="14850" width="9.81640625" style="5" customWidth="1"/>
    <col min="14851" max="14851" width="7.453125" style="5" customWidth="1"/>
    <col min="14852" max="14852" width="8.453125" style="5" customWidth="1"/>
    <col min="14853" max="14853" width="7.453125" style="5" customWidth="1"/>
    <col min="14854" max="14854" width="26.1796875" style="5" customWidth="1"/>
    <col min="14855" max="14855" width="21.1796875" style="5" customWidth="1"/>
    <col min="14856" max="15094" width="8.7265625" style="5"/>
    <col min="15095" max="15095" width="0.1796875" style="5" customWidth="1"/>
    <col min="15096" max="15096" width="4.54296875" style="5" customWidth="1"/>
    <col min="15097" max="15097" width="3.453125" style="5" customWidth="1"/>
    <col min="15098" max="15098" width="4.453125" style="5" customWidth="1"/>
    <col min="15099" max="15099" width="3.453125" style="5" customWidth="1"/>
    <col min="15100" max="15100" width="9.81640625" style="5" customWidth="1"/>
    <col min="15101" max="15101" width="7.453125" style="5" customWidth="1"/>
    <col min="15102" max="15102" width="8.54296875" style="5" customWidth="1"/>
    <col min="15103" max="15103" width="7.453125" style="5" customWidth="1"/>
    <col min="15104" max="15104" width="20.81640625" style="5" customWidth="1"/>
    <col min="15105" max="15105" width="18.1796875" style="5" customWidth="1"/>
    <col min="15106" max="15106" width="9.81640625" style="5" customWidth="1"/>
    <col min="15107" max="15107" width="7.453125" style="5" customWidth="1"/>
    <col min="15108" max="15108" width="8.453125" style="5" customWidth="1"/>
    <col min="15109" max="15109" width="7.453125" style="5" customWidth="1"/>
    <col min="15110" max="15110" width="26.1796875" style="5" customWidth="1"/>
    <col min="15111" max="15111" width="21.1796875" style="5" customWidth="1"/>
    <col min="15112" max="15350" width="8.7265625" style="5"/>
    <col min="15351" max="15351" width="0.1796875" style="5" customWidth="1"/>
    <col min="15352" max="15352" width="4.54296875" style="5" customWidth="1"/>
    <col min="15353" max="15353" width="3.453125" style="5" customWidth="1"/>
    <col min="15354" max="15354" width="4.453125" style="5" customWidth="1"/>
    <col min="15355" max="15355" width="3.453125" style="5" customWidth="1"/>
    <col min="15356" max="15356" width="9.81640625" style="5" customWidth="1"/>
    <col min="15357" max="15357" width="7.453125" style="5" customWidth="1"/>
    <col min="15358" max="15358" width="8.54296875" style="5" customWidth="1"/>
    <col min="15359" max="15359" width="7.453125" style="5" customWidth="1"/>
    <col min="15360" max="15360" width="20.81640625" style="5" customWidth="1"/>
    <col min="15361" max="15361" width="18.1796875" style="5" customWidth="1"/>
    <col min="15362" max="15362" width="9.81640625" style="5" customWidth="1"/>
    <col min="15363" max="15363" width="7.453125" style="5" customWidth="1"/>
    <col min="15364" max="15364" width="8.453125" style="5" customWidth="1"/>
    <col min="15365" max="15365" width="7.453125" style="5" customWidth="1"/>
    <col min="15366" max="15366" width="26.1796875" style="5" customWidth="1"/>
    <col min="15367" max="15367" width="21.1796875" style="5" customWidth="1"/>
    <col min="15368" max="15606" width="8.7265625" style="5"/>
    <col min="15607" max="15607" width="0.1796875" style="5" customWidth="1"/>
    <col min="15608" max="15608" width="4.54296875" style="5" customWidth="1"/>
    <col min="15609" max="15609" width="3.453125" style="5" customWidth="1"/>
    <col min="15610" max="15610" width="4.453125" style="5" customWidth="1"/>
    <col min="15611" max="15611" width="3.453125" style="5" customWidth="1"/>
    <col min="15612" max="15612" width="9.81640625" style="5" customWidth="1"/>
    <col min="15613" max="15613" width="7.453125" style="5" customWidth="1"/>
    <col min="15614" max="15614" width="8.54296875" style="5" customWidth="1"/>
    <col min="15615" max="15615" width="7.453125" style="5" customWidth="1"/>
    <col min="15616" max="15616" width="20.81640625" style="5" customWidth="1"/>
    <col min="15617" max="15617" width="18.1796875" style="5" customWidth="1"/>
    <col min="15618" max="15618" width="9.81640625" style="5" customWidth="1"/>
    <col min="15619" max="15619" width="7.453125" style="5" customWidth="1"/>
    <col min="15620" max="15620" width="8.453125" style="5" customWidth="1"/>
    <col min="15621" max="15621" width="7.453125" style="5" customWidth="1"/>
    <col min="15622" max="15622" width="26.1796875" style="5" customWidth="1"/>
    <col min="15623" max="15623" width="21.1796875" style="5" customWidth="1"/>
    <col min="15624" max="15862" width="8.7265625" style="5"/>
    <col min="15863" max="15863" width="0.1796875" style="5" customWidth="1"/>
    <col min="15864" max="15864" width="4.54296875" style="5" customWidth="1"/>
    <col min="15865" max="15865" width="3.453125" style="5" customWidth="1"/>
    <col min="15866" max="15866" width="4.453125" style="5" customWidth="1"/>
    <col min="15867" max="15867" width="3.453125" style="5" customWidth="1"/>
    <col min="15868" max="15868" width="9.81640625" style="5" customWidth="1"/>
    <col min="15869" max="15869" width="7.453125" style="5" customWidth="1"/>
    <col min="15870" max="15870" width="8.54296875" style="5" customWidth="1"/>
    <col min="15871" max="15871" width="7.453125" style="5" customWidth="1"/>
    <col min="15872" max="15872" width="20.81640625" style="5" customWidth="1"/>
    <col min="15873" max="15873" width="18.1796875" style="5" customWidth="1"/>
    <col min="15874" max="15874" width="9.81640625" style="5" customWidth="1"/>
    <col min="15875" max="15875" width="7.453125" style="5" customWidth="1"/>
    <col min="15876" max="15876" width="8.453125" style="5" customWidth="1"/>
    <col min="15877" max="15877" width="7.453125" style="5" customWidth="1"/>
    <col min="15878" max="15878" width="26.1796875" style="5" customWidth="1"/>
    <col min="15879" max="15879" width="21.1796875" style="5" customWidth="1"/>
    <col min="15880" max="16118" width="8.7265625" style="5"/>
    <col min="16119" max="16119" width="0.1796875" style="5" customWidth="1"/>
    <col min="16120" max="16120" width="4.54296875" style="5" customWidth="1"/>
    <col min="16121" max="16121" width="3.453125" style="5" customWidth="1"/>
    <col min="16122" max="16122" width="4.453125" style="5" customWidth="1"/>
    <col min="16123" max="16123" width="3.453125" style="5" customWidth="1"/>
    <col min="16124" max="16124" width="9.81640625" style="5" customWidth="1"/>
    <col min="16125" max="16125" width="7.453125" style="5" customWidth="1"/>
    <col min="16126" max="16126" width="8.54296875" style="5" customWidth="1"/>
    <col min="16127" max="16127" width="7.453125" style="5" customWidth="1"/>
    <col min="16128" max="16128" width="20.81640625" style="5" customWidth="1"/>
    <col min="16129" max="16129" width="18.1796875" style="5" customWidth="1"/>
    <col min="16130" max="16130" width="9.81640625" style="5" customWidth="1"/>
    <col min="16131" max="16131" width="7.453125" style="5" customWidth="1"/>
    <col min="16132" max="16132" width="8.453125" style="5" customWidth="1"/>
    <col min="16133" max="16133" width="7.453125" style="5" customWidth="1"/>
    <col min="16134" max="16134" width="26.1796875" style="5" customWidth="1"/>
    <col min="16135" max="16135" width="21.1796875" style="5" customWidth="1"/>
    <col min="16136" max="16370" width="8.7265625" style="5"/>
    <col min="16371" max="16371" width="9" style="5" customWidth="1"/>
    <col min="16372" max="16372" width="8.7265625" style="5"/>
    <col min="16373" max="16384" width="9" style="5" customWidth="1"/>
  </cols>
  <sheetData>
    <row r="1" spans="1:10" ht="27.75" customHeight="1">
      <c r="A1" s="195"/>
      <c r="G1" s="4" t="s">
        <v>341</v>
      </c>
      <c r="I1" s="5" t="s">
        <v>892</v>
      </c>
      <c r="J1" s="5" t="s">
        <v>888</v>
      </c>
    </row>
    <row r="2" spans="1:10" ht="36" customHeight="1">
      <c r="A2" s="1" t="s">
        <v>193</v>
      </c>
      <c r="B2" s="2"/>
      <c r="C2" s="2"/>
      <c r="D2" s="3"/>
      <c r="E2" s="3"/>
      <c r="F2" s="3"/>
      <c r="I2" s="5" t="s">
        <v>893</v>
      </c>
      <c r="J2" s="5" t="s">
        <v>889</v>
      </c>
    </row>
    <row r="3" spans="1:10" ht="20.149999999999999" customHeight="1">
      <c r="A3" s="6" t="s">
        <v>420</v>
      </c>
      <c r="B3" s="3"/>
      <c r="C3" s="3"/>
      <c r="D3" s="3"/>
      <c r="E3" s="3"/>
      <c r="F3" s="3"/>
      <c r="G3" s="3"/>
      <c r="I3" s="5" t="s">
        <v>894</v>
      </c>
      <c r="J3" s="5" t="s">
        <v>890</v>
      </c>
    </row>
    <row r="4" spans="1:10" ht="8.5" customHeight="1">
      <c r="A4" s="1551" t="s">
        <v>414</v>
      </c>
      <c r="B4" s="1551"/>
      <c r="C4" s="1551"/>
      <c r="I4" s="5" t="s">
        <v>895</v>
      </c>
      <c r="J4" s="5" t="s">
        <v>891</v>
      </c>
    </row>
    <row r="5" spans="1:10" ht="71.5" customHeight="1">
      <c r="A5" s="1551"/>
      <c r="B5" s="1551"/>
      <c r="C5" s="1551"/>
    </row>
    <row r="6" spans="1:10" ht="30" customHeight="1">
      <c r="A6" s="1550" t="s">
        <v>194</v>
      </c>
      <c r="B6" s="1550"/>
      <c r="C6" s="1550"/>
      <c r="D6" s="1550"/>
      <c r="E6" s="1550"/>
      <c r="F6" s="1550"/>
      <c r="G6" s="1550"/>
    </row>
    <row r="7" spans="1:10" ht="20.149999999999999" customHeight="1" thickBot="1">
      <c r="A7" s="3"/>
      <c r="B7" s="3"/>
      <c r="C7" s="3"/>
      <c r="D7" s="3"/>
      <c r="E7" s="3"/>
      <c r="F7" s="3"/>
      <c r="G7" s="3"/>
    </row>
    <row r="8" spans="1:10" ht="40.4" customHeight="1" thickBot="1">
      <c r="A8" s="184" t="s">
        <v>195</v>
      </c>
      <c r="B8" s="185" t="s">
        <v>196</v>
      </c>
      <c r="C8" s="186" t="s">
        <v>197</v>
      </c>
      <c r="D8" s="185" t="s">
        <v>198</v>
      </c>
      <c r="E8" s="185" t="s">
        <v>199</v>
      </c>
      <c r="F8" s="185" t="s">
        <v>200</v>
      </c>
      <c r="G8" s="187" t="s">
        <v>201</v>
      </c>
    </row>
    <row r="9" spans="1:10" ht="60" customHeight="1">
      <c r="A9" s="242" t="str">
        <f>IF('(9) Annex 3'!A9="","",'(9) Annex 3'!A9)</f>
        <v/>
      </c>
      <c r="B9" s="205" t="str">
        <f>IF('(9) Annex 3'!B9="","",'(9) Annex 3'!B9)</f>
        <v/>
      </c>
      <c r="C9" s="48" t="str">
        <f>IF('(9) Annex 3'!C9="","",'(9) Annex 3'!C9)</f>
        <v/>
      </c>
      <c r="D9" s="962" t="str">
        <f>IF(ISNA(H9),"",IF(H9="","",H9))</f>
        <v/>
      </c>
      <c r="E9" s="961" t="str">
        <f>IF('(9) Annex 3'!E9="","",'(9) Annex 3'!E9)</f>
        <v/>
      </c>
      <c r="F9" s="961" t="str">
        <f>IF('(9) Annex 3'!F9="","", _xlfn.XLOOKUP('(9) Annex 3'!F9, I1:I4, J1:J4, ""))</f>
        <v/>
      </c>
      <c r="G9" s="961" t="str">
        <f>IF('(9) Annex 3'!G9="","",'(9) Annex 3'!G9)</f>
        <v/>
      </c>
      <c r="H9" s="215" t="e">
        <f>'(9) Annex 3'!H9</f>
        <v>#N/A</v>
      </c>
    </row>
    <row r="10" spans="1:10" ht="60" customHeight="1">
      <c r="A10" s="238" t="str">
        <f>IF('(9) Annex 3'!A10="","",'(9) Annex 3'!A10)</f>
        <v/>
      </c>
      <c r="B10" s="206" t="str">
        <f>IF('(9) Annex 3'!B10="","",'(9) Annex 3'!B10)</f>
        <v/>
      </c>
      <c r="C10" s="54" t="str">
        <f>IF('(9) Annex 3'!C10="","",'(9) Annex 3'!C10)</f>
        <v/>
      </c>
      <c r="D10" s="963" t="str">
        <f t="shared" ref="D10:D20" si="0">IF(ISNA(H10),"",IF(H10="","",H10))</f>
        <v/>
      </c>
      <c r="E10" s="50" t="str">
        <f>IF('(9) Annex 3'!E10="","",'(9) Annex 3'!E10)</f>
        <v/>
      </c>
      <c r="F10" s="252" t="str">
        <f>IF('(9) Annex 3'!F10="","",'(9) Annex 3'!F10)</f>
        <v/>
      </c>
      <c r="G10" s="253" t="str">
        <f>IF('(9) Annex 3'!G10="","",'(9) Annex 3'!G10)</f>
        <v/>
      </c>
      <c r="H10" s="215" t="e">
        <f>'(9) Annex 3'!H10</f>
        <v>#N/A</v>
      </c>
    </row>
    <row r="11" spans="1:10" ht="60" customHeight="1">
      <c r="A11" s="238" t="str">
        <f>IF('(9) Annex 3'!A11="","",'(9) Annex 3'!A11)</f>
        <v/>
      </c>
      <c r="B11" s="206" t="str">
        <f>IF('(9) Annex 3'!B11="","",'(9) Annex 3'!B11)</f>
        <v/>
      </c>
      <c r="C11" s="55" t="str">
        <f>IF('(9) Annex 3'!C11="","",'(9) Annex 3'!C11)</f>
        <v/>
      </c>
      <c r="D11" s="963" t="str">
        <f t="shared" si="0"/>
        <v/>
      </c>
      <c r="E11" s="50" t="str">
        <f>IF('(9) Annex 3'!E11="","",'(9) Annex 3'!E11)</f>
        <v/>
      </c>
      <c r="F11" s="252" t="str">
        <f>IF('(9) Annex 3'!F11="","",'(9) Annex 3'!F11)</f>
        <v/>
      </c>
      <c r="G11" s="253" t="str">
        <f>IF('(9) Annex 3'!G11="","",'(9) Annex 3'!G11)</f>
        <v/>
      </c>
      <c r="H11" s="215" t="e">
        <f>'(9) Annex 3'!H11</f>
        <v>#N/A</v>
      </c>
    </row>
    <row r="12" spans="1:10" ht="60" customHeight="1">
      <c r="A12" s="238" t="str">
        <f>IF('(9) Annex 3'!A12="","",'(9) Annex 3'!A12)</f>
        <v/>
      </c>
      <c r="B12" s="206" t="str">
        <f>IF('(9) Annex 3'!B12="","",'(9) Annex 3'!B12)</f>
        <v/>
      </c>
      <c r="C12" s="46" t="str">
        <f>IF('(9) Annex 3'!C12="","",'(9) Annex 3'!C12)</f>
        <v/>
      </c>
      <c r="D12" s="963" t="str">
        <f t="shared" si="0"/>
        <v/>
      </c>
      <c r="E12" s="50" t="str">
        <f>IF('(9) Annex 3'!E12="","",'(9) Annex 3'!E12)</f>
        <v/>
      </c>
      <c r="F12" s="254" t="str">
        <f>IF('(9) Annex 3'!F12="","",'(9) Annex 3'!F12)</f>
        <v/>
      </c>
      <c r="G12" s="253" t="str">
        <f>IF('(9) Annex 3'!G12="","",'(9) Annex 3'!G12)</f>
        <v/>
      </c>
      <c r="H12" s="215" t="e">
        <f>'(9) Annex 3'!H12</f>
        <v>#N/A</v>
      </c>
    </row>
    <row r="13" spans="1:10" ht="60" customHeight="1">
      <c r="A13" s="238" t="str">
        <f>IF('(9) Annex 3'!A13="","",'(9) Annex 3'!A13)</f>
        <v/>
      </c>
      <c r="B13" s="206" t="str">
        <f>IF('(9) Annex 3'!B13="","",'(9) Annex 3'!B13)</f>
        <v/>
      </c>
      <c r="C13" s="153" t="str">
        <f>IF('(9) Annex 3'!C13="","",'(9) Annex 3'!C13)</f>
        <v/>
      </c>
      <c r="D13" s="963" t="str">
        <f t="shared" si="0"/>
        <v/>
      </c>
      <c r="E13" s="50" t="str">
        <f>IF('(9) Annex 3'!E13="","",'(9) Annex 3'!E13)</f>
        <v/>
      </c>
      <c r="F13" s="254" t="str">
        <f>IF('(9) Annex 3'!F13="","",'(9) Annex 3'!F13)</f>
        <v/>
      </c>
      <c r="G13" s="253" t="str">
        <f>IF('(9) Annex 3'!G13="","",'(9) Annex 3'!G13)</f>
        <v/>
      </c>
      <c r="H13" s="215" t="e">
        <f>'(9) Annex 3'!H13</f>
        <v>#N/A</v>
      </c>
    </row>
    <row r="14" spans="1:10" ht="60" customHeight="1">
      <c r="A14" s="238" t="str">
        <f>IF('(9) Annex 3'!A14="","",'(9) Annex 3'!A14)</f>
        <v/>
      </c>
      <c r="B14" s="206" t="str">
        <f>IF('(9) Annex 3'!B14="","",'(9) Annex 3'!B14)</f>
        <v/>
      </c>
      <c r="C14" s="47" t="str">
        <f>IF('(9) Annex 3'!C14="","",'(9) Annex 3'!C14)</f>
        <v/>
      </c>
      <c r="D14" s="963" t="str">
        <f t="shared" si="0"/>
        <v/>
      </c>
      <c r="E14" s="50" t="str">
        <f>IF('(9) Annex 3'!E14="","",'(9) Annex 3'!E14)</f>
        <v/>
      </c>
      <c r="F14" s="252" t="str">
        <f>IF('(9) Annex 3'!F14="","",'(9) Annex 3'!F14)</f>
        <v/>
      </c>
      <c r="G14" s="253" t="str">
        <f>IF('(9) Annex 3'!G14="","",'(9) Annex 3'!G14)</f>
        <v/>
      </c>
      <c r="H14" s="215" t="e">
        <f>'(9) Annex 3'!H14</f>
        <v>#N/A</v>
      </c>
    </row>
    <row r="15" spans="1:10" ht="60" customHeight="1">
      <c r="A15" s="238" t="str">
        <f>IF('(9) Annex 3'!A15="","",'(9) Annex 3'!A15)</f>
        <v/>
      </c>
      <c r="B15" s="206" t="str">
        <f>IF('(9) Annex 3'!B15="","",'(9) Annex 3'!B15)</f>
        <v/>
      </c>
      <c r="C15" s="46" t="str">
        <f>IF('(9) Annex 3'!C15="","",'(9) Annex 3'!C15)</f>
        <v/>
      </c>
      <c r="D15" s="963" t="str">
        <f t="shared" si="0"/>
        <v/>
      </c>
      <c r="E15" s="50" t="str">
        <f>IF('(9) Annex 3'!E15="","",'(9) Annex 3'!E15)</f>
        <v/>
      </c>
      <c r="F15" s="254" t="str">
        <f>IF('(9) Annex 3'!F15="","",'(9) Annex 3'!F15)</f>
        <v/>
      </c>
      <c r="G15" s="253" t="str">
        <f>IF('(9) Annex 3'!G15="","",'(9) Annex 3'!G15)</f>
        <v/>
      </c>
      <c r="H15" s="215" t="e">
        <f>'(9) Annex 3'!H15</f>
        <v>#N/A</v>
      </c>
    </row>
    <row r="16" spans="1:10" ht="60" customHeight="1">
      <c r="A16" s="238" t="str">
        <f>IF('(9) Annex 3'!A16="","",'(9) Annex 3'!A16)</f>
        <v/>
      </c>
      <c r="B16" s="206" t="str">
        <f>IF('(9) Annex 3'!B16="","",'(9) Annex 3'!B16)</f>
        <v/>
      </c>
      <c r="C16" s="46" t="str">
        <f>IF('(9) Annex 3'!C16="","",'(9) Annex 3'!C16)</f>
        <v/>
      </c>
      <c r="D16" s="963" t="str">
        <f t="shared" si="0"/>
        <v/>
      </c>
      <c r="E16" s="50" t="str">
        <f>IF('(9) Annex 3'!E16="","",'(9) Annex 3'!E16)</f>
        <v/>
      </c>
      <c r="F16" s="254" t="str">
        <f>IF('(9) Annex 3'!F16="","",'(9) Annex 3'!F16)</f>
        <v/>
      </c>
      <c r="G16" s="253" t="str">
        <f>IF('(9) Annex 3'!G16="","",'(9) Annex 3'!G16)</f>
        <v/>
      </c>
      <c r="H16" s="215" t="e">
        <f>'(9) Annex 3'!H16</f>
        <v>#N/A</v>
      </c>
    </row>
    <row r="17" spans="1:8" ht="60" customHeight="1">
      <c r="A17" s="238" t="str">
        <f>IF('(9) Annex 3'!A17="","",'(9) Annex 3'!A17)</f>
        <v/>
      </c>
      <c r="B17" s="206" t="str">
        <f>IF('(9) Annex 3'!B17="","",'(9) Annex 3'!B17)</f>
        <v/>
      </c>
      <c r="C17" s="46" t="str">
        <f>IF('(9) Annex 3'!C17="","",'(9) Annex 3'!C17)</f>
        <v/>
      </c>
      <c r="D17" s="963" t="str">
        <f t="shared" si="0"/>
        <v/>
      </c>
      <c r="E17" s="50" t="str">
        <f>IF('(9) Annex 3'!E17="","",'(9) Annex 3'!E17)</f>
        <v/>
      </c>
      <c r="F17" s="252" t="str">
        <f>IF('(9) Annex 3'!F17="","",'(9) Annex 3'!F17)</f>
        <v/>
      </c>
      <c r="G17" s="253" t="str">
        <f>IF('(9) Annex 3'!G17="","",'(9) Annex 3'!G17)</f>
        <v/>
      </c>
      <c r="H17" s="215" t="e">
        <f>'(9) Annex 3'!H17</f>
        <v>#N/A</v>
      </c>
    </row>
    <row r="18" spans="1:8" ht="60" customHeight="1">
      <c r="A18" s="238" t="str">
        <f>IF('(9) Annex 3'!A18="","",'(9) Annex 3'!A18)</f>
        <v/>
      </c>
      <c r="B18" s="206" t="str">
        <f>IF('(9) Annex 3'!B18="","",'(9) Annex 3'!B18)</f>
        <v/>
      </c>
      <c r="C18" s="45" t="str">
        <f>IF('(9) Annex 3'!C18="","",'(9) Annex 3'!C18)</f>
        <v/>
      </c>
      <c r="D18" s="963" t="str">
        <f t="shared" si="0"/>
        <v/>
      </c>
      <c r="E18" s="50" t="str">
        <f>IF('(9) Annex 3'!E18="","",'(9) Annex 3'!E18)</f>
        <v/>
      </c>
      <c r="F18" s="252" t="str">
        <f>IF('(9) Annex 3'!F18="","",'(9) Annex 3'!F18)</f>
        <v/>
      </c>
      <c r="G18" s="253" t="str">
        <f>IF('(9) Annex 3'!G18="","",'(9) Annex 3'!G18)</f>
        <v/>
      </c>
      <c r="H18" s="215" t="e">
        <f>'(9) Annex 3'!H18</f>
        <v>#N/A</v>
      </c>
    </row>
    <row r="19" spans="1:8" ht="60" customHeight="1">
      <c r="A19" s="238" t="str">
        <f>IF('(9) Annex 3'!A19="","",'(9) Annex 3'!A19)</f>
        <v/>
      </c>
      <c r="B19" s="206" t="str">
        <f>IF('(9) Annex 3'!B19="","",'(9) Annex 3'!B19)</f>
        <v/>
      </c>
      <c r="C19" s="46" t="str">
        <f>IF('(9) Annex 3'!C19="","",'(9) Annex 3'!C19)</f>
        <v/>
      </c>
      <c r="D19" s="963" t="str">
        <f t="shared" si="0"/>
        <v/>
      </c>
      <c r="E19" s="50" t="str">
        <f>IF('(9) Annex 3'!E19="","",'(9) Annex 3'!E19)</f>
        <v/>
      </c>
      <c r="F19" s="252" t="str">
        <f>IF('(9) Annex 3'!F19="","",'(9) Annex 3'!F19)</f>
        <v/>
      </c>
      <c r="G19" s="253" t="str">
        <f>IF('(9) Annex 3'!G19="","",'(9) Annex 3'!G19)</f>
        <v/>
      </c>
      <c r="H19" s="215" t="e">
        <f>'(9) Annex 3'!H19</f>
        <v>#N/A</v>
      </c>
    </row>
    <row r="20" spans="1:8" ht="60" customHeight="1" thickBot="1">
      <c r="A20" s="239" t="str">
        <f>IF('(9) Annex 3'!A20="","",'(9) Annex 3'!A20)</f>
        <v/>
      </c>
      <c r="B20" s="207" t="str">
        <f>IF('(9) Annex 3'!B20="","",'(9) Annex 3'!B20)</f>
        <v/>
      </c>
      <c r="C20" s="154" t="str">
        <f>IF('(9) Annex 3'!C20="","",'(9) Annex 3'!C20)</f>
        <v/>
      </c>
      <c r="D20" s="964" t="str">
        <f t="shared" si="0"/>
        <v/>
      </c>
      <c r="E20" s="52" t="str">
        <f>IF('(9) Annex 3'!E20="","",'(9) Annex 3'!E20)</f>
        <v/>
      </c>
      <c r="F20" s="255" t="str">
        <f>IF('(9) Annex 3'!F20="","",'(9) Annex 3'!F20)</f>
        <v/>
      </c>
      <c r="G20" s="256" t="str">
        <f>IF('(9) Annex 3'!G20="","",'(9) Annex 3'!G20)</f>
        <v/>
      </c>
      <c r="H20" s="215" t="e">
        <f>'(9) Annex 3'!H20</f>
        <v>#N/A</v>
      </c>
    </row>
    <row r="21" spans="1:8" ht="20.149999999999999" customHeight="1">
      <c r="A21" s="3"/>
      <c r="B21" s="3"/>
      <c r="C21" s="3"/>
      <c r="D21" s="3"/>
      <c r="E21" s="3"/>
      <c r="F21" s="3"/>
      <c r="G21" s="3"/>
    </row>
    <row r="22" spans="1:8" ht="26" customHeight="1">
      <c r="A22" s="3"/>
      <c r="C22" s="3"/>
      <c r="D22" s="3" t="s">
        <v>202</v>
      </c>
      <c r="E22" s="3"/>
      <c r="F22" s="3"/>
      <c r="G22" s="3"/>
    </row>
    <row r="23" spans="1:8" ht="26" customHeight="1">
      <c r="A23" s="3"/>
      <c r="C23" s="3"/>
      <c r="D23" s="245" t="s">
        <v>203</v>
      </c>
      <c r="E23" s="245" t="s">
        <v>204</v>
      </c>
      <c r="F23" s="245" t="s">
        <v>205</v>
      </c>
      <c r="G23" s="3"/>
    </row>
    <row r="24" spans="1:8" ht="26" customHeight="1">
      <c r="A24" s="3"/>
      <c r="B24" s="3"/>
      <c r="C24" s="3"/>
      <c r="D24" s="197" t="s">
        <v>410</v>
      </c>
      <c r="E24" s="216">
        <f>SUMIF($F$9:$F$20,D24,$H$9:$H$20)</f>
        <v>0</v>
      </c>
      <c r="F24" s="1552" t="e">
        <f>SUM(E24:E25)/$E$28</f>
        <v>#DIV/0!</v>
      </c>
      <c r="G24" s="3"/>
    </row>
    <row r="25" spans="1:8" ht="26" customHeight="1">
      <c r="A25" s="3"/>
      <c r="B25" s="3"/>
      <c r="C25" s="3"/>
      <c r="D25" s="389" t="s">
        <v>412</v>
      </c>
      <c r="E25" s="216">
        <f>SUMIF($F$9:$F$20,D25,$H$9:$H$20)</f>
        <v>0</v>
      </c>
      <c r="F25" s="1553"/>
      <c r="G25" s="3"/>
    </row>
    <row r="26" spans="1:8" ht="26" customHeight="1">
      <c r="A26" s="3"/>
      <c r="B26" s="3"/>
      <c r="C26" s="3"/>
      <c r="D26" s="390" t="s">
        <v>413</v>
      </c>
      <c r="E26" s="216">
        <f>SUMIF($F$9:$F$20,D26,$H$9:$H$20)</f>
        <v>0</v>
      </c>
      <c r="F26" s="1552" t="e">
        <f>SUM(E26:E27)/$E$28</f>
        <v>#DIV/0!</v>
      </c>
      <c r="G26" s="3"/>
    </row>
    <row r="27" spans="1:8" ht="26" customHeight="1" thickBot="1">
      <c r="A27" s="3"/>
      <c r="B27" s="3"/>
      <c r="C27" s="3"/>
      <c r="D27" s="249" t="s">
        <v>411</v>
      </c>
      <c r="E27" s="250">
        <f>SUMIF($F$9:$F$20,D27,$H$9:$H$20)</f>
        <v>0</v>
      </c>
      <c r="F27" s="1554"/>
      <c r="G27" s="3"/>
    </row>
    <row r="28" spans="1:8" ht="26" customHeight="1" thickTop="1">
      <c r="A28" s="3"/>
      <c r="B28" s="3"/>
      <c r="C28" s="3"/>
      <c r="D28" s="246" t="s">
        <v>206</v>
      </c>
      <c r="E28" s="247">
        <f>SUM(E24:E27)</f>
        <v>0</v>
      </c>
      <c r="F28" s="248" t="e">
        <f>F24+F26</f>
        <v>#DIV/0!</v>
      </c>
      <c r="G28" s="3"/>
    </row>
    <row r="29" spans="1:8" ht="20.149999999999999" customHeight="1">
      <c r="A29" s="3"/>
      <c r="B29" s="3"/>
      <c r="C29" s="3"/>
      <c r="D29" s="196"/>
      <c r="E29" s="3"/>
      <c r="F29" s="3"/>
      <c r="G29" s="3"/>
    </row>
    <row r="30" spans="1:8" ht="30" customHeight="1">
      <c r="A30" s="1550" t="s">
        <v>207</v>
      </c>
      <c r="B30" s="1550"/>
      <c r="C30" s="1550"/>
      <c r="D30" s="1550"/>
      <c r="E30" s="1550"/>
      <c r="F30" s="1550"/>
      <c r="G30" s="1550"/>
    </row>
    <row r="31" spans="1:8" ht="20.149999999999999" customHeight="1" thickBot="1">
      <c r="A31" s="3"/>
      <c r="B31" s="3"/>
      <c r="C31" s="3"/>
      <c r="D31" s="3"/>
      <c r="E31" s="3"/>
      <c r="F31" s="3"/>
      <c r="G31" s="3"/>
    </row>
    <row r="32" spans="1:8" ht="40.4" customHeight="1" thickBot="1">
      <c r="A32" s="184" t="s">
        <v>195</v>
      </c>
      <c r="B32" s="185" t="s">
        <v>208</v>
      </c>
      <c r="C32" s="186" t="s">
        <v>197</v>
      </c>
      <c r="D32" s="1555" t="s">
        <v>209</v>
      </c>
      <c r="E32" s="1556"/>
      <c r="F32" s="1557"/>
      <c r="G32" s="209" t="s">
        <v>201</v>
      </c>
    </row>
    <row r="33" spans="1:7" ht="60" customHeight="1">
      <c r="A33" s="242" t="str">
        <f>IF('(9) Annex 3'!A33="","",'(9) Annex 3'!A33)</f>
        <v/>
      </c>
      <c r="B33" s="241" t="str">
        <f>IF('(9) Annex 3'!B33="","",'(9) Annex 3'!B33)</f>
        <v/>
      </c>
      <c r="C33" s="47" t="str">
        <f>IF('(9) Annex 3'!C33="","",'(9) Annex 3'!C33)</f>
        <v/>
      </c>
      <c r="D33" s="1558" t="str">
        <f>IF('(9) Annex 3'!D33="","",'(9) Annex 3'!D33)</f>
        <v/>
      </c>
      <c r="E33" s="1559"/>
      <c r="F33" s="1560"/>
      <c r="G33" s="257" t="str">
        <f>IF('(9) Annex 3'!G33="","",'(9) Annex 3'!G33)</f>
        <v/>
      </c>
    </row>
    <row r="34" spans="1:7" ht="60" customHeight="1">
      <c r="A34" s="238" t="str">
        <f>IF('(9) Annex 3'!A34="","",'(9) Annex 3'!A34)</f>
        <v/>
      </c>
      <c r="B34" s="206" t="str">
        <f>IF('(9) Annex 3'!B34="","",'(9) Annex 3'!B34)</f>
        <v/>
      </c>
      <c r="C34" s="46" t="str">
        <f>IF('(9) Annex 3'!C34="","",'(9) Annex 3'!C34)</f>
        <v/>
      </c>
      <c r="D34" s="1561" t="str">
        <f>IF('(9) Annex 3'!D34="","",'(9) Annex 3'!D34)</f>
        <v/>
      </c>
      <c r="E34" s="1562"/>
      <c r="F34" s="1563"/>
      <c r="G34" s="51" t="str">
        <f>IF('(9) Annex 3'!G34="","",'(9) Annex 3'!G34)</f>
        <v/>
      </c>
    </row>
    <row r="35" spans="1:7" ht="60" customHeight="1">
      <c r="A35" s="238" t="str">
        <f>IF('(9) Annex 3'!A35="","",'(9) Annex 3'!A35)</f>
        <v/>
      </c>
      <c r="B35" s="206" t="str">
        <f>IF('(9) Annex 3'!B35="","",'(9) Annex 3'!B35)</f>
        <v/>
      </c>
      <c r="C35" s="45" t="str">
        <f>IF('(9) Annex 3'!C35="","",'(9) Annex 3'!C35)</f>
        <v/>
      </c>
      <c r="D35" s="1561" t="str">
        <f>IF('(9) Annex 3'!D35="","",'(9) Annex 3'!D35)</f>
        <v/>
      </c>
      <c r="E35" s="1562"/>
      <c r="F35" s="1563"/>
      <c r="G35" s="51" t="str">
        <f>IF('(9) Annex 3'!G35="","",'(9) Annex 3'!G35)</f>
        <v/>
      </c>
    </row>
    <row r="36" spans="1:7" ht="60" customHeight="1" thickBot="1">
      <c r="A36" s="239" t="str">
        <f>IF('(9) Annex 3'!A36="","",'(9) Annex 3'!A36)</f>
        <v/>
      </c>
      <c r="B36" s="207" t="str">
        <f>IF('(9) Annex 3'!B36="","",'(9) Annex 3'!B36)</f>
        <v/>
      </c>
      <c r="C36" s="56" t="str">
        <f>IF('(9) Annex 3'!C36="","",'(9) Annex 3'!C36)</f>
        <v/>
      </c>
      <c r="D36" s="1564" t="str">
        <f>IF('(9) Annex 3'!D36="","",'(9) Annex 3'!D36)</f>
        <v/>
      </c>
      <c r="E36" s="1565"/>
      <c r="F36" s="1566"/>
      <c r="G36" s="53" t="str">
        <f>IF('(9) Annex 3'!G36="","",'(9) Annex 3'!G36)</f>
        <v/>
      </c>
    </row>
    <row r="37" spans="1:7" ht="20.149999999999999" customHeight="1">
      <c r="A37" s="3"/>
      <c r="B37" s="3"/>
      <c r="C37" s="3"/>
      <c r="D37" s="3"/>
      <c r="E37" s="3"/>
      <c r="F37" s="3"/>
      <c r="G37" s="3"/>
    </row>
    <row r="38" spans="1:7" ht="20.149999999999999" customHeight="1">
      <c r="A38" s="3"/>
      <c r="B38" s="3"/>
      <c r="C38" s="3"/>
      <c r="D38" s="3"/>
      <c r="E38" s="3"/>
      <c r="F38" s="3"/>
      <c r="G38" s="3"/>
    </row>
    <row r="39" spans="1:7" ht="20.149999999999999" customHeight="1"/>
    <row r="40" spans="1:7" ht="19.5" customHeight="1"/>
    <row r="41" spans="1:7" ht="27.75" customHeight="1"/>
    <row r="42" spans="1:7" ht="20.149999999999999" customHeight="1"/>
    <row r="43" spans="1:7" ht="20.149999999999999" customHeight="1"/>
    <row r="44" spans="1:7" ht="20.149999999999999" customHeight="1"/>
    <row r="45" spans="1:7" ht="20.149999999999999" customHeight="1">
      <c r="A45" s="1549"/>
      <c r="B45" s="1549"/>
      <c r="C45" s="1549"/>
    </row>
    <row r="46" spans="1:7" ht="20.149999999999999" customHeight="1">
      <c r="A46" s="1549"/>
      <c r="B46" s="1549"/>
      <c r="C46" s="1549"/>
    </row>
    <row r="47" spans="1:7" ht="20.149999999999999" customHeight="1"/>
    <row r="48" spans="1:7" ht="20.149999999999999" customHeight="1"/>
  </sheetData>
  <mergeCells count="12">
    <mergeCell ref="A46:C46"/>
    <mergeCell ref="A4:C5"/>
    <mergeCell ref="A6:G6"/>
    <mergeCell ref="F24:F25"/>
    <mergeCell ref="F26:F27"/>
    <mergeCell ref="A30:G30"/>
    <mergeCell ref="D32:F32"/>
    <mergeCell ref="D33:F33"/>
    <mergeCell ref="D34:F34"/>
    <mergeCell ref="D35:F35"/>
    <mergeCell ref="D36:F36"/>
    <mergeCell ref="A45:C45"/>
  </mergeCells>
  <phoneticPr fontId="4"/>
  <printOptions horizontalCentered="1"/>
  <pageMargins left="0.59055118110236227" right="0.27559055118110237" top="0.39370078740157483" bottom="0.78740157480314965" header="3.9370078740157481" footer="0.19685039370078741"/>
  <pageSetup paperSize="9" scale="50" orientation="portrait" blackAndWhite="1" cellComments="asDisplayed" r:id="rId1"/>
  <headerFooter alignWithMargins="0">
    <oddHeader xml:space="preserve">&amp;R&amp;"ＭＳ 明朝,標準"&amp;10 &amp;"ＭＳ 明朝,太字" &amp;14 &amp;16 </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8EAA4-D9D1-46BB-AD4D-0456C4676694}">
  <sheetPr codeName="Sheet16">
    <tabColor theme="7" tint="0.79998168889431442"/>
    <pageSetUpPr fitToPage="1"/>
  </sheetPr>
  <dimension ref="A1:K25"/>
  <sheetViews>
    <sheetView view="pageBreakPreview" zoomScale="60" zoomScaleNormal="100" workbookViewId="0"/>
  </sheetViews>
  <sheetFormatPr defaultColWidth="9" defaultRowHeight="12" outlineLevelRow="1"/>
  <cols>
    <col min="1" max="1" width="3.81640625" style="149" customWidth="1"/>
    <col min="2" max="2" width="20.54296875" style="149" customWidth="1"/>
    <col min="3" max="3" width="11.1796875" style="149" bestFit="1" customWidth="1"/>
    <col min="4" max="4" width="20.54296875" style="149" customWidth="1"/>
    <col min="5" max="5" width="12.54296875" style="149" hidden="1" customWidth="1"/>
    <col min="6" max="6" width="8.1796875" style="149" customWidth="1"/>
    <col min="7" max="7" width="7.81640625" style="149" customWidth="1"/>
    <col min="8" max="9" width="9" style="149" customWidth="1"/>
    <col min="10" max="10" width="19.453125" style="149" customWidth="1"/>
    <col min="11" max="16384" width="9" style="149"/>
  </cols>
  <sheetData>
    <row r="1" spans="1:11" ht="20.25" customHeight="1">
      <c r="A1" s="149" t="s">
        <v>309</v>
      </c>
      <c r="J1" s="150" t="s">
        <v>310</v>
      </c>
    </row>
    <row r="2" spans="1:11">
      <c r="I2" s="1717" t="str">
        <f>"案件番号"&amp;審査用案件概要シート!O5</f>
        <v>案件番号20XX-XX</v>
      </c>
      <c r="J2" s="1718"/>
    </row>
    <row r="3" spans="1:11" hidden="1">
      <c r="E3" s="149" t="s">
        <v>311</v>
      </c>
      <c r="G3" s="149" t="s">
        <v>311</v>
      </c>
      <c r="H3" s="149" t="s">
        <v>311</v>
      </c>
      <c r="I3" s="149" t="s">
        <v>311</v>
      </c>
    </row>
    <row r="4" spans="1:11" ht="24">
      <c r="A4" s="201"/>
      <c r="B4" s="201" t="s">
        <v>312</v>
      </c>
      <c r="C4" s="202" t="s">
        <v>86</v>
      </c>
      <c r="D4" s="202" t="s">
        <v>87</v>
      </c>
      <c r="E4" s="201" t="s">
        <v>88</v>
      </c>
      <c r="F4" s="199" t="s">
        <v>89</v>
      </c>
      <c r="G4" s="203" t="s">
        <v>36</v>
      </c>
      <c r="H4" s="203" t="s">
        <v>90</v>
      </c>
      <c r="I4" s="204" t="s">
        <v>91</v>
      </c>
      <c r="J4" s="199" t="s">
        <v>92</v>
      </c>
    </row>
    <row r="5" spans="1:11" ht="30" customHeight="1">
      <c r="A5" s="393" t="s">
        <v>415</v>
      </c>
      <c r="B5" s="200" t="str">
        <f>IF('(3) Annex 1'!B238="","",'(3) Annex 1'!B238)</f>
        <v/>
      </c>
      <c r="C5" s="200" t="str">
        <f>IF('(3) Annex 1'!D238="","",'(3) Annex 1'!D238)</f>
        <v/>
      </c>
      <c r="D5" s="200" t="str">
        <f>IF('(3) Annex 1'!E238="","",'(3) Annex 1'!E238)</f>
        <v/>
      </c>
      <c r="E5" s="200" t="str">
        <f>IF('(3) Annex 1'!F238="","",'(3) Annex 1'!F238)</f>
        <v/>
      </c>
      <c r="F5" s="200" t="str">
        <f>IF('(3) Annex 1'!G238="","",'(3) Annex 1'!G238)</f>
        <v/>
      </c>
      <c r="G5" s="200" t="str">
        <f>IF('(3) Annex 1'!I238="","",'(3) Annex 1'!I238)</f>
        <v/>
      </c>
      <c r="H5" s="200" t="str">
        <f>IF('(3) Annex 1'!J238="","",'(3) Annex 1'!J238)</f>
        <v/>
      </c>
      <c r="I5" s="200" t="str">
        <f>IF('(3) Annex 1'!K238="","",'(3) Annex 1'!K238)</f>
        <v/>
      </c>
      <c r="J5" s="200" t="str">
        <f>IF('(3) Annex 1'!L238="","",'(3) Annex 1'!L238)</f>
        <v>Select</v>
      </c>
      <c r="K5" s="149" t="e">
        <f>E5*F5</f>
        <v>#VALUE!</v>
      </c>
    </row>
    <row r="6" spans="1:11" ht="30" customHeight="1">
      <c r="A6" s="393" t="s">
        <v>416</v>
      </c>
      <c r="B6" s="200" t="str">
        <f>IF('(3) Annex 1'!B239="","",'(3) Annex 1'!B239)</f>
        <v/>
      </c>
      <c r="C6" s="200" t="str">
        <f>IF('(3) Annex 1'!D239="","",'(3) Annex 1'!D239)</f>
        <v/>
      </c>
      <c r="D6" s="200" t="str">
        <f>IF('(3) Annex 1'!E239="","",'(3) Annex 1'!E239)</f>
        <v/>
      </c>
      <c r="E6" s="200" t="str">
        <f>IF('(3) Annex 1'!F239="","",'(3) Annex 1'!F239)</f>
        <v/>
      </c>
      <c r="F6" s="200" t="str">
        <f>IF('(3) Annex 1'!G239="","",'(3) Annex 1'!G239)</f>
        <v/>
      </c>
      <c r="G6" s="200" t="str">
        <f>IF('(3) Annex 1'!I239="","",'(3) Annex 1'!I239)</f>
        <v/>
      </c>
      <c r="H6" s="200" t="str">
        <f>IF('(3) Annex 1'!J239="","",'(3) Annex 1'!J239)</f>
        <v/>
      </c>
      <c r="I6" s="200" t="str">
        <f>IF('(3) Annex 1'!K239="","",'(3) Annex 1'!K239)</f>
        <v/>
      </c>
      <c r="J6" s="200" t="str">
        <f>IF('(3) Annex 1'!L239="","",'(3) Annex 1'!L239)</f>
        <v>Select</v>
      </c>
      <c r="K6" s="149" t="e">
        <f t="shared" ref="K6:K14" si="0">E6*F6</f>
        <v>#VALUE!</v>
      </c>
    </row>
    <row r="7" spans="1:11" ht="30" customHeight="1">
      <c r="A7" s="393" t="s">
        <v>417</v>
      </c>
      <c r="B7" s="200" t="str">
        <f>IF('(3) Annex 1'!B240="","",'(3) Annex 1'!B240)</f>
        <v/>
      </c>
      <c r="C7" s="200" t="str">
        <f>IF('(3) Annex 1'!D240="","",'(3) Annex 1'!D240)</f>
        <v/>
      </c>
      <c r="D7" s="200" t="str">
        <f>IF('(3) Annex 1'!E240="","",'(3) Annex 1'!E240)</f>
        <v/>
      </c>
      <c r="E7" s="200" t="str">
        <f>IF('(3) Annex 1'!F240="","",'(3) Annex 1'!F240)</f>
        <v/>
      </c>
      <c r="F7" s="200" t="str">
        <f>IF('(3) Annex 1'!G240="","",'(3) Annex 1'!G240)</f>
        <v/>
      </c>
      <c r="G7" s="200" t="str">
        <f>IF('(3) Annex 1'!I240="","",'(3) Annex 1'!I240)</f>
        <v/>
      </c>
      <c r="H7" s="200" t="str">
        <f>IF('(3) Annex 1'!J240="","",'(3) Annex 1'!J240)</f>
        <v/>
      </c>
      <c r="I7" s="200" t="str">
        <f>IF('(3) Annex 1'!K240="","",'(3) Annex 1'!K240)</f>
        <v/>
      </c>
      <c r="J7" s="200" t="str">
        <f>IF('(3) Annex 1'!L240="","",'(3) Annex 1'!L240)</f>
        <v>Select</v>
      </c>
      <c r="K7" s="149" t="e">
        <f t="shared" si="0"/>
        <v>#VALUE!</v>
      </c>
    </row>
    <row r="8" spans="1:11" ht="30" customHeight="1">
      <c r="A8" s="393" t="s">
        <v>418</v>
      </c>
      <c r="B8" s="200" t="str">
        <f>IF('(3) Annex 1'!B241="","",'(3) Annex 1'!B241)</f>
        <v/>
      </c>
      <c r="C8" s="200" t="str">
        <f>IF('(3) Annex 1'!D241="","",'(3) Annex 1'!D241)</f>
        <v/>
      </c>
      <c r="D8" s="200" t="str">
        <f>IF('(3) Annex 1'!E241="","",'(3) Annex 1'!E241)</f>
        <v/>
      </c>
      <c r="E8" s="200" t="str">
        <f>IF('(3) Annex 1'!F241="","",'(3) Annex 1'!F241)</f>
        <v/>
      </c>
      <c r="F8" s="200" t="str">
        <f>IF('(3) Annex 1'!G241="","",'(3) Annex 1'!G241)</f>
        <v/>
      </c>
      <c r="G8" s="200" t="str">
        <f>IF('(3) Annex 1'!I241="","",'(3) Annex 1'!I241)</f>
        <v/>
      </c>
      <c r="H8" s="200" t="str">
        <f>IF('(3) Annex 1'!J241="","",'(3) Annex 1'!J241)</f>
        <v/>
      </c>
      <c r="I8" s="200" t="str">
        <f>IF('(3) Annex 1'!K241="","",'(3) Annex 1'!K241)</f>
        <v/>
      </c>
      <c r="J8" s="200" t="str">
        <f>IF('(3) Annex 1'!L241="","",'(3) Annex 1'!L241)</f>
        <v>Select</v>
      </c>
      <c r="K8" s="149" t="e">
        <f t="shared" si="0"/>
        <v>#VALUE!</v>
      </c>
    </row>
    <row r="9" spans="1:11" ht="30" customHeight="1">
      <c r="A9" s="393" t="s">
        <v>419</v>
      </c>
      <c r="B9" s="200" t="str">
        <f>IF('(3) Annex 1'!B242="","",'(3) Annex 1'!B242)</f>
        <v/>
      </c>
      <c r="C9" s="200" t="str">
        <f>IF('(3) Annex 1'!C242="","",'(3) Annex 1'!C242)</f>
        <v/>
      </c>
      <c r="D9" s="200" t="str">
        <f>IF('(3) Annex 1'!E242="","",'(3) Annex 1'!E242)</f>
        <v/>
      </c>
      <c r="E9" s="200" t="str">
        <f>IF('(3) Annex 1'!F242="","",'(3) Annex 1'!F242)</f>
        <v/>
      </c>
      <c r="F9" s="200" t="str">
        <f>IF('(3) Annex 1'!G242="","",'(3) Annex 1'!G242)</f>
        <v/>
      </c>
      <c r="G9" s="200" t="str">
        <f>IF('(3) Annex 1'!I242="","",'(3) Annex 1'!I242)</f>
        <v/>
      </c>
      <c r="H9" s="200" t="str">
        <f>IF('(3) Annex 1'!J242="","",'(3) Annex 1'!J242)</f>
        <v/>
      </c>
      <c r="I9" s="200" t="str">
        <f>IF('(3) Annex 1'!K242="","",'(3) Annex 1'!K242)</f>
        <v/>
      </c>
      <c r="J9" s="200" t="str">
        <f>IF('(3) Annex 1'!L242="","",'(3) Annex 1'!L242)</f>
        <v>Select</v>
      </c>
      <c r="K9" s="149" t="e">
        <f t="shared" si="0"/>
        <v>#VALUE!</v>
      </c>
    </row>
    <row r="10" spans="1:11" ht="30" hidden="1" customHeight="1" outlineLevel="1">
      <c r="A10" s="393" t="s">
        <v>313</v>
      </c>
      <c r="B10" s="200"/>
      <c r="C10" s="200"/>
      <c r="D10" s="200"/>
      <c r="E10" s="200"/>
      <c r="F10" s="200"/>
      <c r="G10" s="200"/>
      <c r="H10" s="200"/>
      <c r="I10" s="200"/>
      <c r="J10" s="200"/>
      <c r="K10" s="149">
        <f t="shared" si="0"/>
        <v>0</v>
      </c>
    </row>
    <row r="11" spans="1:11" ht="30" hidden="1" customHeight="1" outlineLevel="1">
      <c r="A11" s="393" t="s">
        <v>314</v>
      </c>
      <c r="B11" s="200"/>
      <c r="C11" s="200"/>
      <c r="D11" s="200"/>
      <c r="E11" s="200"/>
      <c r="F11" s="200"/>
      <c r="G11" s="200"/>
      <c r="H11" s="200"/>
      <c r="I11" s="200"/>
      <c r="J11" s="200"/>
      <c r="K11" s="149">
        <f t="shared" si="0"/>
        <v>0</v>
      </c>
    </row>
    <row r="12" spans="1:11" ht="30" hidden="1" customHeight="1" outlineLevel="1">
      <c r="A12" s="393" t="s">
        <v>315</v>
      </c>
      <c r="B12" s="200"/>
      <c r="C12" s="200"/>
      <c r="D12" s="200"/>
      <c r="E12" s="200"/>
      <c r="F12" s="200"/>
      <c r="G12" s="200"/>
      <c r="H12" s="200"/>
      <c r="I12" s="200"/>
      <c r="J12" s="200"/>
      <c r="K12" s="149">
        <f t="shared" si="0"/>
        <v>0</v>
      </c>
    </row>
    <row r="13" spans="1:11" ht="30" hidden="1" customHeight="1" outlineLevel="1">
      <c r="A13" s="393" t="s">
        <v>316</v>
      </c>
      <c r="B13" s="200"/>
      <c r="C13" s="200"/>
      <c r="D13" s="200"/>
      <c r="E13" s="200"/>
      <c r="F13" s="200"/>
      <c r="G13" s="200"/>
      <c r="H13" s="200"/>
      <c r="I13" s="200"/>
      <c r="J13" s="200"/>
      <c r="K13" s="149">
        <f t="shared" si="0"/>
        <v>0</v>
      </c>
    </row>
    <row r="14" spans="1:11" ht="30" hidden="1" customHeight="1" outlineLevel="1">
      <c r="A14" s="393" t="s">
        <v>317</v>
      </c>
      <c r="B14" s="200"/>
      <c r="C14" s="200"/>
      <c r="D14" s="200"/>
      <c r="E14" s="200"/>
      <c r="F14" s="200"/>
      <c r="G14" s="200"/>
      <c r="H14" s="200"/>
      <c r="I14" s="200"/>
      <c r="J14" s="200"/>
      <c r="K14" s="149">
        <f t="shared" si="0"/>
        <v>0</v>
      </c>
    </row>
    <row r="15" spans="1:11" collapsed="1">
      <c r="A15" s="1719" t="s">
        <v>94</v>
      </c>
      <c r="B15" s="1720"/>
      <c r="C15" s="1716" t="str">
        <f>'(3) Annex 1'!A246&amp;'(3) Annex 1'!D246</f>
        <v>1）</v>
      </c>
      <c r="D15" s="1716"/>
      <c r="E15" s="1716"/>
      <c r="F15" s="1716"/>
      <c r="G15" s="1716"/>
      <c r="H15" s="1716"/>
      <c r="I15" s="1716"/>
      <c r="J15" s="1716"/>
    </row>
    <row r="16" spans="1:11">
      <c r="A16" s="1721"/>
      <c r="B16" s="1722"/>
      <c r="C16" s="1716" t="str">
        <f>'(3) Annex 1'!A247&amp;'(3) Annex 1'!D247</f>
        <v>2）</v>
      </c>
      <c r="D16" s="1716"/>
      <c r="E16" s="1716"/>
      <c r="F16" s="1716"/>
      <c r="G16" s="1716"/>
      <c r="H16" s="1716"/>
      <c r="I16" s="1716"/>
      <c r="J16" s="1716"/>
    </row>
    <row r="17" spans="1:10">
      <c r="A17" s="1721"/>
      <c r="B17" s="1722"/>
      <c r="C17" s="1716" t="str">
        <f>'(3) Annex 1'!A248&amp;'(3) Annex 1'!D248</f>
        <v>3）</v>
      </c>
      <c r="D17" s="1716"/>
      <c r="E17" s="1716"/>
      <c r="F17" s="1716"/>
      <c r="G17" s="1716"/>
      <c r="H17" s="1716"/>
      <c r="I17" s="1716"/>
      <c r="J17" s="1716"/>
    </row>
    <row r="18" spans="1:10">
      <c r="A18" s="1721"/>
      <c r="B18" s="1722"/>
      <c r="C18" s="1716" t="str">
        <f>'(3) Annex 1'!A249&amp;'(3) Annex 1'!D249</f>
        <v>4）</v>
      </c>
      <c r="D18" s="1716"/>
      <c r="E18" s="1716"/>
      <c r="F18" s="1716"/>
      <c r="G18" s="1716"/>
      <c r="H18" s="1716"/>
      <c r="I18" s="1716"/>
      <c r="J18" s="1716"/>
    </row>
    <row r="19" spans="1:10">
      <c r="A19" s="1721"/>
      <c r="B19" s="1722"/>
      <c r="C19" s="1716" t="str">
        <f>'(3) Annex 1'!A250&amp;'(3) Annex 1'!D250</f>
        <v>5）</v>
      </c>
      <c r="D19" s="1716"/>
      <c r="E19" s="1716"/>
      <c r="F19" s="1716"/>
      <c r="G19" s="1716"/>
      <c r="H19" s="1716"/>
      <c r="I19" s="1716"/>
      <c r="J19" s="1716"/>
    </row>
    <row r="20" spans="1:10" ht="13" hidden="1" customHeight="1" outlineLevel="1">
      <c r="A20" s="1721"/>
      <c r="B20" s="1722"/>
      <c r="C20" s="1716" t="s">
        <v>313</v>
      </c>
      <c r="D20" s="1716"/>
      <c r="E20" s="1716"/>
      <c r="F20" s="1716"/>
      <c r="G20" s="1716"/>
      <c r="H20" s="1716"/>
      <c r="I20" s="1716"/>
      <c r="J20" s="1716"/>
    </row>
    <row r="21" spans="1:10" hidden="1" outlineLevel="1">
      <c r="A21" s="1721"/>
      <c r="B21" s="1722"/>
      <c r="C21" s="1716" t="s">
        <v>314</v>
      </c>
      <c r="D21" s="1716"/>
      <c r="E21" s="1716"/>
      <c r="F21" s="1716"/>
      <c r="G21" s="1716"/>
      <c r="H21" s="1716"/>
      <c r="I21" s="1716"/>
      <c r="J21" s="1716"/>
    </row>
    <row r="22" spans="1:10" hidden="1" outlineLevel="1">
      <c r="A22" s="1721"/>
      <c r="B22" s="1722"/>
      <c r="C22" s="1716" t="s">
        <v>315</v>
      </c>
      <c r="D22" s="1716"/>
      <c r="E22" s="1716"/>
      <c r="F22" s="1716"/>
      <c r="G22" s="1716"/>
      <c r="H22" s="1716"/>
      <c r="I22" s="1716"/>
      <c r="J22" s="1716"/>
    </row>
    <row r="23" spans="1:10" hidden="1" outlineLevel="1">
      <c r="A23" s="1721"/>
      <c r="B23" s="1722"/>
      <c r="C23" s="1716" t="s">
        <v>316</v>
      </c>
      <c r="D23" s="1716"/>
      <c r="E23" s="1716"/>
      <c r="F23" s="1716"/>
      <c r="G23" s="1716"/>
      <c r="H23" s="1716"/>
      <c r="I23" s="1716"/>
      <c r="J23" s="1716"/>
    </row>
    <row r="24" spans="1:10" hidden="1" outlineLevel="1">
      <c r="A24" s="151"/>
      <c r="B24" s="152"/>
      <c r="C24" s="1716" t="s">
        <v>317</v>
      </c>
      <c r="D24" s="1716"/>
      <c r="E24" s="1716"/>
      <c r="F24" s="1716"/>
      <c r="G24" s="1716"/>
      <c r="H24" s="1716"/>
      <c r="I24" s="1716"/>
      <c r="J24" s="1716"/>
    </row>
    <row r="25" spans="1:10" collapsed="1"/>
  </sheetData>
  <mergeCells count="12">
    <mergeCell ref="C23:J23"/>
    <mergeCell ref="C24:J24"/>
    <mergeCell ref="I2:J2"/>
    <mergeCell ref="A15:B23"/>
    <mergeCell ref="C15:J15"/>
    <mergeCell ref="C16:J16"/>
    <mergeCell ref="C17:J17"/>
    <mergeCell ref="C18:J18"/>
    <mergeCell ref="C19:J19"/>
    <mergeCell ref="C20:J20"/>
    <mergeCell ref="C21:J21"/>
    <mergeCell ref="C22:J22"/>
  </mergeCells>
  <phoneticPr fontId="4"/>
  <printOptions horizontalCentered="1"/>
  <pageMargins left="0.70866141732283472" right="0.70866141732283472" top="0.55118110236220474" bottom="0.55118110236220474" header="0.31496062992125984" footer="0.31496062992125984"/>
  <pageSetup paperSize="9" scale="81"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DEF12-6378-4387-A8C3-A6B39A34D344}">
  <sheetPr codeName="Sheet18"/>
  <dimension ref="A1:FD9"/>
  <sheetViews>
    <sheetView view="pageBreakPreview" zoomScale="60" zoomScaleNormal="100" workbookViewId="0"/>
  </sheetViews>
  <sheetFormatPr defaultRowHeight="13"/>
  <cols>
    <col min="1" max="1" width="15.90625" bestFit="1" customWidth="1"/>
    <col min="2" max="2" width="14.1796875" customWidth="1"/>
    <col min="9" max="17" width="12.08984375" customWidth="1"/>
    <col min="19" max="19" width="12.54296875" customWidth="1"/>
    <col min="58" max="58" width="26" customWidth="1"/>
    <col min="59" max="59" width="17" customWidth="1"/>
    <col min="60" max="61" width="16.7265625" bestFit="1" customWidth="1"/>
    <col min="63" max="63" width="17.36328125" customWidth="1"/>
    <col min="64" max="65" width="16.7265625" bestFit="1" customWidth="1"/>
    <col min="67" max="67" width="17.7265625" customWidth="1"/>
    <col min="70" max="71" width="19.08984375" customWidth="1"/>
  </cols>
  <sheetData>
    <row r="1" spans="1:160" s="371" customFormat="1" ht="68.5" customHeight="1">
      <c r="A1" s="377" t="s">
        <v>18</v>
      </c>
      <c r="B1" s="378" t="s">
        <v>19</v>
      </c>
      <c r="C1" s="378" t="s">
        <v>20</v>
      </c>
      <c r="D1" s="378" t="s">
        <v>21</v>
      </c>
      <c r="E1" s="379" t="s">
        <v>22</v>
      </c>
      <c r="F1" s="378" t="s">
        <v>360</v>
      </c>
      <c r="G1" s="380" t="s">
        <v>23</v>
      </c>
      <c r="H1" s="381" t="s">
        <v>24</v>
      </c>
      <c r="I1" s="381" t="s">
        <v>25</v>
      </c>
      <c r="J1" s="380" t="s">
        <v>27</v>
      </c>
      <c r="K1" s="380" t="s">
        <v>28</v>
      </c>
      <c r="L1" s="380" t="s">
        <v>29</v>
      </c>
      <c r="M1" s="380" t="s">
        <v>30</v>
      </c>
      <c r="N1" s="380" t="s">
        <v>361</v>
      </c>
      <c r="O1" s="380" t="s">
        <v>31</v>
      </c>
      <c r="P1" s="380" t="s">
        <v>32</v>
      </c>
      <c r="Q1" s="380" t="s">
        <v>400</v>
      </c>
      <c r="R1" s="380" t="s">
        <v>392</v>
      </c>
      <c r="S1" s="380" t="s">
        <v>393</v>
      </c>
      <c r="T1" s="380" t="s">
        <v>362</v>
      </c>
      <c r="U1" s="380" t="s">
        <v>363</v>
      </c>
      <c r="V1" s="380" t="s">
        <v>364</v>
      </c>
      <c r="W1" s="380" t="s">
        <v>365</v>
      </c>
      <c r="X1" s="380" t="s">
        <v>366</v>
      </c>
      <c r="Y1" s="380" t="s">
        <v>367</v>
      </c>
      <c r="Z1" s="380" t="s">
        <v>368</v>
      </c>
      <c r="AA1" s="380" t="s">
        <v>369</v>
      </c>
      <c r="AB1" s="380" t="s">
        <v>370</v>
      </c>
      <c r="AC1" s="380" t="s">
        <v>371</v>
      </c>
      <c r="AD1" s="380" t="s">
        <v>372</v>
      </c>
      <c r="AE1" s="378" t="s">
        <v>373</v>
      </c>
      <c r="AF1" s="380" t="s">
        <v>374</v>
      </c>
      <c r="AG1" s="378" t="s">
        <v>375</v>
      </c>
      <c r="AH1" s="378" t="s">
        <v>376</v>
      </c>
      <c r="AI1" s="382" t="s">
        <v>377</v>
      </c>
      <c r="AJ1" s="380" t="s">
        <v>378</v>
      </c>
      <c r="AK1" s="380" t="s">
        <v>399</v>
      </c>
      <c r="AL1" s="380" t="s">
        <v>392</v>
      </c>
      <c r="AM1" s="380" t="s">
        <v>393</v>
      </c>
      <c r="AN1" s="380" t="s">
        <v>362</v>
      </c>
      <c r="AO1" s="380" t="s">
        <v>363</v>
      </c>
      <c r="AP1" s="380" t="s">
        <v>364</v>
      </c>
      <c r="AQ1" s="380" t="s">
        <v>365</v>
      </c>
      <c r="AR1" s="380" t="s">
        <v>366</v>
      </c>
      <c r="AS1" s="380" t="s">
        <v>367</v>
      </c>
      <c r="AT1" s="380" t="s">
        <v>368</v>
      </c>
      <c r="AU1" s="380" t="s">
        <v>369</v>
      </c>
      <c r="AV1" s="380" t="s">
        <v>370</v>
      </c>
      <c r="AW1" s="380" t="s">
        <v>371</v>
      </c>
      <c r="AX1" s="380" t="s">
        <v>372</v>
      </c>
      <c r="AY1" s="378" t="s">
        <v>373</v>
      </c>
      <c r="AZ1" s="380" t="s">
        <v>374</v>
      </c>
      <c r="BA1" s="378" t="s">
        <v>375</v>
      </c>
      <c r="BB1" s="378" t="s">
        <v>376</v>
      </c>
      <c r="BC1" s="382" t="s">
        <v>377</v>
      </c>
      <c r="BD1" s="380" t="s">
        <v>378</v>
      </c>
      <c r="BE1" s="383" t="s">
        <v>379</v>
      </c>
      <c r="BF1" s="380" t="s">
        <v>380</v>
      </c>
      <c r="BG1" s="380" t="s">
        <v>381</v>
      </c>
      <c r="BH1" s="380" t="s">
        <v>382</v>
      </c>
      <c r="BI1" s="380" t="s">
        <v>407</v>
      </c>
      <c r="BJ1" s="380" t="s">
        <v>383</v>
      </c>
      <c r="BK1" s="380" t="s">
        <v>384</v>
      </c>
      <c r="BL1" s="380" t="s">
        <v>385</v>
      </c>
      <c r="BM1" s="380" t="s">
        <v>386</v>
      </c>
      <c r="BN1" s="380" t="s">
        <v>387</v>
      </c>
      <c r="BO1" s="380" t="s">
        <v>388</v>
      </c>
      <c r="BP1" s="380" t="s">
        <v>389</v>
      </c>
      <c r="BQ1" s="380" t="s">
        <v>390</v>
      </c>
      <c r="BR1" s="380" t="s">
        <v>408</v>
      </c>
      <c r="BS1" s="380" t="s">
        <v>409</v>
      </c>
      <c r="BT1" s="386" t="s">
        <v>398</v>
      </c>
    </row>
    <row r="2" spans="1:160" ht="73.5" customHeight="1">
      <c r="A2" s="372" t="str">
        <f>'(2) Application'!$F$4</f>
        <v>DD/MM/YYYY</v>
      </c>
      <c r="B2">
        <f>'(2) Application'!$C$9</f>
        <v>0</v>
      </c>
      <c r="C2">
        <f>'(2) Application'!$C$10</f>
        <v>0</v>
      </c>
      <c r="D2">
        <f>'(2) Application'!$C$11</f>
        <v>0</v>
      </c>
      <c r="E2">
        <f>'(2) Application'!$C$12</f>
        <v>0</v>
      </c>
      <c r="F2">
        <f>'(2) Application'!$C$15</f>
        <v>0</v>
      </c>
      <c r="G2" s="145">
        <f>'(2) Application'!$C$19</f>
        <v>0</v>
      </c>
      <c r="H2" s="387">
        <f>'(2) Application'!$E$19</f>
        <v>0</v>
      </c>
      <c r="I2">
        <f>'(2) Application'!$G$19</f>
        <v>0</v>
      </c>
      <c r="J2">
        <f>'(2) Application'!$C$22</f>
        <v>0</v>
      </c>
      <c r="K2">
        <f>'(2) Application'!$C$23</f>
        <v>0</v>
      </c>
      <c r="L2">
        <f>'(2) Application'!$C$24</f>
        <v>0</v>
      </c>
      <c r="M2">
        <f>'(2) Application'!$C$27</f>
        <v>0</v>
      </c>
      <c r="N2">
        <f>'(2) Application'!$C$28</f>
        <v>0</v>
      </c>
      <c r="O2">
        <f>'(2) Application'!$C$30</f>
        <v>0</v>
      </c>
      <c r="P2">
        <f>'(2) Application'!$C$29</f>
        <v>0</v>
      </c>
      <c r="Q2">
        <f>'(3) Annex 1'!$D$13</f>
        <v>0</v>
      </c>
      <c r="R2">
        <f>'(3) Annex 1'!$D$12</f>
        <v>0</v>
      </c>
      <c r="S2" t="str">
        <f>SUBSTITUTE(
IF('(3) Annex 1'!$D$17&lt;&gt;"","、"&amp;'(3) Annex 1'!$D$17,"") &amp;
IF('(3) Annex 1'!$D$19&lt;&gt;"","、"&amp;'(3) Annex 1'!$D$19,"") &amp;
IF('(3) Annex 1'!$D$21&lt;&gt;"","、"&amp;'(3) Annex 1'!$D$21,""),
"、","",1)</f>
        <v/>
      </c>
      <c r="T2">
        <f>'(3) Annex 1'!$D$14</f>
        <v>0</v>
      </c>
      <c r="U2">
        <f>'(3) Annex 1'!$D$15</f>
        <v>0</v>
      </c>
      <c r="V2">
        <f>'(3) Annex 1'!$F$15</f>
        <v>0</v>
      </c>
      <c r="W2" t="str">
        <f>IF(OR('(3) Annex 1'!$J$15="", '(3) Annex 1'!$J$15="Select"), "", '(3) Annex 1'!$J$15)</f>
        <v/>
      </c>
      <c r="X2">
        <f>'(3) Annex 1'!$D$16</f>
        <v>0</v>
      </c>
      <c r="Y2" t="str">
        <f>'(3) Annex 1'!$D$33&amp;'(3) Annex 1'!$D$39&amp;'(3) Annex 1'!$D$45</f>
        <v/>
      </c>
      <c r="Z2" t="str">
        <f>'(3) Annex 1'!$D$34&amp;'(3) Annex 1'!$D$40&amp;'(3) Annex 1'!$D$46</f>
        <v/>
      </c>
      <c r="AA2" t="str">
        <f>'(3) Annex 1'!$D$35&amp;'(3) Annex 1'!$D$41&amp;'(3) Annex 1'!$D$47</f>
        <v/>
      </c>
      <c r="AB2" t="str">
        <f>'(3) Annex 1'!$F$33&amp;'(3) Annex 1'!$F$39&amp;'(3) Annex 1'!$F$45</f>
        <v/>
      </c>
      <c r="AC2" t="str">
        <f>'(3) Annex 1'!$F$34&amp;'(3) Annex 1'!$F$40&amp;'(3) Annex 1'!$F$46</f>
        <v/>
      </c>
      <c r="AD2" t="str">
        <f>'(3) Annex 1'!$F$35&amp;'(3) Annex 1'!$F$41&amp;'(3) Annex 1'!$F$47</f>
        <v/>
      </c>
      <c r="AE2" t="str">
        <f>'(3) Annex 1'!$I$39&amp;'(3) Annex 1'!$I$45</f>
        <v/>
      </c>
      <c r="AF2" t="str">
        <f>'(3) Annex 1'!$I$40&amp;'(3) Annex 1'!$I$46</f>
        <v/>
      </c>
      <c r="AG2" t="str">
        <f>'(3) Annex 1'!$I$41&amp;'(3) Annex 1'!$I$47</f>
        <v/>
      </c>
      <c r="AH2" s="387">
        <f>'(3) Annex 1'!$K$45</f>
        <v>0</v>
      </c>
      <c r="AI2" s="387">
        <f>'(3) Annex 1'!$K$46</f>
        <v>0</v>
      </c>
      <c r="AJ2" s="388">
        <f>'(3) Annex 1'!$K$47</f>
        <v>0</v>
      </c>
      <c r="AK2">
        <f>'(3) Annex 1'!$D$51</f>
        <v>0</v>
      </c>
      <c r="AL2">
        <f>'(3) Annex 1'!$D$50</f>
        <v>0</v>
      </c>
      <c r="AM2" t="str">
        <f>SUBSTITUTE(
IF('(3) Annex 1'!$D$55&lt;&gt;"","、"&amp;'(3) Annex 1'!$D$55,"") &amp;
IF('(3) Annex 1'!$D$57&lt;&gt;"","、"&amp;'(3) Annex 1'!$D$57,"") &amp;
IF('(3) Annex 1'!$D$59&lt;&gt;"","、"&amp;'(3) Annex 1'!$D$59,""),
"、","",1)</f>
        <v/>
      </c>
      <c r="AN2">
        <f>'(3) Annex 1'!$D$52</f>
        <v>0</v>
      </c>
      <c r="AO2">
        <f>'(3) Annex 1'!$D$53</f>
        <v>0</v>
      </c>
      <c r="AP2">
        <f>'(3) Annex 1'!$F$53</f>
        <v>0</v>
      </c>
      <c r="AQ2" t="str">
        <f>IF(OR('(3) Annex 1'!$J$53="", '(3) Annex 1'!$J$53="Select"), "", '(3) Annex 1'!$J$53)</f>
        <v/>
      </c>
      <c r="AR2">
        <f>'(3) Annex 1'!$D$54</f>
        <v>0</v>
      </c>
      <c r="AS2" t="str">
        <f>'(3) Annex 1'!$D$71&amp;'(3) Annex 1'!$D$77&amp;'(3) Annex 1'!$D$83</f>
        <v/>
      </c>
      <c r="AT2" t="str">
        <f>'(3) Annex 1'!$D$72&amp;'(3) Annex 1'!$D$78&amp;'(3) Annex 1'!$D$84</f>
        <v/>
      </c>
      <c r="AU2" t="str">
        <f>'(3) Annex 1'!$D$73&amp;'(3) Annex 1'!$D$79&amp;'(3) Annex 1'!$D$85</f>
        <v/>
      </c>
      <c r="AV2" t="str">
        <f>'(3) Annex 1'!$F$71&amp;'(3) Annex 1'!$F$77&amp;'(3) Annex 1'!$F$83</f>
        <v/>
      </c>
      <c r="AW2" t="str">
        <f>'(3) Annex 1'!$F$72&amp;'(3) Annex 1'!$F$78&amp;'(3) Annex 1'!$F$84</f>
        <v/>
      </c>
      <c r="AX2" t="str">
        <f>'(3) Annex 1'!$F$73&amp;'(3) Annex 1'!$F$79&amp;'(3) Annex 1'!$F$85</f>
        <v/>
      </c>
      <c r="AY2" t="str">
        <f>'(3) Annex 1'!$I$77&amp;'(3) Annex 1'!$I$83</f>
        <v/>
      </c>
      <c r="AZ2" t="str">
        <f>'(3) Annex 1'!$I$78&amp;'(3) Annex 1'!$I$84</f>
        <v/>
      </c>
      <c r="BA2" t="str">
        <f>'(3) Annex 1'!$I$79&amp;'(3) Annex 1'!$I$85</f>
        <v/>
      </c>
      <c r="BB2" s="387">
        <f>'(3) Annex 1'!$K$83</f>
        <v>0</v>
      </c>
      <c r="BC2" s="387">
        <f>'(3) Annex 1'!$K$84</f>
        <v>0</v>
      </c>
      <c r="BD2" s="144">
        <f>'(3) Annex 1'!$K$85</f>
        <v>0</v>
      </c>
      <c r="BE2" s="145" t="str">
        <f>IF('(3) Annex 1'!$C$235="○","有","無")</f>
        <v>無</v>
      </c>
      <c r="BF2" s="144" t="str">
        <f>SUBSTITUTE(
IF('(3) Annex 1'!B238&lt;&gt;"","、"&amp;'(3) Annex 1'!B238,"") &amp;
IF('(3) Annex 1'!B239&lt;&gt;"","、"&amp;'(3) Annex 1'!B239,"") &amp;
IF('(3) Annex 1'!B240&lt;&gt;"","、"&amp;'(3) Annex 1'!B240,"") &amp;
IF('(3) Annex 1'!B241&lt;&gt;"","、"&amp;'(3) Annex 1'!B241,"") &amp;
IF('(3) Annex 1'!B242&lt;&gt;"","、"&amp;'(3) Annex 1'!B242,""),
"、","",1)</f>
        <v/>
      </c>
      <c r="BG2" s="375">
        <f>'(3) Annex 1'!$D$203</f>
        <v>0</v>
      </c>
      <c r="BH2" s="375">
        <f>'(3) Annex 1'!$G$203</f>
        <v>0</v>
      </c>
      <c r="BI2" s="144">
        <f>'(3) Annex 1'!$A$195</f>
        <v>0</v>
      </c>
      <c r="BJ2" s="376">
        <f>'(3) Annex 1'!$D$204</f>
        <v>0</v>
      </c>
      <c r="BK2" s="144">
        <f>--(LEN('(3) Annex 1'!$D$292)&gt;0)
+--(LEN('(3) Annex 1'!$D$299)&gt;0)
+--(LEN('(3) Annex 1'!$D$305)&gt;0)
+--(LEN('(3) Annex 1'!$D$311)&gt;0)</f>
        <v>0</v>
      </c>
      <c r="BL2" s="375" t="str">
        <f>IF('(3) Annex 1'!$D$286="","",'(3) Annex 1'!$D$286)</f>
        <v/>
      </c>
      <c r="BM2" s="375" t="str">
        <f>IF('(3) Annex 1'!$G$286="","",'(3) Annex 1'!$G$286)</f>
        <v/>
      </c>
      <c r="BN2" s="144" t="str">
        <f>IF(AND(NOT(ISNUMBER('(3) Annex 1'!$F$287)), NOT(ISNUMBER('(3) Annex 1'!$F$288))), "", IF(AND(ISNUMBER('(3) Annex 1'!$F$287), ISNUMBER('(3) Annex 1'!$F$288)), MAX('(3) Annex 1'!$F$287, '(3) Annex 1'!$F$288), IF(ISNUMBER('(3) Annex 1'!$F$287), '(3) Annex 1'!$F$287, IF(ISNUMBER('(3) Annex 1'!$F$288), '(3) Annex 1'!$F$288, ""))))</f>
        <v/>
      </c>
      <c r="BO2" s="375">
        <f>'(3) Annex 1'!$I$99</f>
        <v>0</v>
      </c>
      <c r="BP2" s="144">
        <f>'(3) Annex 1'!$E$150</f>
        <v>0</v>
      </c>
      <c r="BQ2" s="144" t="str">
        <f>SUBSTITUTE(
IF('(3) Annex 1'!$E$121&lt;&gt;"","、"&amp;'(3) Annex 1'!$E$121,"") &amp;
IF('(3) Annex 1'!$E$129&lt;&gt;"","、"&amp;'(3) Annex 1'!$E$129,"") &amp;
IF('(3) Annex 1'!$E$136&lt;&gt;"","、"&amp;'(3) Annex 1'!$E$136,"") &amp;
IF('(3) Annex 1'!$E$143&lt;&gt;"","、"&amp;'(3) Annex 1'!$E$143,""),
"、","",1)</f>
        <v/>
      </c>
      <c r="BR2" s="375">
        <f>'(3) Annex 1'!$F$99</f>
        <v>0</v>
      </c>
      <c r="BS2" s="375">
        <f>IF('(3) Annex 1'!$I$102&lt;&gt;"",'(3) Annex 1'!$I$102,'(3) Annex 1'!$I$99)</f>
        <v>0</v>
      </c>
      <c r="BT2">
        <f>'(7) Annex 2'!$B$8</f>
        <v>0</v>
      </c>
    </row>
    <row r="3" spans="1:160" ht="15" customHeight="1">
      <c r="A3" s="372"/>
      <c r="G3" s="145"/>
      <c r="AJ3" s="144"/>
      <c r="BD3" s="144"/>
      <c r="BE3" s="145"/>
      <c r="BF3" s="144"/>
      <c r="BG3" s="375"/>
      <c r="BH3" s="375"/>
      <c r="BI3" s="376"/>
      <c r="BJ3" s="144"/>
      <c r="BK3" s="375"/>
      <c r="BL3" s="375"/>
      <c r="BM3" s="144"/>
      <c r="BN3" s="144"/>
      <c r="BO3" s="144"/>
      <c r="BP3" s="144"/>
      <c r="BQ3" s="144"/>
    </row>
    <row r="4" spans="1:160" ht="73.5" customHeight="1">
      <c r="A4" s="380" t="s">
        <v>401</v>
      </c>
      <c r="B4" s="380" t="s">
        <v>392</v>
      </c>
      <c r="C4" s="380" t="s">
        <v>393</v>
      </c>
      <c r="D4" s="380" t="s">
        <v>362</v>
      </c>
      <c r="E4" s="380" t="s">
        <v>363</v>
      </c>
      <c r="F4" s="380" t="s">
        <v>364</v>
      </c>
      <c r="G4" s="380" t="s">
        <v>365</v>
      </c>
      <c r="H4" s="380" t="s">
        <v>366</v>
      </c>
      <c r="I4" s="380" t="s">
        <v>367</v>
      </c>
      <c r="J4" s="380" t="s">
        <v>368</v>
      </c>
      <c r="K4" s="380" t="s">
        <v>369</v>
      </c>
      <c r="L4" s="380" t="s">
        <v>370</v>
      </c>
      <c r="M4" s="380" t="s">
        <v>371</v>
      </c>
      <c r="N4" s="380" t="s">
        <v>372</v>
      </c>
      <c r="O4" s="378" t="s">
        <v>373</v>
      </c>
      <c r="P4" s="380" t="s">
        <v>374</v>
      </c>
      <c r="Q4" s="378" t="s">
        <v>375</v>
      </c>
      <c r="R4" s="378" t="s">
        <v>376</v>
      </c>
      <c r="S4" s="382" t="s">
        <v>377</v>
      </c>
      <c r="T4" s="380" t="s">
        <v>378</v>
      </c>
      <c r="U4" s="380" t="s">
        <v>402</v>
      </c>
      <c r="V4" s="380" t="s">
        <v>392</v>
      </c>
      <c r="W4" s="380" t="s">
        <v>393</v>
      </c>
      <c r="X4" s="380" t="s">
        <v>362</v>
      </c>
      <c r="Y4" s="380" t="s">
        <v>363</v>
      </c>
      <c r="Z4" s="380" t="s">
        <v>364</v>
      </c>
      <c r="AA4" s="380" t="s">
        <v>365</v>
      </c>
      <c r="AB4" s="380" t="s">
        <v>366</v>
      </c>
      <c r="AC4" s="380" t="s">
        <v>367</v>
      </c>
      <c r="AD4" s="380" t="s">
        <v>368</v>
      </c>
      <c r="AE4" s="380" t="s">
        <v>369</v>
      </c>
      <c r="AF4" s="380" t="s">
        <v>370</v>
      </c>
      <c r="AG4" s="380" t="s">
        <v>371</v>
      </c>
      <c r="AH4" s="380" t="s">
        <v>372</v>
      </c>
      <c r="AI4" s="378" t="s">
        <v>373</v>
      </c>
      <c r="AJ4" s="380" t="s">
        <v>374</v>
      </c>
      <c r="AK4" s="378" t="s">
        <v>375</v>
      </c>
      <c r="AL4" s="378" t="s">
        <v>376</v>
      </c>
      <c r="AM4" s="382" t="s">
        <v>377</v>
      </c>
      <c r="AN4" s="380" t="s">
        <v>378</v>
      </c>
      <c r="AO4" s="380" t="s">
        <v>403</v>
      </c>
      <c r="AP4" s="380" t="s">
        <v>392</v>
      </c>
      <c r="AQ4" s="380" t="s">
        <v>393</v>
      </c>
      <c r="AR4" s="380" t="s">
        <v>362</v>
      </c>
      <c r="AS4" s="380" t="s">
        <v>363</v>
      </c>
      <c r="AT4" s="380" t="s">
        <v>364</v>
      </c>
      <c r="AU4" s="380" t="s">
        <v>365</v>
      </c>
      <c r="AV4" s="380" t="s">
        <v>366</v>
      </c>
      <c r="AW4" s="380" t="s">
        <v>367</v>
      </c>
      <c r="AX4" s="380" t="s">
        <v>368</v>
      </c>
      <c r="AY4" s="380" t="s">
        <v>369</v>
      </c>
      <c r="AZ4" s="380" t="s">
        <v>370</v>
      </c>
      <c r="BA4" s="380" t="s">
        <v>371</v>
      </c>
      <c r="BB4" s="380" t="s">
        <v>372</v>
      </c>
      <c r="BC4" s="378" t="s">
        <v>373</v>
      </c>
      <c r="BD4" s="380" t="s">
        <v>374</v>
      </c>
      <c r="BE4" s="378" t="s">
        <v>375</v>
      </c>
      <c r="BF4" s="378" t="s">
        <v>376</v>
      </c>
      <c r="BG4" s="382" t="s">
        <v>377</v>
      </c>
      <c r="BH4" s="380" t="s">
        <v>378</v>
      </c>
      <c r="BI4" s="380" t="s">
        <v>404</v>
      </c>
      <c r="BJ4" s="380" t="s">
        <v>392</v>
      </c>
      <c r="BK4" s="380" t="s">
        <v>393</v>
      </c>
      <c r="BL4" s="380" t="s">
        <v>362</v>
      </c>
      <c r="BM4" s="380" t="s">
        <v>363</v>
      </c>
      <c r="BN4" s="380" t="s">
        <v>364</v>
      </c>
      <c r="BO4" s="380" t="s">
        <v>365</v>
      </c>
      <c r="BP4" s="380" t="s">
        <v>366</v>
      </c>
      <c r="BQ4" s="380" t="s">
        <v>367</v>
      </c>
      <c r="BR4" s="380" t="s">
        <v>368</v>
      </c>
      <c r="BS4" s="380" t="s">
        <v>369</v>
      </c>
      <c r="BT4" s="380" t="s">
        <v>370</v>
      </c>
      <c r="BU4" s="380" t="s">
        <v>371</v>
      </c>
      <c r="BV4" s="380" t="s">
        <v>372</v>
      </c>
      <c r="BW4" s="378" t="s">
        <v>373</v>
      </c>
      <c r="BX4" s="380" t="s">
        <v>374</v>
      </c>
      <c r="BY4" s="378" t="s">
        <v>375</v>
      </c>
      <c r="BZ4" s="378" t="s">
        <v>376</v>
      </c>
      <c r="CA4" s="382" t="s">
        <v>377</v>
      </c>
      <c r="CB4" s="380" t="s">
        <v>378</v>
      </c>
      <c r="CC4" s="380" t="s">
        <v>405</v>
      </c>
      <c r="CD4" s="380" t="s">
        <v>392</v>
      </c>
      <c r="CE4" s="380" t="s">
        <v>393</v>
      </c>
      <c r="CF4" s="380" t="s">
        <v>362</v>
      </c>
      <c r="CG4" s="380" t="s">
        <v>363</v>
      </c>
      <c r="CH4" s="380" t="s">
        <v>364</v>
      </c>
      <c r="CI4" s="380" t="s">
        <v>365</v>
      </c>
      <c r="CJ4" s="380" t="s">
        <v>366</v>
      </c>
      <c r="CK4" s="380" t="s">
        <v>367</v>
      </c>
      <c r="CL4" s="380" t="s">
        <v>368</v>
      </c>
      <c r="CM4" s="380" t="s">
        <v>369</v>
      </c>
      <c r="CN4" s="380" t="s">
        <v>370</v>
      </c>
      <c r="CO4" s="380" t="s">
        <v>371</v>
      </c>
      <c r="CP4" s="380" t="s">
        <v>372</v>
      </c>
      <c r="CQ4" s="378" t="s">
        <v>373</v>
      </c>
      <c r="CR4" s="380" t="s">
        <v>374</v>
      </c>
      <c r="CS4" s="378" t="s">
        <v>375</v>
      </c>
      <c r="CT4" s="378" t="s">
        <v>376</v>
      </c>
      <c r="CU4" s="382" t="s">
        <v>377</v>
      </c>
      <c r="CV4" s="380" t="s">
        <v>378</v>
      </c>
      <c r="CW4" s="380" t="s">
        <v>406</v>
      </c>
      <c r="CX4" s="380" t="s">
        <v>392</v>
      </c>
      <c r="CY4" s="380" t="s">
        <v>393</v>
      </c>
      <c r="CZ4" s="380" t="s">
        <v>362</v>
      </c>
      <c r="DA4" s="380" t="s">
        <v>363</v>
      </c>
      <c r="DB4" s="380" t="s">
        <v>364</v>
      </c>
      <c r="DC4" s="380" t="s">
        <v>365</v>
      </c>
      <c r="DD4" s="380" t="s">
        <v>366</v>
      </c>
      <c r="DE4" s="380" t="s">
        <v>367</v>
      </c>
      <c r="DF4" s="380" t="s">
        <v>368</v>
      </c>
      <c r="DG4" s="380" t="s">
        <v>369</v>
      </c>
      <c r="DH4" s="380" t="s">
        <v>370</v>
      </c>
      <c r="DI4" s="380" t="s">
        <v>371</v>
      </c>
      <c r="DJ4" s="380" t="s">
        <v>372</v>
      </c>
      <c r="DK4" s="378" t="s">
        <v>373</v>
      </c>
      <c r="DL4" s="380" t="s">
        <v>374</v>
      </c>
      <c r="DM4" s="378" t="s">
        <v>375</v>
      </c>
      <c r="DN4" s="378" t="s">
        <v>376</v>
      </c>
      <c r="DO4" s="382" t="s">
        <v>377</v>
      </c>
      <c r="DP4" s="380" t="s">
        <v>378</v>
      </c>
      <c r="DQ4" s="380" t="s">
        <v>885</v>
      </c>
      <c r="DR4" s="380" t="s">
        <v>392</v>
      </c>
      <c r="DS4" s="380" t="s">
        <v>393</v>
      </c>
      <c r="DT4" s="380" t="s">
        <v>362</v>
      </c>
      <c r="DU4" s="380" t="s">
        <v>363</v>
      </c>
      <c r="DV4" s="380" t="s">
        <v>364</v>
      </c>
      <c r="DW4" s="380" t="s">
        <v>365</v>
      </c>
      <c r="DX4" s="380" t="s">
        <v>366</v>
      </c>
      <c r="DY4" s="380" t="s">
        <v>367</v>
      </c>
      <c r="DZ4" s="380" t="s">
        <v>368</v>
      </c>
      <c r="EA4" s="380" t="s">
        <v>369</v>
      </c>
      <c r="EB4" s="380" t="s">
        <v>370</v>
      </c>
      <c r="EC4" s="380" t="s">
        <v>371</v>
      </c>
      <c r="ED4" s="380" t="s">
        <v>372</v>
      </c>
      <c r="EE4" s="378" t="s">
        <v>373</v>
      </c>
      <c r="EF4" s="380" t="s">
        <v>374</v>
      </c>
      <c r="EG4" s="378" t="s">
        <v>375</v>
      </c>
      <c r="EH4" s="378" t="s">
        <v>376</v>
      </c>
      <c r="EI4" s="382" t="s">
        <v>377</v>
      </c>
      <c r="EJ4" s="380" t="s">
        <v>378</v>
      </c>
      <c r="EK4" s="380" t="s">
        <v>884</v>
      </c>
      <c r="EL4" s="380" t="s">
        <v>392</v>
      </c>
      <c r="EM4" s="380" t="s">
        <v>393</v>
      </c>
      <c r="EN4" s="380" t="s">
        <v>362</v>
      </c>
      <c r="EO4" s="380" t="s">
        <v>363</v>
      </c>
      <c r="EP4" s="380" t="s">
        <v>364</v>
      </c>
      <c r="EQ4" s="380" t="s">
        <v>365</v>
      </c>
      <c r="ER4" s="380" t="s">
        <v>366</v>
      </c>
      <c r="ES4" s="380" t="s">
        <v>367</v>
      </c>
      <c r="ET4" s="380" t="s">
        <v>368</v>
      </c>
      <c r="EU4" s="380" t="s">
        <v>369</v>
      </c>
      <c r="EV4" s="380" t="s">
        <v>370</v>
      </c>
      <c r="EW4" s="380" t="s">
        <v>371</v>
      </c>
      <c r="EX4" s="380" t="s">
        <v>372</v>
      </c>
      <c r="EY4" s="378" t="s">
        <v>373</v>
      </c>
      <c r="EZ4" s="380" t="s">
        <v>374</v>
      </c>
      <c r="FA4" s="378" t="s">
        <v>375</v>
      </c>
      <c r="FB4" s="378" t="s">
        <v>376</v>
      </c>
      <c r="FC4" s="382" t="s">
        <v>377</v>
      </c>
      <c r="FD4" s="380" t="s">
        <v>378</v>
      </c>
    </row>
    <row r="5" spans="1:160" ht="73.5" customHeight="1">
      <c r="A5">
        <f>'(4) Annex 1 addition'!$D$5</f>
        <v>0</v>
      </c>
      <c r="B5">
        <f>'(4) Annex 1 addition'!$D$4</f>
        <v>0</v>
      </c>
      <c r="C5" t="str">
        <f>SUBSTITUTE(
IF('(4) Annex 1 addition'!$D$9&lt;&gt;"","、"&amp;'(4) Annex 1 addition'!$D$9,"") &amp;
IF('(4) Annex 1 addition'!$D$11&lt;&gt;"","、"&amp;'(4) Annex 1 addition'!$D$11,"") &amp;
IF('(4) Annex 1 addition'!$D$13&lt;&gt;"","、"&amp;'(4) Annex 1 addition'!$D$13,""),
"、","",1)</f>
        <v/>
      </c>
      <c r="D5">
        <f>'(4) Annex 1 addition'!$D$6</f>
        <v>0</v>
      </c>
      <c r="E5">
        <f>'(4) Annex 1 addition'!$D$7</f>
        <v>0</v>
      </c>
      <c r="F5">
        <f>'(4) Annex 1 addition'!$F$7</f>
        <v>0</v>
      </c>
      <c r="G5" t="str">
        <f>IF(OR('(4) Annex 1 addition'!$J$7="", '(4) Annex 1 addition'!$J$7="Select"), "", '(4) Annex 1 addition'!$J$7)</f>
        <v/>
      </c>
      <c r="H5">
        <f>'(4) Annex 1 addition'!$D$8</f>
        <v>0</v>
      </c>
      <c r="I5" t="str">
        <f>'(4) Annex 1 addition'!$D$24&amp;'(4) Annex 1 addition'!$D$30&amp;'(4) Annex 1 addition'!$D$36</f>
        <v/>
      </c>
      <c r="J5" t="str">
        <f>'(4) Annex 1 addition'!$D$25&amp;'(4) Annex 1 addition'!$D$31&amp;'(4) Annex 1 addition'!$D$37</f>
        <v/>
      </c>
      <c r="K5" t="str">
        <f>'(4) Annex 1 addition'!$D$26&amp;'(4) Annex 1 addition'!$D$32&amp;'(4) Annex 1 addition'!$D$38</f>
        <v/>
      </c>
      <c r="L5" t="str">
        <f>'(4) Annex 1 addition'!$F$24&amp;'(4) Annex 1 addition'!$F$30&amp;'(4) Annex 1 addition'!$F$36</f>
        <v/>
      </c>
      <c r="M5" t="str">
        <f>'(4) Annex 1 addition'!$F$25&amp;'(4) Annex 1 addition'!$F$31&amp;'(4) Annex 1 addition'!$F$37</f>
        <v/>
      </c>
      <c r="N5" t="str">
        <f>'(4) Annex 1 addition'!$F$26&amp;'(4) Annex 1 addition'!$F$32&amp;'(4) Annex 1 addition'!$F$38</f>
        <v/>
      </c>
      <c r="O5" t="str">
        <f>'(4) Annex 1 addition'!$I$30&amp;'(4) Annex 1 addition'!$I$36</f>
        <v/>
      </c>
      <c r="P5" t="str">
        <f>'(4) Annex 1 addition'!$I$31&amp;'(4) Annex 1 addition'!$I$37</f>
        <v/>
      </c>
      <c r="Q5" t="str">
        <f>'(4) Annex 1 addition'!$I$32&amp;'(4) Annex 1 addition'!$I$38</f>
        <v/>
      </c>
      <c r="R5" s="387">
        <f>'(4) Annex 1 addition'!$K$36</f>
        <v>0</v>
      </c>
      <c r="S5" s="387">
        <f>'(4) Annex 1 addition'!$K$37</f>
        <v>0</v>
      </c>
      <c r="T5" s="388">
        <f>'(4) Annex 1 addition'!$K$38</f>
        <v>0</v>
      </c>
      <c r="U5">
        <f>'(4) Annex 1 addition'!$D$41</f>
        <v>0</v>
      </c>
      <c r="V5">
        <f>'(4) Annex 1 addition'!$D$40</f>
        <v>0</v>
      </c>
      <c r="W5" t="str">
        <f>SUBSTITUTE(
IF('(4) Annex 1 addition'!$D$45&lt;&gt;"","、"&amp;'(4) Annex 1 addition'!$D$45,"") &amp;
IF('(4) Annex 1 addition'!$D$47&lt;&gt;"","、"&amp;'(4) Annex 1 addition'!$D$47,"") &amp;
IF('(4) Annex 1 addition'!$D$49&lt;&gt;"","、"&amp;'(4) Annex 1 addition'!$D$49,""),
"、","",1)</f>
        <v/>
      </c>
      <c r="X5">
        <f>'(4) Annex 1 addition'!$D$42</f>
        <v>0</v>
      </c>
      <c r="Y5">
        <f>'(4) Annex 1 addition'!$D$43</f>
        <v>0</v>
      </c>
      <c r="Z5">
        <f>'(4) Annex 1 addition'!$F$43</f>
        <v>0</v>
      </c>
      <c r="AA5" t="str">
        <f>IF(OR('(4) Annex 1 addition'!$J$43="", '(4) Annex 1 addition'!$J$43="Select"), "", '(4) Annex 1 addition'!$J$43)</f>
        <v/>
      </c>
      <c r="AB5">
        <f>'(4) Annex 1 addition'!$D$44</f>
        <v>0</v>
      </c>
      <c r="AC5" t="str">
        <f>'(4) Annex 1 addition'!$D$60&amp;'(4) Annex 1 addition'!$D$66&amp;'(4) Annex 1 addition'!$D$72</f>
        <v/>
      </c>
      <c r="AD5" t="str">
        <f>'(4) Annex 1 addition'!$D$61&amp;'(4) Annex 1 addition'!$D$67&amp;'(4) Annex 1 addition'!$D$73</f>
        <v/>
      </c>
      <c r="AE5" t="str">
        <f>'(4) Annex 1 addition'!$D$62&amp;'(4) Annex 1 addition'!$D$68&amp;'(4) Annex 1 addition'!$D$74</f>
        <v/>
      </c>
      <c r="AF5" t="str">
        <f>'(4) Annex 1 addition'!$F$60&amp;'(4) Annex 1 addition'!$F$66&amp;'(4) Annex 1 addition'!$F$72</f>
        <v/>
      </c>
      <c r="AG5" t="str">
        <f>'(4) Annex 1 addition'!$F$61&amp;'(4) Annex 1 addition'!$F$67&amp;'(4) Annex 1 addition'!$F$73</f>
        <v/>
      </c>
      <c r="AH5" t="str">
        <f>'(4) Annex 1 addition'!$F$62&amp;'(4) Annex 1 addition'!$F$68&amp;'(4) Annex 1 addition'!$F$74</f>
        <v/>
      </c>
      <c r="AI5" t="str">
        <f>'(4) Annex 1 addition'!$I$66&amp;'(4) Annex 1 addition'!$I$72</f>
        <v/>
      </c>
      <c r="AJ5" t="str">
        <f>'(4) Annex 1 addition'!$I$67&amp;'(4) Annex 1 addition'!$I$73</f>
        <v/>
      </c>
      <c r="AK5" t="str">
        <f>'(4) Annex 1 addition'!$I$68&amp;'(4) Annex 1 addition'!$I$74</f>
        <v/>
      </c>
      <c r="AL5" s="387">
        <f>'(4) Annex 1 addition'!$K$72</f>
        <v>0</v>
      </c>
      <c r="AM5" s="387">
        <f>'(4) Annex 1 addition'!$K$73</f>
        <v>0</v>
      </c>
      <c r="AN5" s="388">
        <f>'(4) Annex 1 addition'!$K$74</f>
        <v>0</v>
      </c>
      <c r="AO5">
        <f>'(4) Annex 1 addition'!$D$77</f>
        <v>0</v>
      </c>
      <c r="AP5">
        <f>'(4) Annex 1 addition'!$D$76</f>
        <v>0</v>
      </c>
      <c r="AQ5" t="str">
        <f>SUBSTITUTE(
IF('(4) Annex 1 addition'!$D$81&lt;&gt;"","、"&amp;'(4) Annex 1 addition'!$D$81,"") &amp;
IF('(4) Annex 1 addition'!$D$83&lt;&gt;"","、"&amp;'(4) Annex 1 addition'!$D$83,"") &amp;
IF('(4) Annex 1 addition'!$D$85&lt;&gt;"","、"&amp;'(4) Annex 1 addition'!$D$85,""),
"、","",1)</f>
        <v/>
      </c>
      <c r="AR5">
        <f>'(4) Annex 1 addition'!$D$78</f>
        <v>0</v>
      </c>
      <c r="AS5">
        <f>'(4) Annex 1 addition'!$D$79</f>
        <v>0</v>
      </c>
      <c r="AT5">
        <f>'(4) Annex 1 addition'!$F$79</f>
        <v>0</v>
      </c>
      <c r="AU5" t="str">
        <f>IF(OR('(4) Annex 1 addition'!$J$79="", '(4) Annex 1 addition'!$J$79="Select"), "", '(4) Annex 1 addition'!$J$79)</f>
        <v/>
      </c>
      <c r="AV5">
        <f>'(4) Annex 1 addition'!$D$80</f>
        <v>0</v>
      </c>
      <c r="AW5" t="str">
        <f>'(4) Annex 1 addition'!$D$96&amp;'(4) Annex 1 addition'!$D$102&amp;'(4) Annex 1 addition'!$D$108</f>
        <v/>
      </c>
      <c r="AX5" t="str">
        <f>'(4) Annex 1 addition'!$D$97&amp;'(4) Annex 1 addition'!$D$103&amp;'(4) Annex 1 addition'!$D$109</f>
        <v/>
      </c>
      <c r="AY5" t="str">
        <f>'(4) Annex 1 addition'!$D$98&amp;'(4) Annex 1 addition'!$D$104&amp;'(4) Annex 1 addition'!$D$110</f>
        <v/>
      </c>
      <c r="AZ5" t="str">
        <f>'(4) Annex 1 addition'!$F$96&amp;'(4) Annex 1 addition'!$F$102&amp;'(4) Annex 1 addition'!$F$108</f>
        <v/>
      </c>
      <c r="BA5" t="str">
        <f>'(4) Annex 1 addition'!$F$97&amp;'(4) Annex 1 addition'!$F$103&amp;'(4) Annex 1 addition'!$F$109</f>
        <v/>
      </c>
      <c r="BB5" t="str">
        <f>'(4) Annex 1 addition'!$F$98&amp;'(4) Annex 1 addition'!$F$104&amp;'(4) Annex 1 addition'!$F$110</f>
        <v/>
      </c>
      <c r="BC5" t="str">
        <f>'(4) Annex 1 addition'!$I$102&amp;'(4) Annex 1 addition'!$I$108</f>
        <v/>
      </c>
      <c r="BD5" t="str">
        <f>'(4) Annex 1 addition'!$I$103&amp;'(4) Annex 1 addition'!$I$109</f>
        <v/>
      </c>
      <c r="BE5" t="str">
        <f>'(4) Annex 1 addition'!$I$104&amp;'(4) Annex 1 addition'!$I$110</f>
        <v/>
      </c>
      <c r="BF5" s="387">
        <f>'(4) Annex 1 addition'!$K$108</f>
        <v>0</v>
      </c>
      <c r="BG5" s="387">
        <f>'(4) Annex 1 addition'!$K$109</f>
        <v>0</v>
      </c>
      <c r="BH5" s="388">
        <f>'(4) Annex 1 addition'!$K$110</f>
        <v>0</v>
      </c>
      <c r="BI5">
        <f>'(4) Annex 1 addition'!$D$113</f>
        <v>0</v>
      </c>
      <c r="BJ5">
        <f>'(4) Annex 1 addition'!$D$112</f>
        <v>0</v>
      </c>
      <c r="BK5" t="str">
        <f>SUBSTITUTE(
IF('(4) Annex 1 addition'!$D$117&lt;&gt;"","、"&amp;'(4) Annex 1 addition'!$D$117,"") &amp;
IF('(4) Annex 1 addition'!$D$119&lt;&gt;"","、"&amp;'(4) Annex 1 addition'!$D$119,"") &amp;
IF('(4) Annex 1 addition'!$D$121&lt;&gt;"","、"&amp;'(4) Annex 1 addition'!$D$121,""),
"、","",1)</f>
        <v/>
      </c>
      <c r="BL5">
        <f>'(4) Annex 1 addition'!$D$114</f>
        <v>0</v>
      </c>
      <c r="BM5">
        <f>'(4) Annex 1 addition'!$D$115</f>
        <v>0</v>
      </c>
      <c r="BN5">
        <f>'(4) Annex 1 addition'!$F$115</f>
        <v>0</v>
      </c>
      <c r="BO5" t="str">
        <f>IF(OR('(4) Annex 1 addition'!$J$115="", '(4) Annex 1 addition'!$J$115="Select"), "", '(4) Annex 1 addition'!$J$115)</f>
        <v/>
      </c>
      <c r="BP5">
        <f>'(4) Annex 1 addition'!$D$116</f>
        <v>0</v>
      </c>
      <c r="BQ5" t="str">
        <f>'(4) Annex 1 addition'!$D$132&amp;'(4) Annex 1 addition'!$D$138&amp;'(4) Annex 1 addition'!$D$144</f>
        <v/>
      </c>
      <c r="BR5" t="str">
        <f>'(4) Annex 1 addition'!$D$133&amp;'(4) Annex 1 addition'!$D$139&amp;'(4) Annex 1 addition'!$D$145</f>
        <v/>
      </c>
      <c r="BS5" t="str">
        <f>'(4) Annex 1 addition'!$D$134&amp;'(4) Annex 1 addition'!$D$140&amp;'(4) Annex 1 addition'!$D$146</f>
        <v/>
      </c>
      <c r="BT5" t="str">
        <f>'(4) Annex 1 addition'!$F$132&amp;'(4) Annex 1 addition'!$F$138&amp;'(4) Annex 1 addition'!$F$144</f>
        <v/>
      </c>
      <c r="BU5" t="str">
        <f>'(4) Annex 1 addition'!$F$133&amp;'(4) Annex 1 addition'!$F$139&amp;'(4) Annex 1 addition'!$F$145</f>
        <v/>
      </c>
      <c r="BV5" t="str">
        <f>'(4) Annex 1 addition'!$F$134&amp;'(4) Annex 1 addition'!$F$140&amp;'(4) Annex 1 addition'!$F$146</f>
        <v/>
      </c>
      <c r="BW5" t="str">
        <f>'(4) Annex 1 addition'!$I$138&amp;'(4) Annex 1 addition'!$I$144</f>
        <v/>
      </c>
      <c r="BX5" t="str">
        <f>'(4) Annex 1 addition'!$I$139&amp;'(4) Annex 1 addition'!$I$145</f>
        <v/>
      </c>
      <c r="BY5" t="str">
        <f>'(4) Annex 1 addition'!$I$140&amp;'(4) Annex 1 addition'!$I$146</f>
        <v/>
      </c>
      <c r="BZ5" s="387">
        <f>'(4) Annex 1 addition'!$K$144</f>
        <v>0</v>
      </c>
      <c r="CA5" s="387">
        <f>'(4) Annex 1 addition'!$K$145</f>
        <v>0</v>
      </c>
      <c r="CB5" s="388">
        <f>'(4) Annex 1 addition'!$K$146</f>
        <v>0</v>
      </c>
      <c r="CC5">
        <f>'(4) Annex 1 addition'!$D$149</f>
        <v>0</v>
      </c>
      <c r="CD5">
        <f>'(4) Annex 1 addition'!$D$148</f>
        <v>0</v>
      </c>
      <c r="CE5" t="str">
        <f>SUBSTITUTE(
IF('(4) Annex 1 addition'!$D$153&lt;&gt;"","、"&amp;'(4) Annex 1 addition'!$D$153,"") &amp;
IF('(4) Annex 1 addition'!$D$155&lt;&gt;"","、"&amp;'(4) Annex 1 addition'!$D$155,"") &amp;
IF('(4) Annex 1 addition'!$D$157&lt;&gt;"","、"&amp;'(4) Annex 1 addition'!$D$157,""),
"、","",1)</f>
        <v/>
      </c>
      <c r="CF5">
        <f>'(4) Annex 1 addition'!$D$150</f>
        <v>0</v>
      </c>
      <c r="CG5">
        <f>'(4) Annex 1 addition'!$D$151</f>
        <v>0</v>
      </c>
      <c r="CH5">
        <f>'(4) Annex 1 addition'!$F$151</f>
        <v>0</v>
      </c>
      <c r="CI5" t="str">
        <f>IF(OR('(4) Annex 1 addition'!$J$151="", '(4) Annex 1 addition'!$J$151="Select"), "", '(4) Annex 1 addition'!$J$151)</f>
        <v/>
      </c>
      <c r="CJ5">
        <f>'(4) Annex 1 addition'!$D$152</f>
        <v>0</v>
      </c>
      <c r="CK5" t="str">
        <f>'(4) Annex 1 addition'!$D$168&amp;'(4) Annex 1 addition'!$D$174&amp;'(4) Annex 1 addition'!$D$180</f>
        <v/>
      </c>
      <c r="CL5" t="str">
        <f>'(4) Annex 1 addition'!$D$169&amp;'(4) Annex 1 addition'!$D$175&amp;'(4) Annex 1 addition'!$D$181</f>
        <v/>
      </c>
      <c r="CM5" t="str">
        <f>'(4) Annex 1 addition'!$D$170&amp;'(4) Annex 1 addition'!$D$176&amp;'(4) Annex 1 addition'!$D$182</f>
        <v/>
      </c>
      <c r="CN5" t="str">
        <f>'(4) Annex 1 addition'!$F$168&amp;'(4) Annex 1 addition'!$F$174&amp;'(4) Annex 1 addition'!$F$180</f>
        <v/>
      </c>
      <c r="CO5" t="str">
        <f>'(4) Annex 1 addition'!$F$169&amp;'(4) Annex 1 addition'!$F$175&amp;'(4) Annex 1 addition'!$F$181</f>
        <v/>
      </c>
      <c r="CP5" t="str">
        <f>'(4) Annex 1 addition'!$F$170&amp;'(4) Annex 1 addition'!$F$176&amp;'(4) Annex 1 addition'!$F$182</f>
        <v/>
      </c>
      <c r="CQ5" t="str">
        <f>'(4) Annex 1 addition'!$I$174&amp;'(4) Annex 1 addition'!$I$180</f>
        <v/>
      </c>
      <c r="CR5" t="str">
        <f>'(4) Annex 1 addition'!$I$175&amp;'(4) Annex 1 addition'!$I$181</f>
        <v/>
      </c>
      <c r="CS5" t="str">
        <f>'(4) Annex 1 addition'!$I$176&amp;'(4) Annex 1 addition'!$I$182</f>
        <v/>
      </c>
      <c r="CT5" s="387">
        <f>'(4) Annex 1 addition'!$K$180</f>
        <v>0</v>
      </c>
      <c r="CU5" s="387">
        <f>'(4) Annex 1 addition'!$K$181</f>
        <v>0</v>
      </c>
      <c r="CV5" s="388">
        <f>'(4) Annex 1 addition'!$K$182</f>
        <v>0</v>
      </c>
      <c r="CW5">
        <f>'(4) Annex 1 addition'!$D$185</f>
        <v>0</v>
      </c>
      <c r="CX5">
        <f>'(4) Annex 1 addition'!$D$184</f>
        <v>0</v>
      </c>
      <c r="CY5" t="str">
        <f>SUBSTITUTE(
IF('(4) Annex 1 addition'!$D$189&lt;&gt;"","、"&amp;'(4) Annex 1 addition'!$D$189,"") &amp;
IF('(4) Annex 1 addition'!$D$191&lt;&gt;"","、"&amp;'(4) Annex 1 addition'!$D$191,"") &amp;
IF('(4) Annex 1 addition'!$D$193&lt;&gt;"","、"&amp;'(4) Annex 1 addition'!$D$193,""),
"、","",1)</f>
        <v/>
      </c>
      <c r="CZ5">
        <f>'(4) Annex 1 addition'!$D$186</f>
        <v>0</v>
      </c>
      <c r="DA5">
        <f>'(4) Annex 1 addition'!$D$187</f>
        <v>0</v>
      </c>
      <c r="DB5">
        <f>'(4) Annex 1 addition'!$F$187</f>
        <v>0</v>
      </c>
      <c r="DC5" t="str">
        <f>IF(OR('(4) Annex 1 addition'!$J$187="", '(4) Annex 1 addition'!$J$187="Select"), "", '(4) Annex 1 addition'!$J$187)</f>
        <v/>
      </c>
      <c r="DD5">
        <f>'(4) Annex 1 addition'!$D$188</f>
        <v>0</v>
      </c>
      <c r="DE5" t="str">
        <f>'(4) Annex 1 addition'!$D$204&amp;'(4) Annex 1 addition'!$D$210&amp;'(4) Annex 1 addition'!$D$216</f>
        <v/>
      </c>
      <c r="DF5" t="str">
        <f>'(4) Annex 1 addition'!$D$205&amp;'(4) Annex 1 addition'!$D$211&amp;'(4) Annex 1 addition'!$D$217</f>
        <v/>
      </c>
      <c r="DG5" t="str">
        <f>'(4) Annex 1 addition'!$D$206&amp;'(4) Annex 1 addition'!$D$212&amp;'(4) Annex 1 addition'!$D$218</f>
        <v/>
      </c>
      <c r="DH5" t="str">
        <f>'(4) Annex 1 addition'!$F$204&amp;'(4) Annex 1 addition'!$F$210&amp;'(4) Annex 1 addition'!$F$216</f>
        <v/>
      </c>
      <c r="DI5" t="str">
        <f>'(4) Annex 1 addition'!$F$205&amp;'(4) Annex 1 addition'!$F$211&amp;'(4) Annex 1 addition'!$F$217</f>
        <v/>
      </c>
      <c r="DJ5" t="str">
        <f>'(4) Annex 1 addition'!$F$206&amp;'(4) Annex 1 addition'!$F$212&amp;'(4) Annex 1 addition'!$F$218</f>
        <v/>
      </c>
      <c r="DK5" t="str">
        <f>'(4) Annex 1 addition'!$I$210&amp;'(4) Annex 1 addition'!$I$216</f>
        <v/>
      </c>
      <c r="DL5" t="str">
        <f>'(4) Annex 1 addition'!$I$211&amp;'(4) Annex 1 addition'!$I$217</f>
        <v/>
      </c>
      <c r="DM5" t="str">
        <f>'(4) Annex 1 addition'!$I$212&amp;'(4) Annex 1 addition'!$I$218</f>
        <v/>
      </c>
      <c r="DN5" s="387">
        <f>'(4) Annex 1 addition'!$K$216</f>
        <v>0</v>
      </c>
      <c r="DO5" s="387">
        <f>'(4) Annex 1 addition'!$K$217</f>
        <v>0</v>
      </c>
      <c r="DP5" s="388">
        <f>'(4) Annex 1 addition'!$K$218</f>
        <v>0</v>
      </c>
      <c r="DQ5">
        <f>'(4) Annex 1 addition'!$D$221</f>
        <v>0</v>
      </c>
      <c r="DR5">
        <f>'(4) Annex 1 addition'!$D$220</f>
        <v>0</v>
      </c>
      <c r="DS5" t="str">
        <f>SUBSTITUTE(
IF('(4) Annex 1 addition'!$D$225&lt;&gt;"","、"&amp;'(4) Annex 1 addition'!$D$225,"") &amp;
IF('(4) Annex 1 addition'!$D$227&lt;&gt;"","、"&amp;'(4) Annex 1 addition'!$D$227,"") &amp;
IF('(4) Annex 1 addition'!$D$229&lt;&gt;"","、"&amp;'(4) Annex 1 addition'!$D$229,""),
"、","",1)</f>
        <v/>
      </c>
      <c r="DT5">
        <f>'(4) Annex 1 addition'!$D$222</f>
        <v>0</v>
      </c>
      <c r="DU5">
        <f>'(4) Annex 1 addition'!$D$223</f>
        <v>0</v>
      </c>
      <c r="DV5">
        <f>'(4) Annex 1 addition'!$F$223</f>
        <v>0</v>
      </c>
      <c r="DW5" t="str">
        <f>IF(OR('(4) Annex 1 addition'!$J$223="", '(4) Annex 1 addition'!$J$223="Select"), "", '(4) Annex 1 addition'!$J$223)</f>
        <v/>
      </c>
      <c r="DX5">
        <f>'(4) Annex 1 addition'!$D$224</f>
        <v>0</v>
      </c>
      <c r="DY5" t="str">
        <f>'(4) Annex 1 addition'!$D$240&amp;'(4) Annex 1 addition'!$D$246&amp;'(4) Annex 1 addition'!$D$252</f>
        <v/>
      </c>
      <c r="DZ5" t="str">
        <f>'(4) Annex 1 addition'!$D$241&amp;'(4) Annex 1 addition'!$D$247&amp;'(4) Annex 1 addition'!$D$253</f>
        <v/>
      </c>
      <c r="EA5" t="str">
        <f>'(4) Annex 1 addition'!$D$242&amp;'(4) Annex 1 addition'!$D$248&amp;'(4) Annex 1 addition'!$D$254</f>
        <v/>
      </c>
      <c r="EB5" t="str">
        <f>'(4) Annex 1 addition'!$F$240&amp;'(4) Annex 1 addition'!$F$246&amp;'(4) Annex 1 addition'!$F$252</f>
        <v/>
      </c>
      <c r="EC5" t="str">
        <f>'(4) Annex 1 addition'!$F$241&amp;'(4) Annex 1 addition'!$F$247&amp;'(4) Annex 1 addition'!$F$253</f>
        <v/>
      </c>
      <c r="ED5" t="str">
        <f>'(4) Annex 1 addition'!$F$242&amp;'(4) Annex 1 addition'!$F$248&amp;'(4) Annex 1 addition'!$F$254</f>
        <v/>
      </c>
      <c r="EE5" t="str">
        <f>'(4) Annex 1 addition'!$I$246&amp;'(4) Annex 1 addition'!$I$252</f>
        <v/>
      </c>
      <c r="EF5" t="str">
        <f>'(4) Annex 1 addition'!$I$247&amp;'(4) Annex 1 addition'!$I$253</f>
        <v/>
      </c>
      <c r="EG5" t="str">
        <f>'(4) Annex 1 addition'!$I$248&amp;'(4) Annex 1 addition'!$I$254</f>
        <v/>
      </c>
      <c r="EH5" s="387">
        <f>'(4) Annex 1 addition'!$K$252</f>
        <v>0</v>
      </c>
      <c r="EI5" s="387">
        <f>'(4) Annex 1 addition'!$K$253</f>
        <v>0</v>
      </c>
      <c r="EJ5" s="388">
        <f>'(4) Annex 1 addition'!$K$254</f>
        <v>0</v>
      </c>
      <c r="EK5">
        <f>'(4) Annex 1 addition'!$D$257</f>
        <v>0</v>
      </c>
      <c r="EL5">
        <f>'(4) Annex 1 addition'!$D$256</f>
        <v>0</v>
      </c>
      <c r="EM5" t="str">
        <f>SUBSTITUTE(
IF('(4) Annex 1 addition'!$D$261&lt;&gt;"","、"&amp;'(4) Annex 1 addition'!$D$261,"") &amp;
IF('(4) Annex 1 addition'!$D$263&lt;&gt;"","、"&amp;'(4) Annex 1 addition'!$D$263,"") &amp;
IF('(4) Annex 1 addition'!$D$265&lt;&gt;"","、"&amp;'(4) Annex 1 addition'!$D$265,""),
"、","",1)</f>
        <v/>
      </c>
      <c r="EN5">
        <f>'(4) Annex 1 addition'!$D$258</f>
        <v>0</v>
      </c>
      <c r="EO5">
        <f>'(4) Annex 1 addition'!$D$259</f>
        <v>0</v>
      </c>
      <c r="EP5">
        <f>'(4) Annex 1 addition'!$F$259</f>
        <v>0</v>
      </c>
      <c r="EQ5" t="str">
        <f>IF(OR('(4) Annex 1 addition'!$J$259="", '(4) Annex 1 addition'!$J$259="Select"), "", '(4) Annex 1 addition'!$J$259)</f>
        <v/>
      </c>
      <c r="ER5">
        <f>'(4) Annex 1 addition'!$D$260</f>
        <v>0</v>
      </c>
      <c r="ES5" t="str">
        <f>'(4) Annex 1 addition'!$D$276&amp;'(4) Annex 1 addition'!$D$282&amp;'(4) Annex 1 addition'!$D$288</f>
        <v/>
      </c>
      <c r="ET5" t="str">
        <f>'(4) Annex 1 addition'!$D$277&amp;'(4) Annex 1 addition'!$D$283&amp;'(4) Annex 1 addition'!$D$289</f>
        <v/>
      </c>
      <c r="EU5" t="str">
        <f>'(4) Annex 1 addition'!$D$278&amp;'(4) Annex 1 addition'!$D$284&amp;'(4) Annex 1 addition'!$D$290</f>
        <v/>
      </c>
      <c r="EV5" t="str">
        <f>'(4) Annex 1 addition'!$F$276&amp;'(4) Annex 1 addition'!$F$282&amp;'(4) Annex 1 addition'!$F$288</f>
        <v/>
      </c>
      <c r="EW5" t="str">
        <f>'(4) Annex 1 addition'!$F$277&amp;'(4) Annex 1 addition'!$F$283&amp;'(4) Annex 1 addition'!$F$289</f>
        <v/>
      </c>
      <c r="EX5" t="str">
        <f>'(4) Annex 1 addition'!$F$278&amp;'(4) Annex 1 addition'!$F$284&amp;'(4) Annex 1 addition'!$F$290</f>
        <v/>
      </c>
      <c r="EY5" t="str">
        <f>'(4) Annex 1 addition'!$I$282&amp;'(4) Annex 1 addition'!$I$288</f>
        <v/>
      </c>
      <c r="EZ5" t="str">
        <f>'(4) Annex 1 addition'!$I$283&amp;'(4) Annex 1 addition'!$I$289</f>
        <v/>
      </c>
      <c r="FA5" t="str">
        <f>'(4) Annex 1 addition'!$I$284&amp;'(4) Annex 1 addition'!$I$290</f>
        <v/>
      </c>
      <c r="FB5">
        <f>'(4) Annex 1 addition'!$K$288</f>
        <v>0</v>
      </c>
      <c r="FC5">
        <f>'(4) Annex 1 addition'!$K$289</f>
        <v>0</v>
      </c>
      <c r="FD5" s="144">
        <f>'(4) Annex 1 addition'!$K$290</f>
        <v>0</v>
      </c>
    </row>
    <row r="8" spans="1:160" ht="55.5" customHeight="1">
      <c r="A8" s="384" t="s">
        <v>318</v>
      </c>
      <c r="B8" s="384" t="s">
        <v>319</v>
      </c>
      <c r="C8" s="384" t="s">
        <v>320</v>
      </c>
      <c r="D8" s="384" t="s">
        <v>321</v>
      </c>
      <c r="E8" s="384" t="s">
        <v>322</v>
      </c>
      <c r="F8" s="384" t="s">
        <v>323</v>
      </c>
      <c r="G8" s="384" t="s">
        <v>2</v>
      </c>
      <c r="H8" s="384" t="s">
        <v>324</v>
      </c>
      <c r="I8" s="384" t="s">
        <v>325</v>
      </c>
      <c r="J8" s="384" t="s">
        <v>326</v>
      </c>
      <c r="K8" s="384" t="s">
        <v>327</v>
      </c>
      <c r="L8" s="384" t="s">
        <v>328</v>
      </c>
      <c r="M8" s="384" t="s">
        <v>329</v>
      </c>
      <c r="N8" s="384" t="s">
        <v>330</v>
      </c>
      <c r="O8" s="384" t="s">
        <v>331</v>
      </c>
      <c r="P8" s="384" t="s">
        <v>332</v>
      </c>
      <c r="Q8" s="384" t="s">
        <v>333</v>
      </c>
      <c r="R8" s="384" t="s">
        <v>334</v>
      </c>
      <c r="S8" s="384" t="s">
        <v>335</v>
      </c>
      <c r="T8" s="384" t="s">
        <v>391</v>
      </c>
      <c r="U8" s="384" t="s">
        <v>336</v>
      </c>
      <c r="V8" s="384" t="s">
        <v>337</v>
      </c>
      <c r="W8" s="384" t="s">
        <v>338</v>
      </c>
      <c r="X8" s="384" t="s">
        <v>339</v>
      </c>
      <c r="Y8" s="384" t="s">
        <v>7</v>
      </c>
      <c r="Z8" s="384" t="s">
        <v>8</v>
      </c>
      <c r="AA8" s="384" t="s">
        <v>4</v>
      </c>
      <c r="AB8" s="384" t="s">
        <v>9</v>
      </c>
      <c r="AC8" s="384" t="s">
        <v>10</v>
      </c>
      <c r="AD8" s="385" t="s">
        <v>340</v>
      </c>
      <c r="AE8" s="384" t="s">
        <v>12</v>
      </c>
      <c r="AF8" s="384" t="s">
        <v>13</v>
      </c>
      <c r="AG8" s="384" t="s">
        <v>14</v>
      </c>
      <c r="AH8" s="384" t="s">
        <v>15</v>
      </c>
      <c r="AI8" s="384" t="s">
        <v>16</v>
      </c>
      <c r="AJ8" s="384" t="s">
        <v>17</v>
      </c>
      <c r="AK8" s="371"/>
      <c r="AL8" s="371"/>
      <c r="AM8" s="371"/>
      <c r="AN8" s="371"/>
      <c r="AO8" s="371"/>
      <c r="AP8" s="371"/>
      <c r="AQ8" s="371"/>
      <c r="AR8" s="371"/>
      <c r="AS8" s="371"/>
      <c r="AT8" s="371"/>
      <c r="AU8" s="371"/>
      <c r="AV8" s="371"/>
      <c r="AW8" s="371"/>
      <c r="AX8" s="371"/>
      <c r="AY8" s="371"/>
      <c r="AZ8" s="371"/>
      <c r="BA8" s="371"/>
      <c r="BB8" s="371"/>
      <c r="BC8" s="371"/>
      <c r="BD8" s="371"/>
      <c r="BE8" s="371"/>
    </row>
    <row r="9" spans="1:160" ht="50" customHeight="1">
      <c r="B9" s="373">
        <f>'(1) Questionnaire'!$C$8</f>
        <v>0</v>
      </c>
      <c r="C9" s="373">
        <f>'(1) Questionnaire'!$O$8</f>
        <v>0</v>
      </c>
      <c r="D9" s="373">
        <f>'(1) Questionnaire'!$Z$8</f>
        <v>0</v>
      </c>
      <c r="E9" s="373">
        <f>'(1) Questionnaire'!$C$9</f>
        <v>0</v>
      </c>
      <c r="F9" s="373">
        <f>'(1) Questionnaire'!$O$9</f>
        <v>0</v>
      </c>
      <c r="G9" s="373">
        <f>'(1) Questionnaire'!$Z$9</f>
        <v>0</v>
      </c>
      <c r="H9" s="373">
        <f>'(1) Questionnaire'!$C$10</f>
        <v>0</v>
      </c>
      <c r="I9" s="373">
        <f>'(1) Questionnaire'!$Q$10</f>
        <v>0</v>
      </c>
      <c r="J9" s="373">
        <f>'(1) Questionnaire'!$AF$10</f>
        <v>0</v>
      </c>
      <c r="L9" s="373">
        <f>'(1) Questionnaire'!$C$14</f>
        <v>0</v>
      </c>
      <c r="M9" s="373">
        <f>'(1) Questionnaire'!$C$15</f>
        <v>0</v>
      </c>
      <c r="N9" s="373">
        <f>'(1) Questionnaire'!$C$16</f>
        <v>0</v>
      </c>
      <c r="O9" s="373">
        <f>'(1) Questionnaire'!$C$17</f>
        <v>0</v>
      </c>
      <c r="P9" s="373">
        <f>'(1) Questionnaire'!$C$18</f>
        <v>0</v>
      </c>
      <c r="Q9" s="373">
        <f>'(1) Questionnaire'!$E$20</f>
        <v>0</v>
      </c>
      <c r="S9">
        <f>'(1) Questionnaire'!$C$24</f>
        <v>0</v>
      </c>
      <c r="T9">
        <f>'(1) Questionnaire'!$G$25</f>
        <v>0</v>
      </c>
      <c r="U9">
        <f>'(1) Questionnaire'!$G$26</f>
        <v>0</v>
      </c>
      <c r="V9">
        <f>'(1) Questionnaire'!$K$27</f>
        <v>0</v>
      </c>
      <c r="W9">
        <f>'(1) Questionnaire'!$K$28</f>
        <v>0</v>
      </c>
      <c r="X9">
        <f>'(1) Questionnaire'!$K$29</f>
        <v>0</v>
      </c>
      <c r="Y9">
        <f>'(1) Questionnaire'!$K$30</f>
        <v>0</v>
      </c>
      <c r="Z9">
        <f>'(1) Questionnaire'!$K$31</f>
        <v>0</v>
      </c>
      <c r="AA9">
        <f>'(1) Questionnaire'!$P$32</f>
        <v>0</v>
      </c>
      <c r="AB9">
        <f>'(1) Questionnaire'!$C$33</f>
        <v>0</v>
      </c>
      <c r="AC9">
        <f>'(1) Questionnaire'!$E$35</f>
        <v>0</v>
      </c>
      <c r="AE9">
        <f>'(1) Questionnaire'!$C$41</f>
        <v>0</v>
      </c>
      <c r="AF9">
        <f>'(1) Questionnaire'!$C$42</f>
        <v>0</v>
      </c>
      <c r="AG9">
        <f>'(1) Questionnaire'!$C$43</f>
        <v>0</v>
      </c>
      <c r="AH9">
        <f>'(1) Questionnaire'!$C$44</f>
        <v>0</v>
      </c>
      <c r="AJ9" s="374">
        <f>'(1) Questionnaire'!$E$48</f>
        <v>0</v>
      </c>
      <c r="AK9" s="374"/>
      <c r="AL9" s="374"/>
      <c r="AM9" s="374"/>
      <c r="AN9" s="374"/>
      <c r="AO9" s="374"/>
      <c r="AP9" s="374"/>
      <c r="AQ9" s="374"/>
      <c r="AR9" s="374"/>
      <c r="AS9" s="374"/>
      <c r="AT9" s="374"/>
      <c r="AU9" s="374"/>
      <c r="AV9" s="374"/>
      <c r="AW9" s="374"/>
      <c r="AX9" s="374"/>
      <c r="AY9" s="374"/>
      <c r="AZ9" s="374"/>
      <c r="BA9" s="374"/>
      <c r="BB9" s="374"/>
      <c r="BC9" s="374"/>
      <c r="BD9" s="374"/>
      <c r="BE9" s="374"/>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19FEC-94BC-4862-9F3A-CA63FFD651EC}">
  <sheetPr codeName="Sheet2">
    <tabColor rgb="FFFFCCFF"/>
    <pageSetUpPr fitToPage="1"/>
  </sheetPr>
  <dimension ref="A1:AT48"/>
  <sheetViews>
    <sheetView view="pageBreakPreview" zoomScale="85" zoomScaleNormal="100" zoomScaleSheetLayoutView="85" workbookViewId="0"/>
  </sheetViews>
  <sheetFormatPr defaultColWidth="9" defaultRowHeight="14"/>
  <cols>
    <col min="1" max="1" width="2.453125" style="440" customWidth="1"/>
    <col min="2" max="2" width="2.453125" style="441" customWidth="1"/>
    <col min="3" max="44" width="2.453125" style="440" customWidth="1"/>
    <col min="45" max="45" width="2.1796875" style="442" customWidth="1"/>
    <col min="46" max="46" width="2.1796875" style="443" customWidth="1"/>
    <col min="47" max="55" width="9" style="440" customWidth="1"/>
    <col min="56" max="16384" width="9" style="440"/>
  </cols>
  <sheetData>
    <row r="1" spans="1:46" ht="16" customHeight="1"/>
    <row r="2" spans="1:46" ht="23.5" customHeight="1">
      <c r="A2" s="1025" t="s">
        <v>421</v>
      </c>
      <c r="B2" s="1026"/>
      <c r="C2" s="1026"/>
      <c r="D2" s="1026"/>
      <c r="E2" s="1026"/>
      <c r="F2" s="1026"/>
      <c r="G2" s="1026"/>
      <c r="H2" s="1026"/>
      <c r="I2" s="1026"/>
      <c r="J2" s="1026"/>
      <c r="K2" s="1026"/>
      <c r="L2" s="1026"/>
      <c r="M2" s="1026"/>
      <c r="N2" s="1026"/>
      <c r="O2" s="1026"/>
      <c r="P2" s="1026"/>
      <c r="Q2" s="1026"/>
      <c r="R2" s="1026"/>
      <c r="S2" s="1026"/>
      <c r="T2" s="1026"/>
      <c r="U2" s="1026"/>
      <c r="V2" s="1026"/>
      <c r="W2" s="1026"/>
      <c r="X2" s="1026"/>
      <c r="Y2" s="1026"/>
      <c r="Z2" s="1026"/>
      <c r="AA2" s="1026"/>
      <c r="AB2" s="1026"/>
      <c r="AC2" s="1026"/>
      <c r="AD2" s="1026"/>
      <c r="AE2" s="1026"/>
      <c r="AF2" s="1026"/>
      <c r="AG2" s="1026"/>
      <c r="AH2" s="1026"/>
      <c r="AI2" s="1026"/>
      <c r="AJ2" s="1026"/>
      <c r="AK2" s="1026"/>
      <c r="AL2" s="1026"/>
      <c r="AM2" s="1026"/>
      <c r="AN2" s="1026"/>
      <c r="AO2" s="1026"/>
      <c r="AP2" s="1026"/>
      <c r="AQ2" s="1026"/>
      <c r="AR2" s="1027"/>
    </row>
    <row r="3" spans="1:46" ht="23.5" customHeight="1"/>
    <row r="4" spans="1:46" ht="121.5" customHeight="1">
      <c r="B4" s="1028" t="s">
        <v>448</v>
      </c>
      <c r="C4" s="1029"/>
      <c r="D4" s="1029"/>
      <c r="E4" s="1029"/>
      <c r="F4" s="1029"/>
      <c r="G4" s="1029"/>
      <c r="H4" s="1029"/>
      <c r="I4" s="1029"/>
      <c r="J4" s="1029"/>
      <c r="K4" s="1029"/>
      <c r="L4" s="1029"/>
      <c r="M4" s="1029"/>
      <c r="N4" s="1029"/>
      <c r="O4" s="1029"/>
      <c r="P4" s="1029"/>
      <c r="Q4" s="1029"/>
      <c r="R4" s="1029"/>
      <c r="S4" s="1029"/>
      <c r="T4" s="1029"/>
      <c r="U4" s="1029"/>
      <c r="V4" s="1029"/>
      <c r="W4" s="1029"/>
      <c r="X4" s="1029"/>
      <c r="Y4" s="1029"/>
      <c r="Z4" s="1029"/>
      <c r="AA4" s="1029"/>
      <c r="AB4" s="1029"/>
      <c r="AC4" s="1029"/>
      <c r="AD4" s="1029"/>
      <c r="AE4" s="1029"/>
      <c r="AF4" s="1029"/>
      <c r="AG4" s="1029"/>
      <c r="AH4" s="1029"/>
      <c r="AI4" s="1029"/>
      <c r="AJ4" s="1029"/>
      <c r="AK4" s="1029"/>
      <c r="AL4" s="1029"/>
      <c r="AM4" s="1029"/>
      <c r="AN4" s="1029"/>
      <c r="AO4" s="1029"/>
      <c r="AP4" s="1029"/>
      <c r="AQ4" s="1030"/>
    </row>
    <row r="5" spans="1:46" ht="12.65" customHeight="1"/>
    <row r="6" spans="1:46">
      <c r="A6" s="1012" t="s">
        <v>1</v>
      </c>
      <c r="B6" s="1012"/>
      <c r="C6" s="440" t="s">
        <v>473</v>
      </c>
    </row>
    <row r="8" spans="1:46" ht="35" customHeight="1">
      <c r="C8" s="445"/>
      <c r="D8" s="440" t="s">
        <v>449</v>
      </c>
      <c r="O8" s="445"/>
      <c r="P8" s="440" t="s">
        <v>450</v>
      </c>
      <c r="Z8" s="445"/>
      <c r="AA8" s="1032" t="s">
        <v>451</v>
      </c>
      <c r="AB8" s="1022"/>
      <c r="AC8" s="1022"/>
      <c r="AD8" s="1022"/>
      <c r="AE8" s="1022"/>
      <c r="AF8" s="1022"/>
      <c r="AG8" s="1022"/>
      <c r="AH8" s="1022"/>
      <c r="AI8" s="1022"/>
      <c r="AJ8" s="1022"/>
      <c r="AK8" s="1022"/>
      <c r="AL8" s="1022"/>
      <c r="AM8" s="1022"/>
      <c r="AN8" s="1022"/>
      <c r="AO8" s="1022"/>
      <c r="AP8" s="1022"/>
      <c r="AQ8" s="1022"/>
    </row>
    <row r="9" spans="1:46" ht="41" customHeight="1">
      <c r="C9" s="445"/>
      <c r="D9" s="1032" t="s">
        <v>452</v>
      </c>
      <c r="E9" s="1022"/>
      <c r="F9" s="1022"/>
      <c r="G9" s="1022"/>
      <c r="H9" s="1022"/>
      <c r="I9" s="1022"/>
      <c r="J9" s="1022"/>
      <c r="K9" s="1022"/>
      <c r="L9" s="1022"/>
      <c r="M9" s="1022"/>
      <c r="O9" s="445"/>
      <c r="P9" s="1032" t="s">
        <v>453</v>
      </c>
      <c r="Q9" s="1022"/>
      <c r="R9" s="1022"/>
      <c r="S9" s="1022"/>
      <c r="T9" s="1022"/>
      <c r="U9" s="1022"/>
      <c r="V9" s="1022"/>
      <c r="W9" s="1022"/>
      <c r="X9" s="1022"/>
      <c r="Z9" s="445"/>
      <c r="AA9" s="1032" t="s">
        <v>454</v>
      </c>
      <c r="AB9" s="1022"/>
      <c r="AC9" s="1022"/>
      <c r="AD9" s="1022"/>
      <c r="AE9" s="1022"/>
      <c r="AF9" s="1022"/>
      <c r="AG9" s="1022"/>
      <c r="AH9" s="1022"/>
      <c r="AI9" s="1022"/>
      <c r="AJ9" s="1022"/>
      <c r="AK9" s="1022"/>
      <c r="AL9" s="1022"/>
      <c r="AM9" s="1022"/>
      <c r="AN9" s="1022"/>
      <c r="AO9" s="1022"/>
      <c r="AP9" s="1022"/>
      <c r="AQ9" s="1022"/>
    </row>
    <row r="10" spans="1:46" ht="43" customHeight="1">
      <c r="C10" s="445"/>
      <c r="D10" s="1031" t="s">
        <v>764</v>
      </c>
      <c r="E10" s="1020"/>
      <c r="F10" s="1020"/>
      <c r="G10" s="1020"/>
      <c r="H10" s="1020"/>
      <c r="I10" s="1020"/>
      <c r="J10" s="1020"/>
      <c r="K10" s="1020"/>
      <c r="L10" s="1020"/>
      <c r="M10" s="1020"/>
      <c r="N10" s="1020"/>
      <c r="O10" s="1020"/>
      <c r="P10" s="446" t="s">
        <v>444</v>
      </c>
      <c r="Q10" s="1014"/>
      <c r="R10" s="1014"/>
      <c r="S10" s="1014"/>
      <c r="T10" s="1014"/>
      <c r="U10" s="1014"/>
      <c r="V10" s="1014"/>
      <c r="W10" s="1014"/>
      <c r="X10" s="1014"/>
      <c r="Y10" s="447" t="s">
        <v>445</v>
      </c>
      <c r="Z10" s="445"/>
      <c r="AA10" s="441" t="s">
        <v>455</v>
      </c>
      <c r="AB10" s="441"/>
      <c r="AC10" s="441"/>
      <c r="AD10" s="441"/>
      <c r="AE10" s="446" t="s">
        <v>444</v>
      </c>
      <c r="AF10" s="1014"/>
      <c r="AG10" s="1014"/>
      <c r="AH10" s="1014"/>
      <c r="AI10" s="1014"/>
      <c r="AJ10" s="1014"/>
      <c r="AK10" s="1014"/>
      <c r="AL10" s="1014"/>
      <c r="AM10" s="1014"/>
      <c r="AN10" s="447" t="s">
        <v>445</v>
      </c>
    </row>
    <row r="11" spans="1:46" ht="7" customHeight="1"/>
    <row r="12" spans="1:46">
      <c r="A12" s="1012" t="s">
        <v>5</v>
      </c>
      <c r="B12" s="1012"/>
      <c r="C12" s="440" t="s">
        <v>456</v>
      </c>
    </row>
    <row r="13" spans="1:46" ht="15.75" customHeight="1">
      <c r="E13" s="448" t="s">
        <v>457</v>
      </c>
    </row>
    <row r="14" spans="1:46" ht="14.15" customHeight="1">
      <c r="C14" s="449"/>
      <c r="D14" s="440" t="s">
        <v>458</v>
      </c>
      <c r="AT14" s="450"/>
    </row>
    <row r="15" spans="1:46" ht="14.15" customHeight="1">
      <c r="C15" s="449"/>
      <c r="D15" s="451" t="s">
        <v>459</v>
      </c>
      <c r="AT15" s="450"/>
    </row>
    <row r="16" spans="1:46" ht="14.15" customHeight="1">
      <c r="C16" s="449"/>
      <c r="D16" s="451" t="s">
        <v>460</v>
      </c>
      <c r="AT16" s="450"/>
    </row>
    <row r="17" spans="1:46" ht="31.5" customHeight="1">
      <c r="C17" s="449"/>
      <c r="D17" s="1015" t="s">
        <v>763</v>
      </c>
      <c r="E17" s="1016"/>
      <c r="F17" s="1016"/>
      <c r="G17" s="1016"/>
      <c r="H17" s="1016"/>
      <c r="I17" s="1016"/>
      <c r="J17" s="1016"/>
      <c r="K17" s="1016"/>
      <c r="L17" s="1016"/>
      <c r="M17" s="1016"/>
      <c r="N17" s="1016"/>
      <c r="O17" s="1016"/>
      <c r="P17" s="1016"/>
      <c r="Q17" s="1016"/>
      <c r="R17" s="1016"/>
      <c r="S17" s="1016"/>
      <c r="T17" s="1016"/>
      <c r="U17" s="1016"/>
      <c r="V17" s="1016"/>
      <c r="W17" s="1016"/>
      <c r="X17" s="1016"/>
      <c r="Y17" s="1016"/>
      <c r="Z17" s="1016"/>
      <c r="AA17" s="1016"/>
      <c r="AB17" s="1016"/>
      <c r="AC17" s="1016"/>
      <c r="AD17" s="1016"/>
      <c r="AE17" s="1016"/>
      <c r="AF17" s="1016"/>
      <c r="AG17" s="1016"/>
      <c r="AH17" s="1016"/>
      <c r="AI17" s="1016"/>
      <c r="AJ17" s="1016"/>
      <c r="AK17" s="1016"/>
      <c r="AL17" s="1016"/>
      <c r="AM17" s="1016"/>
      <c r="AN17" s="1016"/>
      <c r="AO17" s="1016"/>
      <c r="AP17" s="1016"/>
      <c r="AQ17" s="1016"/>
      <c r="AR17" s="1016"/>
      <c r="AT17" s="450"/>
    </row>
    <row r="18" spans="1:46" ht="14.15" customHeight="1">
      <c r="C18" s="449"/>
      <c r="D18" s="1017" t="s">
        <v>461</v>
      </c>
      <c r="E18" s="1018"/>
      <c r="F18" s="1018"/>
      <c r="G18" s="1018"/>
      <c r="H18" s="1018"/>
      <c r="I18" s="1018"/>
      <c r="J18" s="1018"/>
      <c r="K18" s="1018"/>
      <c r="L18" s="1018"/>
      <c r="M18" s="1018"/>
      <c r="N18" s="1018"/>
      <c r="O18" s="1018"/>
      <c r="P18" s="1018"/>
      <c r="Q18" s="1018"/>
      <c r="R18" s="1018"/>
      <c r="S18" s="1018"/>
      <c r="T18" s="1018"/>
      <c r="U18" s="1018"/>
      <c r="V18" s="1018"/>
      <c r="W18" s="1018"/>
      <c r="X18" s="1018"/>
      <c r="Y18" s="1018"/>
      <c r="Z18" s="1018"/>
      <c r="AA18" s="1018"/>
      <c r="AB18" s="1018"/>
      <c r="AC18" s="1018"/>
      <c r="AD18" s="1018"/>
      <c r="AE18" s="1018"/>
      <c r="AF18" s="1018"/>
      <c r="AG18" s="1018"/>
      <c r="AH18" s="1018"/>
      <c r="AI18" s="1018"/>
      <c r="AJ18" s="1018"/>
      <c r="AK18" s="1018"/>
      <c r="AL18" s="1018"/>
      <c r="AM18" s="1018"/>
      <c r="AN18" s="1018"/>
      <c r="AO18" s="1018"/>
      <c r="AP18" s="1018"/>
      <c r="AQ18" s="1018"/>
      <c r="AR18" s="1018"/>
      <c r="AT18" s="450"/>
    </row>
    <row r="19" spans="1:46" ht="14.15" customHeight="1">
      <c r="C19" s="449"/>
      <c r="D19" s="1019" t="s">
        <v>462</v>
      </c>
      <c r="E19" s="1020"/>
      <c r="F19" s="1020"/>
      <c r="G19" s="1020"/>
      <c r="H19" s="1020"/>
      <c r="I19" s="1020"/>
      <c r="J19" s="1020"/>
      <c r="K19" s="1020"/>
      <c r="L19" s="1020"/>
      <c r="M19" s="1020"/>
      <c r="N19" s="1020"/>
      <c r="O19" s="1020"/>
      <c r="P19" s="1020"/>
      <c r="Q19" s="1020"/>
      <c r="R19" s="1020"/>
      <c r="S19" s="1020"/>
      <c r="T19" s="1020"/>
      <c r="U19" s="1020"/>
      <c r="V19" s="1020"/>
      <c r="W19" s="1020"/>
      <c r="X19" s="1020"/>
      <c r="Y19" s="1020"/>
      <c r="Z19" s="1020"/>
      <c r="AA19" s="1020"/>
      <c r="AB19" s="1020"/>
      <c r="AC19" s="1020"/>
      <c r="AD19" s="1020"/>
      <c r="AE19" s="1020"/>
      <c r="AF19" s="1020"/>
      <c r="AG19" s="1020"/>
      <c r="AH19" s="1020"/>
      <c r="AI19" s="1020"/>
      <c r="AJ19" s="1020"/>
      <c r="AK19" s="1020"/>
      <c r="AL19" s="1020"/>
      <c r="AM19" s="1020"/>
      <c r="AN19" s="1020"/>
      <c r="AO19" s="1020"/>
      <c r="AP19" s="1020"/>
      <c r="AQ19" s="1020"/>
      <c r="AT19" s="450"/>
    </row>
    <row r="20" spans="1:46" ht="35.15" customHeight="1">
      <c r="D20" s="452" t="s">
        <v>446</v>
      </c>
      <c r="E20" s="1011"/>
      <c r="F20" s="1011"/>
      <c r="G20" s="1011"/>
      <c r="H20" s="1011"/>
      <c r="I20" s="1011"/>
      <c r="J20" s="1011"/>
      <c r="K20" s="1011"/>
      <c r="L20" s="1011"/>
      <c r="M20" s="1011"/>
      <c r="N20" s="1011"/>
      <c r="O20" s="1011"/>
      <c r="P20" s="1011"/>
      <c r="Q20" s="1011"/>
      <c r="R20" s="1011"/>
      <c r="S20" s="1011"/>
      <c r="T20" s="1011"/>
      <c r="U20" s="1011"/>
      <c r="V20" s="1011"/>
      <c r="W20" s="1011"/>
      <c r="X20" s="1011"/>
      <c r="Y20" s="1011"/>
      <c r="Z20" s="1011"/>
      <c r="AA20" s="1011"/>
      <c r="AB20" s="1011"/>
      <c r="AC20" s="1011"/>
      <c r="AD20" s="1011"/>
      <c r="AE20" s="1011"/>
      <c r="AF20" s="1011"/>
      <c r="AG20" s="1011"/>
      <c r="AH20" s="1011"/>
      <c r="AI20" s="1011"/>
      <c r="AJ20" s="1011"/>
      <c r="AK20" s="1011"/>
      <c r="AL20" s="1011"/>
      <c r="AM20" s="1011"/>
      <c r="AN20" s="1011"/>
      <c r="AO20" s="1011"/>
      <c r="AP20" s="452" t="s">
        <v>447</v>
      </c>
    </row>
    <row r="21" spans="1:46" ht="7.5" customHeight="1"/>
    <row r="22" spans="1:46">
      <c r="A22" s="1012" t="s">
        <v>6</v>
      </c>
      <c r="B22" s="1012"/>
      <c r="C22" s="1013" t="s">
        <v>464</v>
      </c>
      <c r="D22" s="1013"/>
      <c r="E22" s="1013"/>
      <c r="F22" s="1013"/>
      <c r="G22" s="1013"/>
      <c r="H22" s="1013"/>
      <c r="I22" s="1013"/>
      <c r="J22" s="1013"/>
      <c r="K22" s="1013"/>
      <c r="L22" s="1013"/>
      <c r="M22" s="1013"/>
      <c r="N22" s="1013"/>
      <c r="O22" s="1013"/>
      <c r="P22" s="1013"/>
      <c r="Q22" s="1013"/>
      <c r="R22" s="1013"/>
      <c r="S22" s="1013"/>
      <c r="T22" s="1013"/>
      <c r="U22" s="1013"/>
      <c r="V22" s="1013"/>
      <c r="W22" s="1013"/>
      <c r="X22" s="1013"/>
      <c r="Y22" s="1013"/>
      <c r="Z22" s="1013"/>
      <c r="AA22" s="1013"/>
      <c r="AB22" s="1013"/>
      <c r="AC22" s="1013"/>
      <c r="AD22" s="1013"/>
      <c r="AE22" s="1013"/>
      <c r="AF22" s="1013"/>
      <c r="AG22" s="1013"/>
      <c r="AH22" s="1013"/>
      <c r="AI22" s="1013"/>
      <c r="AJ22" s="1013"/>
      <c r="AK22" s="1013"/>
      <c r="AL22" s="1013"/>
      <c r="AM22" s="1013"/>
      <c r="AN22" s="1013"/>
      <c r="AO22" s="1013"/>
      <c r="AP22" s="1013"/>
    </row>
    <row r="23" spans="1:46" ht="6" customHeight="1">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c r="AO23" s="453"/>
      <c r="AP23" s="453"/>
    </row>
    <row r="24" spans="1:46" ht="14.15" customHeight="1">
      <c r="C24" s="445"/>
      <c r="D24" s="440" t="s">
        <v>463</v>
      </c>
    </row>
    <row r="25" spans="1:46" ht="14.15" customHeight="1">
      <c r="G25" s="445"/>
      <c r="H25" s="440" t="s">
        <v>465</v>
      </c>
    </row>
    <row r="26" spans="1:46" ht="14.15" customHeight="1">
      <c r="G26" s="445"/>
      <c r="H26" s="440" t="s">
        <v>466</v>
      </c>
      <c r="Z26" s="454"/>
    </row>
    <row r="27" spans="1:46" ht="14.15" customHeight="1">
      <c r="G27" s="455"/>
      <c r="K27" s="445"/>
      <c r="L27" s="440" t="s">
        <v>467</v>
      </c>
    </row>
    <row r="28" spans="1:46" ht="14.25" customHeight="1">
      <c r="C28" s="441"/>
      <c r="K28" s="445"/>
      <c r="L28" s="440" t="s">
        <v>468</v>
      </c>
    </row>
    <row r="29" spans="1:46" ht="14.15" customHeight="1">
      <c r="C29" s="441"/>
      <c r="F29" s="441"/>
      <c r="G29" s="441"/>
      <c r="H29" s="441"/>
      <c r="I29" s="441"/>
      <c r="J29" s="441"/>
      <c r="K29" s="445"/>
      <c r="L29" s="441" t="s">
        <v>469</v>
      </c>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441"/>
      <c r="AL29" s="441"/>
      <c r="AM29" s="441"/>
      <c r="AN29" s="441"/>
      <c r="AO29" s="441"/>
      <c r="AP29" s="441"/>
      <c r="AQ29" s="441"/>
      <c r="AR29" s="441"/>
    </row>
    <row r="30" spans="1:46" ht="14.15" customHeight="1">
      <c r="G30" s="441"/>
      <c r="K30" s="445"/>
      <c r="L30" s="440" t="s">
        <v>470</v>
      </c>
    </row>
    <row r="31" spans="1:46" ht="14.15" customHeight="1">
      <c r="G31" s="441"/>
      <c r="K31" s="445"/>
      <c r="L31" s="440" t="s">
        <v>471</v>
      </c>
      <c r="Z31" s="454"/>
    </row>
    <row r="32" spans="1:46" ht="35.15" customHeight="1">
      <c r="G32" s="441"/>
      <c r="K32" s="445"/>
      <c r="L32" s="440" t="s">
        <v>455</v>
      </c>
      <c r="O32" s="456" t="s">
        <v>444</v>
      </c>
      <c r="P32" s="1024"/>
      <c r="Q32" s="1024"/>
      <c r="R32" s="1024"/>
      <c r="S32" s="1024"/>
      <c r="T32" s="1024"/>
      <c r="U32" s="1024"/>
      <c r="V32" s="1024"/>
      <c r="W32" s="1024"/>
      <c r="X32" s="1024"/>
      <c r="Y32" s="1024"/>
      <c r="Z32" s="1024"/>
      <c r="AA32" s="1024"/>
      <c r="AB32" s="1024"/>
      <c r="AC32" s="1024"/>
      <c r="AD32" s="1024"/>
      <c r="AE32" s="1024"/>
      <c r="AF32" s="1024"/>
      <c r="AG32" s="1024"/>
      <c r="AH32" s="1024"/>
      <c r="AI32" s="1024"/>
      <c r="AJ32" s="1024"/>
      <c r="AK32" s="1024"/>
      <c r="AL32" s="1024"/>
      <c r="AM32" s="1024"/>
      <c r="AN32" s="1024"/>
      <c r="AO32" s="1024"/>
      <c r="AP32" s="452" t="s">
        <v>447</v>
      </c>
    </row>
    <row r="33" spans="1:42" ht="14.15" customHeight="1">
      <c r="C33" s="445"/>
      <c r="D33" s="440" t="s">
        <v>472</v>
      </c>
      <c r="G33" s="441"/>
      <c r="Z33" s="454"/>
      <c r="AB33" s="457"/>
      <c r="AC33" s="457"/>
      <c r="AD33" s="457"/>
      <c r="AE33" s="457"/>
      <c r="AF33" s="457"/>
      <c r="AG33" s="457"/>
      <c r="AH33" s="457"/>
      <c r="AI33" s="457"/>
      <c r="AJ33" s="457"/>
      <c r="AK33" s="457"/>
      <c r="AL33" s="457"/>
      <c r="AM33" s="457"/>
      <c r="AN33" s="457"/>
    </row>
    <row r="34" spans="1:42" ht="14.15" customHeight="1">
      <c r="C34" s="445"/>
      <c r="D34" s="440" t="s">
        <v>462</v>
      </c>
      <c r="G34" s="441"/>
      <c r="Z34" s="454"/>
      <c r="AB34" s="457"/>
      <c r="AC34" s="457"/>
      <c r="AD34" s="457"/>
      <c r="AE34" s="457"/>
      <c r="AF34" s="457"/>
      <c r="AG34" s="457"/>
      <c r="AH34" s="457"/>
      <c r="AI34" s="457"/>
      <c r="AJ34" s="457"/>
      <c r="AK34" s="457"/>
      <c r="AL34" s="457"/>
      <c r="AM34" s="457"/>
      <c r="AN34" s="457"/>
    </row>
    <row r="35" spans="1:42" ht="35.15" customHeight="1">
      <c r="D35" s="456" t="s">
        <v>444</v>
      </c>
      <c r="E35" s="1011"/>
      <c r="F35" s="1011"/>
      <c r="G35" s="1011"/>
      <c r="H35" s="1011"/>
      <c r="I35" s="1011"/>
      <c r="J35" s="1011"/>
      <c r="K35" s="1011"/>
      <c r="L35" s="1011"/>
      <c r="M35" s="1011"/>
      <c r="N35" s="1011"/>
      <c r="O35" s="1011"/>
      <c r="P35" s="1011"/>
      <c r="Q35" s="1011"/>
      <c r="R35" s="1011"/>
      <c r="S35" s="1011"/>
      <c r="T35" s="1011"/>
      <c r="U35" s="1011"/>
      <c r="V35" s="1011"/>
      <c r="W35" s="1011"/>
      <c r="X35" s="1011"/>
      <c r="Y35" s="1011"/>
      <c r="Z35" s="1011"/>
      <c r="AA35" s="1011"/>
      <c r="AB35" s="1011"/>
      <c r="AC35" s="1011"/>
      <c r="AD35" s="1011"/>
      <c r="AE35" s="1011"/>
      <c r="AF35" s="1011"/>
      <c r="AG35" s="1011"/>
      <c r="AH35" s="1011"/>
      <c r="AI35" s="1011"/>
      <c r="AJ35" s="1011"/>
      <c r="AK35" s="1011"/>
      <c r="AL35" s="1011"/>
      <c r="AM35" s="1011"/>
      <c r="AN35" s="1011"/>
      <c r="AO35" s="1011"/>
      <c r="AP35" s="452" t="s">
        <v>447</v>
      </c>
    </row>
    <row r="36" spans="1:42" ht="7" customHeight="1"/>
    <row r="37" spans="1:42">
      <c r="A37" s="1012" t="s">
        <v>11</v>
      </c>
      <c r="B37" s="1012"/>
      <c r="C37" s="1022" t="s">
        <v>474</v>
      </c>
      <c r="D37" s="1022"/>
      <c r="E37" s="1022"/>
      <c r="F37" s="1022"/>
      <c r="G37" s="1022"/>
      <c r="H37" s="1022"/>
      <c r="I37" s="1022"/>
      <c r="J37" s="1022"/>
      <c r="K37" s="1022"/>
      <c r="L37" s="1022"/>
      <c r="M37" s="1022"/>
      <c r="N37" s="1022"/>
      <c r="O37" s="1022"/>
      <c r="P37" s="1022"/>
      <c r="Q37" s="1022"/>
      <c r="R37" s="1022"/>
      <c r="S37" s="1022"/>
      <c r="T37" s="1022"/>
      <c r="U37" s="1022"/>
      <c r="V37" s="1022"/>
      <c r="W37" s="1022"/>
      <c r="X37" s="1022"/>
      <c r="Y37" s="1022"/>
      <c r="Z37" s="1022"/>
      <c r="AA37" s="1022"/>
      <c r="AB37" s="1022"/>
      <c r="AC37" s="1022"/>
      <c r="AD37" s="1022"/>
      <c r="AE37" s="1022"/>
      <c r="AF37" s="1022"/>
      <c r="AG37" s="1022"/>
      <c r="AH37" s="1022"/>
      <c r="AI37" s="1022"/>
      <c r="AJ37" s="1022"/>
      <c r="AK37" s="1022"/>
      <c r="AL37" s="1022"/>
      <c r="AM37" s="1022"/>
      <c r="AN37" s="1022"/>
      <c r="AO37" s="1022"/>
      <c r="AP37" s="1022"/>
    </row>
    <row r="38" spans="1:42">
      <c r="A38" s="444"/>
      <c r="B38" s="444"/>
      <c r="C38" s="1022"/>
      <c r="D38" s="1022"/>
      <c r="E38" s="1022"/>
      <c r="F38" s="1022"/>
      <c r="G38" s="1022"/>
      <c r="H38" s="1022"/>
      <c r="I38" s="1022"/>
      <c r="J38" s="1022"/>
      <c r="K38" s="1022"/>
      <c r="L38" s="1022"/>
      <c r="M38" s="1022"/>
      <c r="N38" s="1022"/>
      <c r="O38" s="1022"/>
      <c r="P38" s="1022"/>
      <c r="Q38" s="1022"/>
      <c r="R38" s="1022"/>
      <c r="S38" s="1022"/>
      <c r="T38" s="1022"/>
      <c r="U38" s="1022"/>
      <c r="V38" s="1022"/>
      <c r="W38" s="1022"/>
      <c r="X38" s="1022"/>
      <c r="Y38" s="1022"/>
      <c r="Z38" s="1022"/>
      <c r="AA38" s="1022"/>
      <c r="AB38" s="1022"/>
      <c r="AC38" s="1022"/>
      <c r="AD38" s="1022"/>
      <c r="AE38" s="1022"/>
      <c r="AF38" s="1022"/>
      <c r="AG38" s="1022"/>
      <c r="AH38" s="1022"/>
      <c r="AI38" s="1022"/>
      <c r="AJ38" s="1022"/>
      <c r="AK38" s="1022"/>
      <c r="AL38" s="1022"/>
      <c r="AM38" s="1022"/>
      <c r="AN38" s="1022"/>
      <c r="AO38" s="1022"/>
      <c r="AP38" s="1022"/>
    </row>
    <row r="39" spans="1:42">
      <c r="A39" s="444"/>
      <c r="B39" s="444"/>
      <c r="C39" s="1022"/>
      <c r="D39" s="1022"/>
      <c r="E39" s="1022"/>
      <c r="F39" s="1022"/>
      <c r="G39" s="1022"/>
      <c r="H39" s="1022"/>
      <c r="I39" s="1022"/>
      <c r="J39" s="1022"/>
      <c r="K39" s="1022"/>
      <c r="L39" s="1022"/>
      <c r="M39" s="1022"/>
      <c r="N39" s="1022"/>
      <c r="O39" s="1022"/>
      <c r="P39" s="1022"/>
      <c r="Q39" s="1022"/>
      <c r="R39" s="1022"/>
      <c r="S39" s="1022"/>
      <c r="T39" s="1022"/>
      <c r="U39" s="1022"/>
      <c r="V39" s="1022"/>
      <c r="W39" s="1022"/>
      <c r="X39" s="1022"/>
      <c r="Y39" s="1022"/>
      <c r="Z39" s="1022"/>
      <c r="AA39" s="1022"/>
      <c r="AB39" s="1022"/>
      <c r="AC39" s="1022"/>
      <c r="AD39" s="1022"/>
      <c r="AE39" s="1022"/>
      <c r="AF39" s="1022"/>
      <c r="AG39" s="1022"/>
      <c r="AH39" s="1022"/>
      <c r="AI39" s="1022"/>
      <c r="AJ39" s="1022"/>
      <c r="AK39" s="1022"/>
      <c r="AL39" s="1022"/>
      <c r="AM39" s="1022"/>
      <c r="AN39" s="1022"/>
      <c r="AO39" s="1022"/>
      <c r="AP39" s="1022"/>
    </row>
    <row r="40" spans="1:42" ht="6" customHeight="1">
      <c r="C40" s="1022"/>
      <c r="D40" s="1022"/>
      <c r="E40" s="1022"/>
      <c r="F40" s="1022"/>
      <c r="G40" s="1022"/>
      <c r="H40" s="1022"/>
      <c r="I40" s="1022"/>
      <c r="J40" s="1022"/>
      <c r="K40" s="1022"/>
      <c r="L40" s="1022"/>
      <c r="M40" s="1022"/>
      <c r="N40" s="1022"/>
      <c r="O40" s="1022"/>
      <c r="P40" s="1022"/>
      <c r="Q40" s="1022"/>
      <c r="R40" s="1022"/>
      <c r="S40" s="1022"/>
      <c r="T40" s="1022"/>
      <c r="U40" s="1022"/>
      <c r="V40" s="1022"/>
      <c r="W40" s="1022"/>
      <c r="X40" s="1022"/>
      <c r="Y40" s="1022"/>
      <c r="Z40" s="1022"/>
      <c r="AA40" s="1022"/>
      <c r="AB40" s="1022"/>
      <c r="AC40" s="1022"/>
      <c r="AD40" s="1022"/>
      <c r="AE40" s="1022"/>
      <c r="AF40" s="1022"/>
      <c r="AG40" s="1022"/>
      <c r="AH40" s="1022"/>
      <c r="AI40" s="1022"/>
      <c r="AJ40" s="1022"/>
      <c r="AK40" s="1022"/>
      <c r="AL40" s="1022"/>
      <c r="AM40" s="1022"/>
      <c r="AN40" s="1022"/>
      <c r="AO40" s="1022"/>
      <c r="AP40" s="1022"/>
    </row>
    <row r="41" spans="1:42" ht="14.15" customHeight="1">
      <c r="C41" s="445"/>
      <c r="D41" s="440" t="s">
        <v>475</v>
      </c>
      <c r="E41" s="458"/>
      <c r="F41" s="458"/>
      <c r="G41" s="458"/>
      <c r="H41" s="458"/>
      <c r="I41" s="458"/>
      <c r="J41" s="458"/>
      <c r="K41" s="458"/>
      <c r="L41" s="458"/>
      <c r="M41" s="458"/>
      <c r="N41" s="458"/>
      <c r="O41" s="458"/>
      <c r="P41" s="458"/>
      <c r="Q41" s="458"/>
      <c r="R41" s="458"/>
      <c r="S41" s="458"/>
      <c r="T41" s="458"/>
      <c r="U41" s="458"/>
      <c r="V41" s="458"/>
      <c r="W41" s="458"/>
      <c r="X41" s="458"/>
      <c r="Y41" s="458"/>
      <c r="Z41" s="458"/>
      <c r="AA41" s="458"/>
      <c r="AB41" s="458"/>
      <c r="AC41" s="458"/>
      <c r="AD41" s="458"/>
      <c r="AE41" s="458"/>
      <c r="AF41" s="458"/>
      <c r="AG41" s="458"/>
      <c r="AH41" s="458"/>
      <c r="AI41" s="458"/>
      <c r="AJ41" s="458"/>
      <c r="AK41" s="458"/>
      <c r="AL41" s="458"/>
      <c r="AM41" s="458"/>
      <c r="AN41" s="458"/>
      <c r="AO41" s="458"/>
      <c r="AP41" s="458"/>
    </row>
    <row r="42" spans="1:42" ht="14.15" customHeight="1">
      <c r="C42" s="445"/>
      <c r="D42" s="440" t="s">
        <v>476</v>
      </c>
      <c r="E42" s="458"/>
      <c r="F42" s="458"/>
      <c r="G42" s="458"/>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58"/>
      <c r="AK42" s="458"/>
      <c r="AL42" s="458"/>
      <c r="AM42" s="458"/>
      <c r="AN42" s="458"/>
      <c r="AO42" s="458"/>
      <c r="AP42" s="458"/>
    </row>
    <row r="43" spans="1:42" ht="14.15" customHeight="1">
      <c r="C43" s="445"/>
      <c r="D43" s="440" t="s">
        <v>477</v>
      </c>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c r="AJ43" s="458"/>
      <c r="AK43" s="458"/>
      <c r="AL43" s="458"/>
      <c r="AM43" s="458"/>
      <c r="AN43" s="458"/>
      <c r="AO43" s="458"/>
      <c r="AP43" s="458"/>
    </row>
    <row r="44" spans="1:42" ht="14.15" customHeight="1">
      <c r="C44" s="445"/>
      <c r="D44" s="440" t="s">
        <v>478</v>
      </c>
      <c r="E44" s="458"/>
      <c r="F44" s="458"/>
      <c r="G44" s="458"/>
      <c r="H44" s="458"/>
      <c r="I44" s="458"/>
      <c r="J44" s="458"/>
      <c r="K44" s="458"/>
      <c r="L44" s="458"/>
      <c r="M44" s="458"/>
      <c r="N44" s="458"/>
      <c r="O44" s="458"/>
      <c r="P44" s="458"/>
      <c r="Q44" s="458"/>
      <c r="R44" s="458"/>
      <c r="S44" s="458"/>
      <c r="T44" s="458"/>
      <c r="U44" s="458"/>
      <c r="V44" s="458"/>
      <c r="W44" s="458"/>
      <c r="X44" s="458"/>
      <c r="Y44" s="458"/>
      <c r="Z44" s="458"/>
      <c r="AA44" s="458"/>
      <c r="AB44" s="458"/>
      <c r="AC44" s="458"/>
      <c r="AD44" s="458"/>
      <c r="AE44" s="458"/>
      <c r="AF44" s="458"/>
      <c r="AG44" s="458"/>
      <c r="AH44" s="458"/>
      <c r="AI44" s="458"/>
      <c r="AJ44" s="458"/>
      <c r="AK44" s="458"/>
      <c r="AL44" s="458"/>
      <c r="AM44" s="458"/>
      <c r="AN44" s="458"/>
      <c r="AO44" s="458"/>
      <c r="AP44" s="458"/>
    </row>
    <row r="45" spans="1:42">
      <c r="C45" s="458"/>
      <c r="D45" s="458"/>
      <c r="E45" s="458"/>
      <c r="F45" s="458"/>
      <c r="G45" s="458"/>
      <c r="H45" s="458"/>
      <c r="I45" s="458"/>
      <c r="J45" s="458"/>
      <c r="K45" s="458"/>
      <c r="L45" s="458"/>
      <c r="M45" s="458"/>
      <c r="N45" s="458"/>
      <c r="O45" s="458"/>
      <c r="P45" s="458"/>
      <c r="Q45" s="458"/>
      <c r="R45" s="458"/>
      <c r="S45" s="458"/>
      <c r="T45" s="458"/>
      <c r="U45" s="458"/>
      <c r="V45" s="458"/>
      <c r="W45" s="458"/>
      <c r="X45" s="458"/>
      <c r="Y45" s="458"/>
      <c r="Z45" s="458"/>
      <c r="AA45" s="458"/>
      <c r="AB45" s="458"/>
      <c r="AC45" s="458"/>
      <c r="AD45" s="458"/>
      <c r="AE45" s="458"/>
      <c r="AF45" s="458"/>
      <c r="AG45" s="458"/>
      <c r="AH45" s="458"/>
      <c r="AI45" s="458"/>
      <c r="AJ45" s="458"/>
      <c r="AK45" s="458"/>
      <c r="AL45" s="458"/>
      <c r="AM45" s="458"/>
      <c r="AN45" s="458"/>
      <c r="AO45" s="458"/>
      <c r="AP45" s="458"/>
    </row>
    <row r="46" spans="1:42">
      <c r="A46" s="459" t="s">
        <v>16</v>
      </c>
      <c r="B46" s="460"/>
      <c r="D46" s="1023" t="s">
        <v>479</v>
      </c>
      <c r="E46" s="1023"/>
      <c r="F46" s="1023"/>
      <c r="G46" s="1023"/>
      <c r="H46" s="1023"/>
      <c r="I46" s="1023"/>
      <c r="J46" s="1023"/>
      <c r="K46" s="1023"/>
      <c r="L46" s="1023"/>
      <c r="M46" s="1023"/>
      <c r="N46" s="1023"/>
      <c r="O46" s="1023"/>
      <c r="P46" s="1023"/>
      <c r="Q46" s="1023"/>
      <c r="R46" s="1023"/>
      <c r="S46" s="1023"/>
      <c r="T46" s="1023"/>
      <c r="U46" s="1023"/>
      <c r="V46" s="1023"/>
      <c r="W46" s="1023"/>
      <c r="X46" s="1023"/>
      <c r="Y46" s="1023"/>
      <c r="Z46" s="1023"/>
      <c r="AA46" s="1023"/>
      <c r="AB46" s="1023"/>
      <c r="AC46" s="1023"/>
      <c r="AD46" s="1023"/>
      <c r="AE46" s="1023"/>
      <c r="AF46" s="1023"/>
      <c r="AG46" s="1023"/>
      <c r="AH46" s="1023"/>
      <c r="AI46" s="1023"/>
      <c r="AJ46" s="1023"/>
      <c r="AK46" s="1023"/>
      <c r="AL46" s="1023"/>
      <c r="AM46" s="1023"/>
      <c r="AN46" s="1023"/>
      <c r="AO46" s="1023"/>
      <c r="AP46" s="1023"/>
    </row>
    <row r="47" spans="1:42">
      <c r="B47" s="460"/>
      <c r="C47" s="460"/>
      <c r="D47" s="1021" t="s">
        <v>480</v>
      </c>
      <c r="E47" s="1021"/>
      <c r="F47" s="1021"/>
      <c r="G47" s="1021"/>
      <c r="H47" s="1021"/>
      <c r="I47" s="1021"/>
      <c r="J47" s="1021"/>
      <c r="K47" s="1021"/>
      <c r="L47" s="1021"/>
      <c r="M47" s="1021"/>
      <c r="N47" s="1021"/>
      <c r="O47" s="1021"/>
      <c r="P47" s="1021"/>
      <c r="Q47" s="1021"/>
      <c r="R47" s="1021"/>
      <c r="S47" s="1021"/>
      <c r="T47" s="1021"/>
      <c r="U47" s="1021"/>
      <c r="V47" s="1021"/>
      <c r="W47" s="1021"/>
      <c r="X47" s="1021"/>
      <c r="Y47" s="1021"/>
      <c r="Z47" s="1021"/>
      <c r="AA47" s="1021"/>
      <c r="AB47" s="1021"/>
      <c r="AC47" s="1021"/>
      <c r="AD47" s="1021"/>
      <c r="AE47" s="1021"/>
      <c r="AF47" s="1021"/>
      <c r="AG47" s="1021"/>
      <c r="AH47" s="1021"/>
      <c r="AI47" s="1021"/>
      <c r="AJ47" s="1021"/>
      <c r="AK47" s="1021"/>
      <c r="AL47" s="1021"/>
      <c r="AM47" s="1021"/>
      <c r="AN47" s="1021"/>
      <c r="AO47" s="1021"/>
      <c r="AP47" s="1021"/>
    </row>
    <row r="48" spans="1:42" ht="35.15" customHeight="1">
      <c r="D48" s="456" t="s">
        <v>444</v>
      </c>
      <c r="E48" s="1011"/>
      <c r="F48" s="1011"/>
      <c r="G48" s="1011"/>
      <c r="H48" s="1011"/>
      <c r="I48" s="1011"/>
      <c r="J48" s="1011"/>
      <c r="K48" s="1011"/>
      <c r="L48" s="1011"/>
      <c r="M48" s="1011"/>
      <c r="N48" s="1011"/>
      <c r="O48" s="1011"/>
      <c r="P48" s="1011"/>
      <c r="Q48" s="1011"/>
      <c r="R48" s="1011"/>
      <c r="S48" s="1011"/>
      <c r="T48" s="1011"/>
      <c r="U48" s="1011"/>
      <c r="V48" s="1011"/>
      <c r="W48" s="1011"/>
      <c r="X48" s="1011"/>
      <c r="Y48" s="1011"/>
      <c r="Z48" s="1011"/>
      <c r="AA48" s="1011"/>
      <c r="AB48" s="1011"/>
      <c r="AC48" s="1011"/>
      <c r="AD48" s="1011"/>
      <c r="AE48" s="1011"/>
      <c r="AF48" s="1011"/>
      <c r="AG48" s="1011"/>
      <c r="AH48" s="1011"/>
      <c r="AI48" s="1011"/>
      <c r="AJ48" s="1011"/>
      <c r="AK48" s="1011"/>
      <c r="AL48" s="1011"/>
      <c r="AM48" s="1011"/>
      <c r="AN48" s="1011"/>
      <c r="AO48" s="1011"/>
      <c r="AP48" s="452" t="s">
        <v>447</v>
      </c>
    </row>
  </sheetData>
  <mergeCells count="24">
    <mergeCell ref="A2:AR2"/>
    <mergeCell ref="B4:AQ4"/>
    <mergeCell ref="A6:B6"/>
    <mergeCell ref="D10:O10"/>
    <mergeCell ref="A12:B12"/>
    <mergeCell ref="D9:M9"/>
    <mergeCell ref="P9:X9"/>
    <mergeCell ref="AA8:AQ8"/>
    <mergeCell ref="AA9:AQ9"/>
    <mergeCell ref="E48:AO48"/>
    <mergeCell ref="A22:B22"/>
    <mergeCell ref="C22:AP22"/>
    <mergeCell ref="AF10:AM10"/>
    <mergeCell ref="Q10:X10"/>
    <mergeCell ref="D17:AR17"/>
    <mergeCell ref="D18:AR18"/>
    <mergeCell ref="D19:AQ19"/>
    <mergeCell ref="D47:AP47"/>
    <mergeCell ref="A37:B37"/>
    <mergeCell ref="C37:AP40"/>
    <mergeCell ref="D46:AP46"/>
    <mergeCell ref="E20:AO20"/>
    <mergeCell ref="P32:AO32"/>
    <mergeCell ref="E35:AO35"/>
  </mergeCells>
  <phoneticPr fontId="4"/>
  <dataValidations count="2">
    <dataValidation type="list" allowBlank="1" showInputMessage="1" showErrorMessage="1" sqref="C14:C19" xr:uid="{116500A7-43CD-40DD-8BC2-D18495319F52}">
      <formula1>"1,2,3,4,5,6"</formula1>
    </dataValidation>
    <dataValidation type="list" allowBlank="1" showInputMessage="1" showErrorMessage="1" sqref="C8:C10 O8:O9 Z8:Z10 C24 G25:G26 K27:K32 C33:C34 C41:C44" xr:uid="{B56DD2A0-C2EC-45F6-A1BF-C148A49D28ED}">
      <formula1>"✔"</formula1>
    </dataValidation>
  </dataValidations>
  <printOptions horizontalCentered="1"/>
  <pageMargins left="0.39370078740157483" right="0.39370078740157483" top="0.47244094488188981" bottom="0.19685039370078741" header="0.11811023622047245" footer="0.11811023622047245"/>
  <pageSetup paperSize="9" scale="88" orientation="portrait" blackAndWhite="1" r:id="rId1"/>
  <headerFooter>
    <oddHeader>&amp;L&amp;"ＭＳ Ｐ明朝,標準"&amp;10技術協力活用型・新興国市場開拓事業（研修・専門家派遣・寄附講座開設事業）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CFF"/>
    <pageSetUpPr fitToPage="1"/>
  </sheetPr>
  <dimension ref="A1:T208"/>
  <sheetViews>
    <sheetView view="pageBreakPreview" zoomScale="70" zoomScaleNormal="100" zoomScaleSheetLayoutView="70" workbookViewId="0"/>
  </sheetViews>
  <sheetFormatPr defaultColWidth="9" defaultRowHeight="16.5"/>
  <cols>
    <col min="1" max="1" width="5.54296875" style="465" customWidth="1"/>
    <col min="2" max="3" width="17.453125" style="465" customWidth="1"/>
    <col min="4" max="4" width="23.54296875" style="465" customWidth="1"/>
    <col min="5" max="5" width="24.1796875" style="465" customWidth="1"/>
    <col min="6" max="6" width="18.453125" style="465" customWidth="1"/>
    <col min="7" max="7" width="19" style="465" customWidth="1"/>
    <col min="8" max="8" width="22.1796875" style="465" customWidth="1"/>
    <col min="9" max="16384" width="9" style="465"/>
  </cols>
  <sheetData>
    <row r="1" spans="1:20">
      <c r="A1" s="463"/>
      <c r="B1" s="464"/>
    </row>
    <row r="2" spans="1:20" ht="61" customHeight="1">
      <c r="A2" s="1033" t="s">
        <v>933</v>
      </c>
      <c r="B2" s="1034"/>
      <c r="C2" s="1034"/>
      <c r="D2" s="1034"/>
      <c r="E2" s="1034"/>
      <c r="F2" s="1034"/>
      <c r="G2" s="1034"/>
      <c r="H2" s="466"/>
      <c r="I2" s="466"/>
    </row>
    <row r="3" spans="1:20" ht="6" customHeight="1">
      <c r="A3" s="467"/>
      <c r="B3" s="467"/>
      <c r="C3" s="468"/>
      <c r="D3" s="468"/>
      <c r="E3" s="468"/>
      <c r="F3" s="468"/>
      <c r="G3" s="468"/>
    </row>
    <row r="4" spans="1:20" ht="20.149999999999999" customHeight="1">
      <c r="A4" s="469"/>
      <c r="B4" s="469"/>
      <c r="C4" s="468"/>
      <c r="D4" s="468"/>
      <c r="E4" s="470" t="s">
        <v>481</v>
      </c>
      <c r="F4" s="1035" t="s">
        <v>914</v>
      </c>
      <c r="G4" s="1035"/>
    </row>
    <row r="5" spans="1:20" ht="9.75" customHeight="1">
      <c r="A5" s="471"/>
      <c r="B5" s="471"/>
      <c r="C5" s="472"/>
      <c r="D5" s="472"/>
      <c r="E5" s="472"/>
      <c r="F5" s="472"/>
      <c r="G5" s="472"/>
      <c r="H5" s="466"/>
      <c r="I5" s="466"/>
      <c r="J5" s="466"/>
      <c r="K5" s="466"/>
      <c r="L5" s="466"/>
      <c r="M5" s="466"/>
      <c r="N5" s="466"/>
      <c r="O5" s="466"/>
      <c r="P5" s="466"/>
      <c r="Q5" s="466"/>
      <c r="R5" s="466"/>
      <c r="S5" s="466"/>
      <c r="T5" s="466"/>
    </row>
    <row r="6" spans="1:20" ht="30" customHeight="1">
      <c r="A6" s="1036" t="s">
        <v>482</v>
      </c>
      <c r="B6" s="1036"/>
      <c r="C6" s="1037"/>
      <c r="D6" s="1037"/>
      <c r="E6" s="1037"/>
      <c r="F6" s="1037"/>
      <c r="G6" s="1037"/>
    </row>
    <row r="7" spans="1:20" ht="20.149999999999999" customHeight="1">
      <c r="A7" s="1036"/>
      <c r="B7" s="1036"/>
      <c r="C7" s="1037"/>
      <c r="D7" s="1037"/>
      <c r="E7" s="1037"/>
      <c r="F7" s="1037"/>
      <c r="G7" s="1037"/>
    </row>
    <row r="8" spans="1:20" ht="7" customHeight="1">
      <c r="A8" s="471"/>
      <c r="B8" s="471"/>
      <c r="C8" s="468"/>
      <c r="D8" s="468"/>
      <c r="E8" s="468"/>
      <c r="F8" s="468"/>
      <c r="G8" s="468"/>
    </row>
    <row r="9" spans="1:20" ht="30" customHeight="1">
      <c r="A9" s="1039" t="s">
        <v>483</v>
      </c>
      <c r="B9" s="1041"/>
      <c r="C9" s="1042"/>
      <c r="D9" s="1043"/>
      <c r="E9" s="1043"/>
      <c r="F9" s="1043"/>
      <c r="G9" s="1044"/>
    </row>
    <row r="10" spans="1:20" ht="30" customHeight="1">
      <c r="A10" s="1039" t="s">
        <v>484</v>
      </c>
      <c r="B10" s="1041"/>
      <c r="C10" s="1045"/>
      <c r="D10" s="1046"/>
      <c r="E10" s="1046"/>
      <c r="F10" s="1046"/>
      <c r="G10" s="1047"/>
    </row>
    <row r="11" spans="1:20" ht="34.5" customHeight="1">
      <c r="A11" s="1039" t="s">
        <v>485</v>
      </c>
      <c r="B11" s="1040"/>
      <c r="C11" s="1038"/>
      <c r="D11" s="1038"/>
      <c r="E11" s="1038"/>
      <c r="F11" s="1038"/>
      <c r="G11" s="1038"/>
      <c r="H11" s="474"/>
    </row>
    <row r="12" spans="1:20" ht="40.5" customHeight="1">
      <c r="A12" s="1071" t="s">
        <v>486</v>
      </c>
      <c r="B12" s="1072"/>
      <c r="C12" s="1053"/>
      <c r="D12" s="1054"/>
      <c r="E12" s="1054"/>
      <c r="F12" s="1067" t="s">
        <v>516</v>
      </c>
      <c r="G12" s="1068"/>
    </row>
    <row r="13" spans="1:20" ht="30" customHeight="1">
      <c r="A13" s="1071" t="s">
        <v>487</v>
      </c>
      <c r="B13" s="1072"/>
      <c r="C13" s="1038"/>
      <c r="D13" s="1038"/>
      <c r="E13" s="1038"/>
      <c r="F13" s="1038"/>
      <c r="G13" s="1038"/>
    </row>
    <row r="14" spans="1:20" ht="30" customHeight="1">
      <c r="A14" s="1071" t="s">
        <v>488</v>
      </c>
      <c r="B14" s="1072"/>
      <c r="C14" s="1038"/>
      <c r="D14" s="1038"/>
      <c r="E14" s="1038"/>
      <c r="F14" s="1038"/>
      <c r="G14" s="1038"/>
    </row>
    <row r="15" spans="1:20" ht="90.5" customHeight="1">
      <c r="A15" s="1039" t="s">
        <v>489</v>
      </c>
      <c r="B15" s="1040"/>
      <c r="C15" s="1053"/>
      <c r="D15" s="1069"/>
      <c r="E15" s="1069"/>
      <c r="F15" s="1069"/>
      <c r="G15" s="1070"/>
    </row>
    <row r="16" spans="1:20" ht="30" customHeight="1">
      <c r="A16" s="1039" t="s">
        <v>490</v>
      </c>
      <c r="B16" s="1040"/>
      <c r="C16" s="1078"/>
      <c r="D16" s="1078"/>
      <c r="E16" s="1078"/>
      <c r="F16" s="1078"/>
      <c r="G16" s="1078"/>
    </row>
    <row r="17" spans="1:11" ht="30" customHeight="1">
      <c r="A17" s="1039" t="s">
        <v>491</v>
      </c>
      <c r="B17" s="1040"/>
      <c r="C17" s="1077"/>
      <c r="D17" s="1038"/>
      <c r="E17" s="1038"/>
      <c r="F17" s="1038"/>
      <c r="G17" s="1038"/>
    </row>
    <row r="18" spans="1:11" ht="20.149999999999999" customHeight="1">
      <c r="A18" s="475"/>
      <c r="B18" s="475"/>
      <c r="C18" s="476"/>
      <c r="D18" s="476"/>
      <c r="E18" s="476"/>
      <c r="F18" s="476"/>
      <c r="G18" s="476"/>
    </row>
    <row r="19" spans="1:11" ht="35.5" customHeight="1">
      <c r="A19" s="1039" t="s">
        <v>492</v>
      </c>
      <c r="B19" s="1040"/>
      <c r="C19" s="960"/>
      <c r="D19" s="477" t="s">
        <v>493</v>
      </c>
      <c r="E19" s="478"/>
      <c r="F19" s="477" t="s">
        <v>494</v>
      </c>
      <c r="G19" s="960"/>
    </row>
    <row r="20" spans="1:11" ht="20.149999999999999" customHeight="1">
      <c r="A20" s="1073" t="s">
        <v>495</v>
      </c>
      <c r="B20" s="1074"/>
      <c r="C20" s="479" t="s">
        <v>496</v>
      </c>
      <c r="D20" s="480"/>
      <c r="E20" s="480"/>
      <c r="F20" s="480"/>
      <c r="G20" s="481"/>
    </row>
    <row r="21" spans="1:11" ht="20.149999999999999" customHeight="1">
      <c r="A21" s="1075"/>
      <c r="B21" s="1076"/>
      <c r="C21" s="482"/>
      <c r="D21" s="483" t="s">
        <v>497</v>
      </c>
      <c r="E21" s="482"/>
      <c r="F21" s="483" t="s">
        <v>498</v>
      </c>
      <c r="G21" s="484"/>
    </row>
    <row r="22" spans="1:11" ht="20.149999999999999" customHeight="1">
      <c r="A22" s="1039" t="s">
        <v>499</v>
      </c>
      <c r="B22" s="1040"/>
      <c r="C22" s="1053"/>
      <c r="D22" s="1054"/>
      <c r="E22" s="1054"/>
      <c r="F22" s="1054"/>
      <c r="G22" s="1055"/>
    </row>
    <row r="23" spans="1:11" ht="20.149999999999999" customHeight="1">
      <c r="A23" s="1039" t="s">
        <v>500</v>
      </c>
      <c r="B23" s="1040"/>
      <c r="C23" s="1053"/>
      <c r="D23" s="1054"/>
      <c r="E23" s="1054"/>
      <c r="F23" s="1054"/>
      <c r="G23" s="1055"/>
    </row>
    <row r="24" spans="1:11" ht="38.15" customHeight="1">
      <c r="A24" s="1039" t="s">
        <v>501</v>
      </c>
      <c r="B24" s="1040"/>
      <c r="C24" s="1053"/>
      <c r="D24" s="1054"/>
      <c r="E24" s="1054"/>
      <c r="F24" s="1054"/>
      <c r="G24" s="1055"/>
    </row>
    <row r="25" spans="1:11" ht="10.4" customHeight="1">
      <c r="A25" s="471"/>
      <c r="B25" s="471"/>
      <c r="C25" s="468"/>
      <c r="D25" s="468"/>
      <c r="E25" s="468"/>
      <c r="F25" s="468"/>
      <c r="G25" s="468"/>
      <c r="K25" s="485"/>
    </row>
    <row r="26" spans="1:11" ht="49" customHeight="1">
      <c r="A26" s="1052" t="s">
        <v>515</v>
      </c>
      <c r="B26" s="1052"/>
      <c r="C26" s="1052"/>
      <c r="D26" s="1052"/>
      <c r="E26" s="1052"/>
      <c r="F26" s="1052"/>
      <c r="G26" s="1052"/>
      <c r="H26" s="486"/>
    </row>
    <row r="27" spans="1:11" ht="20.149999999999999" customHeight="1">
      <c r="A27" s="1048" t="s">
        <v>512</v>
      </c>
      <c r="B27" s="1048"/>
      <c r="C27" s="1050"/>
      <c r="D27" s="1050"/>
      <c r="E27" s="1050"/>
      <c r="F27" s="1050"/>
      <c r="G27" s="468"/>
    </row>
    <row r="28" spans="1:11" ht="36" customHeight="1">
      <c r="A28" s="1049" t="s">
        <v>882</v>
      </c>
      <c r="B28" s="1048"/>
      <c r="C28" s="1050"/>
      <c r="D28" s="1050"/>
      <c r="E28" s="1050"/>
      <c r="F28" s="1050"/>
      <c r="G28" s="468"/>
    </row>
    <row r="29" spans="1:11" ht="20.149999999999999" customHeight="1">
      <c r="A29" s="1048" t="s">
        <v>513</v>
      </c>
      <c r="B29" s="1048"/>
      <c r="C29" s="1051"/>
      <c r="D29" s="1051"/>
      <c r="E29" s="1051"/>
      <c r="F29" s="1051"/>
      <c r="G29" s="468"/>
    </row>
    <row r="30" spans="1:11" ht="20.149999999999999" customHeight="1">
      <c r="A30" s="1048" t="s">
        <v>514</v>
      </c>
      <c r="B30" s="1048"/>
      <c r="C30" s="1051"/>
      <c r="D30" s="1051"/>
      <c r="E30" s="1051"/>
      <c r="F30" s="1051"/>
      <c r="G30" s="468"/>
    </row>
    <row r="31" spans="1:11">
      <c r="A31" s="471"/>
      <c r="B31" s="471"/>
      <c r="C31" s="468"/>
      <c r="D31" s="468"/>
      <c r="E31" s="468"/>
      <c r="F31" s="468"/>
      <c r="G31" s="468"/>
    </row>
    <row r="32" spans="1:11" ht="93" customHeight="1">
      <c r="A32" s="1058" t="s">
        <v>927</v>
      </c>
      <c r="B32" s="1058"/>
      <c r="C32" s="1058"/>
      <c r="D32" s="1058"/>
      <c r="E32" s="1058"/>
      <c r="F32" s="1058"/>
      <c r="G32" s="1058"/>
      <c r="H32" s="486"/>
    </row>
    <row r="33" spans="1:12" ht="39.5" customHeight="1">
      <c r="A33" s="482"/>
      <c r="B33" s="1057" t="s">
        <v>506</v>
      </c>
      <c r="C33" s="1057"/>
      <c r="D33" s="1057"/>
      <c r="E33" s="1057"/>
      <c r="F33" s="1057"/>
      <c r="G33" s="1057"/>
      <c r="H33" s="488"/>
      <c r="I33" s="488"/>
      <c r="J33" s="488"/>
      <c r="K33" s="488"/>
      <c r="L33" s="488"/>
    </row>
    <row r="34" spans="1:12" ht="39.5" customHeight="1">
      <c r="A34" s="482"/>
      <c r="B34" s="1063" t="s">
        <v>509</v>
      </c>
      <c r="C34" s="1063"/>
      <c r="D34" s="1063"/>
      <c r="E34" s="1063"/>
      <c r="F34" s="1063"/>
      <c r="G34" s="1063"/>
      <c r="H34" s="486"/>
    </row>
    <row r="35" spans="1:12" ht="39.5" customHeight="1">
      <c r="A35" s="482"/>
      <c r="B35" s="1059" t="s">
        <v>507</v>
      </c>
      <c r="C35" s="1060"/>
      <c r="D35" s="1060"/>
      <c r="E35" s="1060"/>
      <c r="F35" s="1060"/>
      <c r="G35" s="1060"/>
      <c r="H35" s="486"/>
    </row>
    <row r="36" spans="1:12" ht="39.5" customHeight="1">
      <c r="A36" s="482"/>
      <c r="B36" s="1063" t="s">
        <v>508</v>
      </c>
      <c r="C36" s="1063"/>
      <c r="D36" s="1063"/>
      <c r="E36" s="1063"/>
      <c r="F36" s="1063"/>
      <c r="G36" s="1063"/>
      <c r="H36" s="486"/>
    </row>
    <row r="37" spans="1:12" ht="87" customHeight="1">
      <c r="A37" s="482"/>
      <c r="B37" s="1064" t="s">
        <v>510</v>
      </c>
      <c r="C37" s="1065"/>
      <c r="D37" s="1065"/>
      <c r="E37" s="1065"/>
      <c r="F37" s="1065"/>
      <c r="G37" s="1066"/>
      <c r="H37" s="486"/>
    </row>
    <row r="38" spans="1:12" ht="72" customHeight="1">
      <c r="A38" s="482"/>
      <c r="B38" s="1064" t="s">
        <v>511</v>
      </c>
      <c r="C38" s="1065"/>
      <c r="D38" s="1065"/>
      <c r="E38" s="1065"/>
      <c r="F38" s="1065"/>
      <c r="G38" s="1066"/>
      <c r="H38" s="486"/>
    </row>
    <row r="39" spans="1:12" ht="56.5" customHeight="1">
      <c r="A39" s="970"/>
      <c r="B39" s="1064" t="s">
        <v>917</v>
      </c>
      <c r="C39" s="1065"/>
      <c r="D39" s="1065"/>
      <c r="E39" s="1065"/>
      <c r="F39" s="1065"/>
      <c r="G39" s="1066"/>
      <c r="H39" s="486"/>
    </row>
    <row r="40" spans="1:12">
      <c r="A40" s="489"/>
      <c r="B40" s="490"/>
      <c r="C40" s="490"/>
      <c r="D40" s="490"/>
      <c r="E40" s="490"/>
      <c r="F40" s="490"/>
      <c r="G40" s="490"/>
      <c r="H40" s="486"/>
    </row>
    <row r="41" spans="1:12" ht="9.75" customHeight="1">
      <c r="A41" s="467"/>
      <c r="B41" s="467"/>
      <c r="C41" s="467"/>
      <c r="D41" s="467"/>
      <c r="E41" s="467"/>
      <c r="F41" s="467"/>
      <c r="G41" s="467"/>
      <c r="H41" s="485"/>
    </row>
    <row r="42" spans="1:12" ht="20.149999999999999" customHeight="1">
      <c r="A42" s="1049" t="s">
        <v>916</v>
      </c>
      <c r="B42" s="1049"/>
      <c r="C42" s="1049"/>
      <c r="D42" s="1049"/>
      <c r="E42" s="1049"/>
      <c r="F42" s="1049"/>
      <c r="G42" s="1049"/>
      <c r="H42" s="485"/>
    </row>
    <row r="43" spans="1:12" ht="9.75" customHeight="1">
      <c r="A43" s="467"/>
      <c r="B43" s="467"/>
      <c r="C43" s="467"/>
      <c r="D43" s="467"/>
      <c r="E43" s="467"/>
      <c r="F43" s="467"/>
      <c r="G43" s="467"/>
      <c r="H43" s="485"/>
    </row>
    <row r="44" spans="1:12" ht="20.149999999999999" customHeight="1">
      <c r="A44" s="1061" t="s">
        <v>502</v>
      </c>
      <c r="B44" s="1061"/>
      <c r="C44" s="1061"/>
      <c r="D44" s="1061"/>
      <c r="E44" s="1061"/>
      <c r="F44" s="1061"/>
      <c r="G44" s="1061"/>
      <c r="H44" s="486"/>
    </row>
    <row r="45" spans="1:12" ht="20.149999999999999" customHeight="1">
      <c r="A45" s="1061" t="s">
        <v>503</v>
      </c>
      <c r="B45" s="1061"/>
      <c r="C45" s="1062"/>
      <c r="D45" s="1062"/>
      <c r="E45" s="1062"/>
      <c r="F45" s="1062"/>
      <c r="G45" s="1062"/>
      <c r="H45" s="485"/>
    </row>
    <row r="46" spans="1:12" ht="20.149999999999999" customHeight="1">
      <c r="A46" s="467" t="s">
        <v>768</v>
      </c>
      <c r="B46" s="490"/>
      <c r="C46" s="467"/>
      <c r="D46" s="467"/>
      <c r="E46" s="467"/>
      <c r="F46" s="467"/>
      <c r="G46" s="467"/>
      <c r="H46" s="485"/>
    </row>
    <row r="47" spans="1:12" ht="3" customHeight="1">
      <c r="A47" s="467"/>
      <c r="B47" s="467"/>
      <c r="C47" s="467"/>
      <c r="D47" s="467"/>
      <c r="E47" s="467"/>
      <c r="F47" s="467"/>
      <c r="G47" s="467"/>
      <c r="H47" s="485"/>
    </row>
    <row r="48" spans="1:12" ht="20" customHeight="1">
      <c r="A48" s="1061" t="s">
        <v>915</v>
      </c>
      <c r="B48" s="1061"/>
      <c r="C48" s="1062"/>
      <c r="D48" s="1062"/>
      <c r="E48" s="1062"/>
      <c r="F48" s="1062"/>
      <c r="G48" s="1062"/>
      <c r="H48" s="485"/>
    </row>
    <row r="49" spans="1:8" ht="4.5" customHeight="1">
      <c r="A49" s="467"/>
      <c r="B49" s="467"/>
      <c r="C49" s="467"/>
      <c r="D49" s="467"/>
      <c r="E49" s="467"/>
      <c r="F49" s="467"/>
      <c r="G49" s="467"/>
      <c r="H49" s="485"/>
    </row>
    <row r="50" spans="1:8" ht="20.149999999999999" customHeight="1">
      <c r="A50" s="1061" t="s">
        <v>504</v>
      </c>
      <c r="B50" s="1061"/>
      <c r="C50" s="1062"/>
      <c r="D50" s="1062"/>
      <c r="E50" s="1062"/>
      <c r="F50" s="1062"/>
      <c r="G50" s="1062"/>
      <c r="H50" s="485"/>
    </row>
    <row r="51" spans="1:8" ht="3" customHeight="1">
      <c r="A51" s="467"/>
      <c r="B51" s="467"/>
      <c r="C51" s="467"/>
      <c r="D51" s="467"/>
      <c r="E51" s="467"/>
      <c r="F51" s="467"/>
      <c r="G51" s="467"/>
      <c r="H51" s="485"/>
    </row>
    <row r="52" spans="1:8" ht="20.149999999999999" customHeight="1">
      <c r="A52" s="1061" t="s">
        <v>505</v>
      </c>
      <c r="B52" s="1061"/>
      <c r="C52" s="1062"/>
      <c r="D52" s="1062"/>
      <c r="E52" s="1062"/>
      <c r="F52" s="1062"/>
      <c r="G52" s="1062"/>
      <c r="H52" s="485"/>
    </row>
    <row r="53" spans="1:8" ht="20.149999999999999" customHeight="1">
      <c r="G53" s="491"/>
    </row>
    <row r="54" spans="1:8" ht="20.149999999999999" customHeight="1"/>
    <row r="55" spans="1:8" ht="16" customHeight="1"/>
    <row r="56" spans="1:8" ht="16" customHeight="1"/>
    <row r="57" spans="1:8" ht="16" customHeight="1"/>
    <row r="58" spans="1:8" ht="16" customHeight="1"/>
    <row r="59" spans="1:8" ht="16" customHeight="1"/>
    <row r="60" spans="1:8" ht="16" customHeight="1"/>
    <row r="61" spans="1:8" ht="16" customHeight="1"/>
    <row r="62" spans="1:8" ht="16" customHeight="1"/>
    <row r="63" spans="1:8" ht="16" customHeight="1"/>
    <row r="64" spans="1:8" ht="16" customHeight="1"/>
    <row r="65" spans="1:9" ht="16" customHeight="1"/>
    <row r="66" spans="1:9" ht="16" customHeight="1"/>
    <row r="67" spans="1:9" ht="16" customHeight="1"/>
    <row r="68" spans="1:9" ht="16" customHeight="1"/>
    <row r="69" spans="1:9" ht="16" customHeight="1"/>
    <row r="70" spans="1:9" ht="16" customHeight="1"/>
    <row r="71" spans="1:9" ht="16" customHeight="1"/>
    <row r="72" spans="1:9" ht="16" customHeight="1"/>
    <row r="73" spans="1:9" ht="16" customHeight="1"/>
    <row r="74" spans="1:9" ht="16" customHeight="1">
      <c r="A74" s="1056"/>
      <c r="B74" s="1056"/>
      <c r="C74" s="1056"/>
      <c r="D74" s="1056"/>
      <c r="E74" s="1056"/>
      <c r="F74" s="1056"/>
      <c r="G74" s="1056"/>
      <c r="H74" s="1056"/>
      <c r="I74" s="1056"/>
    </row>
    <row r="75" spans="1:9" ht="16" customHeight="1">
      <c r="A75" s="1056"/>
      <c r="B75" s="1056"/>
      <c r="C75" s="1056"/>
      <c r="D75" s="1056"/>
      <c r="E75" s="1056"/>
      <c r="F75" s="1056"/>
      <c r="G75" s="1056"/>
      <c r="H75" s="1056"/>
      <c r="I75" s="1056"/>
    </row>
    <row r="76" spans="1:9" ht="16" customHeight="1"/>
    <row r="77" spans="1:9" ht="16" customHeight="1"/>
    <row r="78" spans="1:9" ht="16" customHeight="1"/>
    <row r="79" spans="1:9" ht="16" customHeight="1"/>
    <row r="80" spans="1:9"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sheetData>
  <customSheetViews>
    <customSheetView guid="{C18E9BE0-42F9-4C1A-9904-B3E737C711CA}" scale="85" showPageBreaks="1" showGridLines="0" printArea="1" view="pageBreakPreview" topLeftCell="A10">
      <selection activeCell="B14" sqref="B14:Y14"/>
      <pageMargins left="0" right="0" top="0" bottom="0" header="0" footer="0"/>
      <pageSetup paperSize="9" scale="70" orientation="portrait" r:id="rId1"/>
    </customSheetView>
    <customSheetView guid="{F9143849-2950-4A3C-ABFF-F8DA3D7B21DB}" scale="55" showPageBreaks="1" showGridLines="0" printArea="1" view="pageBreakPreview" topLeftCell="A21">
      <selection activeCell="I13" sqref="I13"/>
      <pageMargins left="0" right="0" top="0" bottom="0" header="0" footer="0"/>
      <pageSetup paperSize="9" scale="70" orientation="portrait" r:id="rId2"/>
    </customSheetView>
  </customSheetViews>
  <mergeCells count="56">
    <mergeCell ref="A16:B16"/>
    <mergeCell ref="A19:B19"/>
    <mergeCell ref="A17:B17"/>
    <mergeCell ref="C22:G22"/>
    <mergeCell ref="F12:G12"/>
    <mergeCell ref="A15:B15"/>
    <mergeCell ref="C15:G15"/>
    <mergeCell ref="C13:G13"/>
    <mergeCell ref="A12:B12"/>
    <mergeCell ref="A13:B13"/>
    <mergeCell ref="A14:B14"/>
    <mergeCell ref="C14:G14"/>
    <mergeCell ref="A20:B21"/>
    <mergeCell ref="C17:G17"/>
    <mergeCell ref="C16:G16"/>
    <mergeCell ref="C12:E12"/>
    <mergeCell ref="A74:I74"/>
    <mergeCell ref="B33:G33"/>
    <mergeCell ref="A32:G32"/>
    <mergeCell ref="B35:G35"/>
    <mergeCell ref="A75:I75"/>
    <mergeCell ref="A42:G42"/>
    <mergeCell ref="A44:G44"/>
    <mergeCell ref="A45:G45"/>
    <mergeCell ref="A48:G48"/>
    <mergeCell ref="A50:G50"/>
    <mergeCell ref="A52:G52"/>
    <mergeCell ref="B34:G34"/>
    <mergeCell ref="B36:G36"/>
    <mergeCell ref="B37:G37"/>
    <mergeCell ref="B38:G38"/>
    <mergeCell ref="B39:G39"/>
    <mergeCell ref="A24:B24"/>
    <mergeCell ref="A26:G26"/>
    <mergeCell ref="A22:B22"/>
    <mergeCell ref="A23:B23"/>
    <mergeCell ref="C23:G23"/>
    <mergeCell ref="C24:G24"/>
    <mergeCell ref="A30:B30"/>
    <mergeCell ref="A29:B29"/>
    <mergeCell ref="A27:B27"/>
    <mergeCell ref="A28:B28"/>
    <mergeCell ref="C27:F27"/>
    <mergeCell ref="C28:F28"/>
    <mergeCell ref="C29:F29"/>
    <mergeCell ref="C30:F30"/>
    <mergeCell ref="A2:G2"/>
    <mergeCell ref="F4:G4"/>
    <mergeCell ref="A6:G6"/>
    <mergeCell ref="A7:G7"/>
    <mergeCell ref="C11:G11"/>
    <mergeCell ref="A11:B11"/>
    <mergeCell ref="A9:B9"/>
    <mergeCell ref="C9:G9"/>
    <mergeCell ref="A10:B10"/>
    <mergeCell ref="C10:G10"/>
  </mergeCells>
  <phoneticPr fontId="4"/>
  <dataValidations count="2">
    <dataValidation allowBlank="1" showInputMessage="1" showErrorMessage="1" errorTitle="入力エラー" error="プルダウンより選択してください。" sqref="A40" xr:uid="{18F39BC2-E2C7-4B2C-B556-CDF4C3D9E9C1}"/>
    <dataValidation type="list" allowBlank="1" showInputMessage="1" showErrorMessage="1" sqref="C21 E21 A33:A39" xr:uid="{B4FF1926-1ED6-4857-AE2C-95A948BAA5DE}">
      <formula1>"✔"</formula1>
    </dataValidation>
  </dataValidations>
  <printOptions horizontalCentered="1"/>
  <pageMargins left="0.35433070866141736" right="0.35433070866141736" top="0.98425196850393704" bottom="0.59055118110236227" header="0.51181102362204722" footer="0.51181102362204722"/>
  <pageSetup paperSize="9" scale="4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CCFF"/>
    <pageSetUpPr fitToPage="1"/>
  </sheetPr>
  <dimension ref="A1:O380"/>
  <sheetViews>
    <sheetView view="pageBreakPreview" zoomScale="70" zoomScaleNormal="100" zoomScaleSheetLayoutView="70" workbookViewId="0"/>
  </sheetViews>
  <sheetFormatPr defaultColWidth="9" defaultRowHeight="16.5"/>
  <cols>
    <col min="1" max="1" width="5" style="470" bestFit="1" customWidth="1"/>
    <col min="2" max="2" width="7.81640625" style="470" customWidth="1"/>
    <col min="3" max="3" width="18.453125" style="468" customWidth="1"/>
    <col min="4" max="6" width="13.1796875" style="468" customWidth="1"/>
    <col min="7" max="7" width="8.453125" style="468" customWidth="1"/>
    <col min="8" max="8" width="4.81640625" style="468" customWidth="1"/>
    <col min="9" max="9" width="13.81640625" style="468" customWidth="1"/>
    <col min="10" max="10" width="15.453125" style="468" customWidth="1"/>
    <col min="11" max="11" width="13.26953125" style="468" customWidth="1"/>
    <col min="12" max="12" width="16.453125" style="468" customWidth="1"/>
    <col min="13" max="13" width="10.81640625" style="468" bestFit="1" customWidth="1"/>
    <col min="14" max="16384" width="9" style="468"/>
  </cols>
  <sheetData>
    <row r="1" spans="1:13" ht="20.149999999999999" customHeight="1">
      <c r="A1" s="463"/>
      <c r="B1" s="492"/>
      <c r="D1" s="1227"/>
      <c r="E1" s="1227"/>
      <c r="F1" s="1227"/>
      <c r="G1" s="1227"/>
      <c r="H1" s="1227"/>
      <c r="I1" s="1227"/>
      <c r="J1" s="493"/>
      <c r="K1" s="493"/>
      <c r="L1" s="494" t="s">
        <v>517</v>
      </c>
    </row>
    <row r="2" spans="1:13" ht="20.149999999999999" customHeight="1">
      <c r="A2" s="1227" t="s">
        <v>558</v>
      </c>
      <c r="B2" s="1227"/>
      <c r="C2" s="1227"/>
      <c r="D2" s="1227"/>
      <c r="E2" s="1227"/>
      <c r="F2" s="1227"/>
      <c r="G2" s="1227"/>
      <c r="H2" s="1227"/>
      <c r="I2" s="1227"/>
      <c r="J2" s="1227"/>
      <c r="K2" s="1227"/>
      <c r="L2" s="1227"/>
    </row>
    <row r="3" spans="1:13" ht="58.5" customHeight="1">
      <c r="A3" s="1235" t="s">
        <v>555</v>
      </c>
      <c r="B3" s="1236"/>
      <c r="C3" s="1236"/>
      <c r="D3" s="1236"/>
      <c r="E3" s="1236"/>
      <c r="F3" s="1236"/>
      <c r="G3" s="1236"/>
      <c r="H3" s="1236"/>
      <c r="I3" s="1236"/>
      <c r="J3" s="1236"/>
      <c r="K3" s="1236"/>
      <c r="L3" s="1236"/>
    </row>
    <row r="4" spans="1:13" ht="19.5" customHeight="1">
      <c r="A4" s="493"/>
      <c r="B4" s="493"/>
      <c r="C4" s="493"/>
      <c r="D4" s="493"/>
      <c r="E4" s="493"/>
      <c r="F4" s="493"/>
      <c r="G4" s="493"/>
      <c r="H4" s="493"/>
      <c r="I4" s="495"/>
      <c r="J4" s="493"/>
      <c r="K4" s="493"/>
      <c r="L4" s="493"/>
    </row>
    <row r="5" spans="1:13" ht="20.149999999999999" customHeight="1">
      <c r="A5" s="495" t="s">
        <v>769</v>
      </c>
      <c r="C5" s="487"/>
      <c r="F5" s="496"/>
      <c r="L5" s="494"/>
    </row>
    <row r="6" spans="1:13" ht="20.149999999999999" customHeight="1">
      <c r="A6" s="1228" t="s">
        <v>518</v>
      </c>
      <c r="B6" s="1229"/>
      <c r="C6" s="1230"/>
      <c r="D6" s="1197" t="str">
        <f>IF('(2) Application'!C9="","",'(2) Application'!C9)</f>
        <v/>
      </c>
      <c r="E6" s="1138"/>
      <c r="F6" s="1138"/>
      <c r="G6" s="1138"/>
      <c r="H6" s="1138"/>
      <c r="I6" s="1138"/>
      <c r="J6" s="1138"/>
      <c r="K6" s="1138"/>
      <c r="L6" s="1139"/>
    </row>
    <row r="7" spans="1:13" ht="20.149999999999999" customHeight="1">
      <c r="A7" s="499" t="s">
        <v>33</v>
      </c>
      <c r="B7" s="1231" t="s">
        <v>512</v>
      </c>
      <c r="C7" s="1232"/>
      <c r="D7" s="1197" t="str">
        <f>IF('(2) Application'!C27="","",'(2) Application'!C27)</f>
        <v/>
      </c>
      <c r="E7" s="1138"/>
      <c r="F7" s="1138"/>
      <c r="G7" s="1138"/>
      <c r="H7" s="1138"/>
      <c r="I7" s="1138"/>
      <c r="J7" s="1138"/>
      <c r="K7" s="1138"/>
      <c r="L7" s="1139"/>
    </row>
    <row r="8" spans="1:13" ht="36.5" customHeight="1">
      <c r="A8" s="500"/>
      <c r="B8" s="1233" t="s">
        <v>883</v>
      </c>
      <c r="C8" s="1234"/>
      <c r="D8" s="1197" t="str">
        <f>IF('(2) Application'!C28="","",'(2) Application'!C28)</f>
        <v/>
      </c>
      <c r="E8" s="1138"/>
      <c r="F8" s="1138"/>
      <c r="G8" s="1138"/>
      <c r="H8" s="1138"/>
      <c r="I8" s="1138"/>
      <c r="J8" s="1138"/>
      <c r="K8" s="1138"/>
      <c r="L8" s="1139"/>
    </row>
    <row r="9" spans="1:13" ht="20.149999999999999" customHeight="1">
      <c r="A9" s="499" t="s">
        <v>34</v>
      </c>
      <c r="B9" s="1237" t="s">
        <v>519</v>
      </c>
      <c r="C9" s="1238"/>
      <c r="D9" s="1239" t="str">
        <f>IF('(2) Application'!C29="","",'(2) Application'!C29&amp;"/"&amp;'(2) Application'!C30)</f>
        <v/>
      </c>
      <c r="E9" s="1239"/>
      <c r="F9" s="1239"/>
      <c r="G9" s="1239"/>
      <c r="H9" s="1239"/>
      <c r="I9" s="1239"/>
      <c r="J9" s="1239"/>
      <c r="K9" s="1239"/>
      <c r="L9" s="1239"/>
    </row>
    <row r="10" spans="1:13" ht="20.25" customHeight="1">
      <c r="A10" s="501" t="s">
        <v>35</v>
      </c>
      <c r="B10" s="1160" t="s">
        <v>520</v>
      </c>
      <c r="C10" s="1161"/>
      <c r="D10" s="1240"/>
      <c r="E10" s="1241"/>
      <c r="F10" s="1241"/>
      <c r="G10" s="1241"/>
      <c r="H10" s="1241"/>
      <c r="I10" s="1241"/>
      <c r="J10" s="1241"/>
      <c r="K10" s="1241"/>
      <c r="L10" s="1242"/>
    </row>
    <row r="11" spans="1:13" ht="20.25" customHeight="1">
      <c r="A11" s="502"/>
      <c r="B11" s="1159" t="s">
        <v>528</v>
      </c>
      <c r="C11" s="1160"/>
      <c r="D11" s="1160"/>
      <c r="E11" s="1160"/>
      <c r="F11" s="1160"/>
      <c r="G11" s="1160"/>
      <c r="H11" s="1160"/>
      <c r="I11" s="1160"/>
      <c r="J11" s="1160"/>
      <c r="K11" s="1160"/>
      <c r="L11" s="1161"/>
      <c r="M11" s="503"/>
    </row>
    <row r="12" spans="1:13" ht="20.149999999999999" customHeight="1">
      <c r="A12" s="502"/>
      <c r="B12" s="504" t="s">
        <v>556</v>
      </c>
      <c r="C12" s="505" t="s">
        <v>521</v>
      </c>
      <c r="D12" s="1097"/>
      <c r="E12" s="1097"/>
      <c r="F12" s="1097"/>
      <c r="G12" s="1097"/>
      <c r="H12" s="1097"/>
      <c r="I12" s="1097"/>
      <c r="J12" s="1097"/>
      <c r="K12" s="1097"/>
      <c r="L12" s="1097"/>
      <c r="M12" s="503"/>
    </row>
    <row r="13" spans="1:13" ht="20.149999999999999" customHeight="1">
      <c r="A13" s="506"/>
      <c r="B13" s="507"/>
      <c r="C13" s="508" t="s">
        <v>522</v>
      </c>
      <c r="D13" s="1196"/>
      <c r="E13" s="1196"/>
      <c r="F13" s="1196"/>
      <c r="G13" s="1196"/>
      <c r="H13" s="1196"/>
      <c r="I13" s="1196"/>
      <c r="J13" s="1196"/>
      <c r="K13" s="1196"/>
      <c r="L13" s="1196"/>
      <c r="M13" s="503"/>
    </row>
    <row r="14" spans="1:13" ht="40.75" customHeight="1">
      <c r="A14" s="506"/>
      <c r="B14" s="738" t="s">
        <v>557</v>
      </c>
      <c r="C14" s="510" t="s">
        <v>523</v>
      </c>
      <c r="D14" s="1092"/>
      <c r="E14" s="1092"/>
      <c r="F14" s="1092"/>
      <c r="G14" s="1092"/>
      <c r="H14" s="1092"/>
      <c r="I14" s="1092"/>
      <c r="J14" s="510" t="s">
        <v>36</v>
      </c>
      <c r="K14" s="1093"/>
      <c r="L14" s="1094"/>
      <c r="M14" s="503"/>
    </row>
    <row r="15" spans="1:13" ht="20.149999999999999" customHeight="1">
      <c r="A15" s="506"/>
      <c r="B15" s="509"/>
      <c r="C15" s="510" t="s">
        <v>524</v>
      </c>
      <c r="D15" s="511"/>
      <c r="E15" s="512" t="s">
        <v>525</v>
      </c>
      <c r="F15" s="513"/>
      <c r="G15" s="1080" t="s">
        <v>526</v>
      </c>
      <c r="H15" s="1081"/>
      <c r="I15" s="1082"/>
      <c r="J15" s="1083" t="s">
        <v>527</v>
      </c>
      <c r="K15" s="1084"/>
      <c r="L15" s="1085"/>
      <c r="M15" s="503"/>
    </row>
    <row r="16" spans="1:13" ht="59.15" customHeight="1">
      <c r="A16" s="506"/>
      <c r="B16" s="514"/>
      <c r="C16" s="510" t="s">
        <v>529</v>
      </c>
      <c r="D16" s="1038"/>
      <c r="E16" s="1095"/>
      <c r="F16" s="1095"/>
      <c r="G16" s="1095"/>
      <c r="H16" s="1095"/>
      <c r="I16" s="1095"/>
      <c r="J16" s="1095"/>
      <c r="K16" s="1095"/>
      <c r="L16" s="1095"/>
      <c r="M16" s="503"/>
    </row>
    <row r="17" spans="1:13" ht="20.149999999999999" customHeight="1">
      <c r="A17" s="502"/>
      <c r="B17" s="1167" t="s">
        <v>530</v>
      </c>
      <c r="C17" s="1168"/>
      <c r="D17" s="1097"/>
      <c r="E17" s="1097"/>
      <c r="F17" s="1097"/>
      <c r="G17" s="1097"/>
      <c r="H17" s="1097"/>
      <c r="I17" s="1097"/>
      <c r="J17" s="1097"/>
      <c r="K17" s="1097"/>
      <c r="L17" s="1097"/>
      <c r="M17" s="503"/>
    </row>
    <row r="18" spans="1:13" ht="20.149999999999999" customHeight="1">
      <c r="A18" s="506"/>
      <c r="B18" s="1169" t="s">
        <v>531</v>
      </c>
      <c r="C18" s="1170"/>
      <c r="D18" s="1096"/>
      <c r="E18" s="1096"/>
      <c r="F18" s="1096"/>
      <c r="G18" s="1096"/>
      <c r="H18" s="1096"/>
      <c r="I18" s="1096"/>
      <c r="J18" s="1096"/>
      <c r="K18" s="1096"/>
      <c r="L18" s="1096"/>
      <c r="M18" s="503"/>
    </row>
    <row r="19" spans="1:13" ht="20.149999999999999" customHeight="1">
      <c r="A19" s="502"/>
      <c r="B19" s="1167" t="s">
        <v>530</v>
      </c>
      <c r="C19" s="1168"/>
      <c r="D19" s="1097"/>
      <c r="E19" s="1097"/>
      <c r="F19" s="1097"/>
      <c r="G19" s="1097"/>
      <c r="H19" s="1097"/>
      <c r="I19" s="1097"/>
      <c r="J19" s="1097"/>
      <c r="K19" s="1097"/>
      <c r="L19" s="1097"/>
      <c r="M19" s="503"/>
    </row>
    <row r="20" spans="1:13" ht="20.149999999999999" customHeight="1">
      <c r="A20" s="506"/>
      <c r="B20" s="1169" t="s">
        <v>531</v>
      </c>
      <c r="C20" s="1170"/>
      <c r="D20" s="1096"/>
      <c r="E20" s="1096"/>
      <c r="F20" s="1096"/>
      <c r="G20" s="1096"/>
      <c r="H20" s="1096"/>
      <c r="I20" s="1096"/>
      <c r="J20" s="1096"/>
      <c r="K20" s="1096"/>
      <c r="L20" s="1096"/>
      <c r="M20" s="503"/>
    </row>
    <row r="21" spans="1:13" ht="20.149999999999999" customHeight="1">
      <c r="A21" s="502"/>
      <c r="B21" s="1167" t="s">
        <v>530</v>
      </c>
      <c r="C21" s="1168"/>
      <c r="D21" s="1097"/>
      <c r="E21" s="1097"/>
      <c r="F21" s="1097"/>
      <c r="G21" s="1097"/>
      <c r="H21" s="1097"/>
      <c r="I21" s="1097"/>
      <c r="J21" s="1097"/>
      <c r="K21" s="1097"/>
      <c r="L21" s="1097"/>
      <c r="M21" s="503"/>
    </row>
    <row r="22" spans="1:13" ht="20" customHeight="1">
      <c r="A22" s="506"/>
      <c r="B22" s="1169" t="s">
        <v>531</v>
      </c>
      <c r="C22" s="1170"/>
      <c r="D22" s="1096"/>
      <c r="E22" s="1096"/>
      <c r="F22" s="1096"/>
      <c r="G22" s="1096"/>
      <c r="H22" s="1096"/>
      <c r="I22" s="1096"/>
      <c r="J22" s="1096"/>
      <c r="K22" s="1096"/>
      <c r="L22" s="1096"/>
      <c r="M22" s="503"/>
    </row>
    <row r="23" spans="1:13" ht="17.5" customHeight="1">
      <c r="A23" s="506"/>
      <c r="B23" s="1197" t="s">
        <v>532</v>
      </c>
      <c r="C23" s="1139"/>
      <c r="D23" s="1177" t="s">
        <v>536</v>
      </c>
      <c r="E23" s="1178"/>
      <c r="F23" s="1178"/>
      <c r="G23" s="1178"/>
      <c r="H23" s="1178"/>
      <c r="I23" s="1178"/>
      <c r="J23" s="1178"/>
      <c r="K23" s="1171"/>
      <c r="L23" s="1172"/>
      <c r="M23" s="503"/>
    </row>
    <row r="24" spans="1:13" ht="25" customHeight="1">
      <c r="A24" s="515"/>
      <c r="B24" s="1198"/>
      <c r="C24" s="1199"/>
      <c r="D24" s="517" t="s">
        <v>559</v>
      </c>
      <c r="E24" s="517" t="s">
        <v>560</v>
      </c>
      <c r="F24" s="517" t="s">
        <v>561</v>
      </c>
      <c r="G24" s="1183" t="s">
        <v>562</v>
      </c>
      <c r="H24" s="1184"/>
      <c r="I24" s="517" t="s">
        <v>563</v>
      </c>
      <c r="J24" s="517" t="s">
        <v>564</v>
      </c>
      <c r="K24" s="1173"/>
      <c r="L24" s="1174"/>
      <c r="M24" s="503"/>
    </row>
    <row r="25" spans="1:13" ht="22" customHeight="1">
      <c r="A25" s="506"/>
      <c r="B25" s="1200"/>
      <c r="C25" s="1201"/>
      <c r="D25" s="519"/>
      <c r="E25" s="519"/>
      <c r="F25" s="519"/>
      <c r="G25" s="1086"/>
      <c r="H25" s="1087"/>
      <c r="I25" s="519"/>
      <c r="J25" s="519"/>
      <c r="K25" s="1173"/>
      <c r="L25" s="1174"/>
      <c r="M25" s="503"/>
    </row>
    <row r="26" spans="1:13" ht="31" customHeight="1">
      <c r="A26" s="520"/>
      <c r="B26" s="1205" t="s">
        <v>534</v>
      </c>
      <c r="C26" s="1206"/>
      <c r="D26" s="521"/>
      <c r="E26" s="521"/>
      <c r="F26" s="521"/>
      <c r="G26" s="1088"/>
      <c r="H26" s="1089"/>
      <c r="I26" s="521"/>
      <c r="J26" s="521"/>
      <c r="K26" s="1175"/>
      <c r="L26" s="1176"/>
      <c r="M26" s="503"/>
    </row>
    <row r="27" spans="1:13" ht="26" customHeight="1">
      <c r="A27" s="515"/>
      <c r="B27" s="1179" t="s">
        <v>533</v>
      </c>
      <c r="C27" s="1180"/>
      <c r="D27" s="517" t="s">
        <v>42</v>
      </c>
      <c r="E27" s="517" t="s">
        <v>43</v>
      </c>
      <c r="F27" s="517" t="s">
        <v>44</v>
      </c>
      <c r="G27" s="1183" t="s">
        <v>45</v>
      </c>
      <c r="H27" s="1184"/>
      <c r="I27" s="518" t="s">
        <v>46</v>
      </c>
      <c r="J27" s="1185" t="s">
        <v>535</v>
      </c>
      <c r="K27" s="1186"/>
      <c r="L27" s="1187"/>
      <c r="M27" s="503"/>
    </row>
    <row r="28" spans="1:13" ht="22" customHeight="1">
      <c r="A28" s="506"/>
      <c r="B28" s="1181"/>
      <c r="C28" s="1182"/>
      <c r="D28" s="519"/>
      <c r="E28" s="519"/>
      <c r="F28" s="519"/>
      <c r="G28" s="1086"/>
      <c r="H28" s="1087"/>
      <c r="I28" s="519"/>
      <c r="J28" s="1188"/>
      <c r="K28" s="1189"/>
      <c r="L28" s="1190"/>
      <c r="M28" s="503"/>
    </row>
    <row r="29" spans="1:13" ht="31" customHeight="1">
      <c r="A29" s="520"/>
      <c r="B29" s="1194" t="s">
        <v>534</v>
      </c>
      <c r="C29" s="1195"/>
      <c r="D29" s="522"/>
      <c r="E29" s="522"/>
      <c r="F29" s="522"/>
      <c r="G29" s="1207"/>
      <c r="H29" s="1208"/>
      <c r="I29" s="522"/>
      <c r="J29" s="1191"/>
      <c r="K29" s="1192"/>
      <c r="L29" s="1193"/>
      <c r="M29" s="503"/>
    </row>
    <row r="30" spans="1:13" ht="20.149999999999999" customHeight="1">
      <c r="A30" s="502"/>
      <c r="B30" s="1149" t="s">
        <v>537</v>
      </c>
      <c r="C30" s="1150"/>
      <c r="D30" s="1150"/>
      <c r="E30" s="1150"/>
      <c r="F30" s="1150"/>
      <c r="G30" s="1150"/>
      <c r="H30" s="1150"/>
      <c r="I30" s="1150"/>
      <c r="J30" s="1150"/>
      <c r="K30" s="1150"/>
      <c r="L30" s="1151"/>
      <c r="M30" s="503"/>
    </row>
    <row r="31" spans="1:13" ht="20.149999999999999" customHeight="1">
      <c r="A31" s="502"/>
      <c r="B31" s="525"/>
      <c r="C31" s="526" t="s">
        <v>538</v>
      </c>
      <c r="D31" s="527"/>
      <c r="E31" s="527"/>
      <c r="F31" s="527"/>
      <c r="G31" s="527"/>
      <c r="H31" s="527"/>
      <c r="I31" s="528"/>
      <c r="J31" s="528"/>
      <c r="K31" s="528"/>
      <c r="L31" s="529"/>
      <c r="M31" s="503"/>
    </row>
    <row r="32" spans="1:13" ht="20.149999999999999" customHeight="1">
      <c r="A32" s="530"/>
      <c r="B32" s="503"/>
      <c r="C32" s="531"/>
      <c r="D32" s="1163" t="s">
        <v>542</v>
      </c>
      <c r="E32" s="1163"/>
      <c r="F32" s="1163" t="s">
        <v>543</v>
      </c>
      <c r="G32" s="1163"/>
      <c r="H32" s="1163"/>
      <c r="I32" s="1048"/>
      <c r="J32" s="1048"/>
      <c r="K32" s="1048"/>
      <c r="L32" s="1090"/>
      <c r="M32" s="503"/>
    </row>
    <row r="33" spans="1:13" ht="20.149999999999999" customHeight="1">
      <c r="A33" s="503"/>
      <c r="B33" s="503"/>
      <c r="C33" s="532" t="s">
        <v>539</v>
      </c>
      <c r="D33" s="1091"/>
      <c r="E33" s="1091"/>
      <c r="F33" s="1091"/>
      <c r="G33" s="1091"/>
      <c r="H33" s="1091"/>
      <c r="I33" s="1048"/>
      <c r="J33" s="1048"/>
      <c r="K33" s="1048"/>
      <c r="L33" s="1090"/>
      <c r="M33" s="503"/>
    </row>
    <row r="34" spans="1:13" ht="20.149999999999999" customHeight="1">
      <c r="A34" s="503"/>
      <c r="B34" s="503"/>
      <c r="C34" s="532" t="s">
        <v>540</v>
      </c>
      <c r="D34" s="1091"/>
      <c r="E34" s="1091"/>
      <c r="F34" s="1091"/>
      <c r="G34" s="1091"/>
      <c r="H34" s="1091"/>
      <c r="I34" s="1048"/>
      <c r="J34" s="1048"/>
      <c r="K34" s="1048"/>
      <c r="L34" s="1090"/>
      <c r="M34" s="503"/>
    </row>
    <row r="35" spans="1:13" ht="20.149999999999999" customHeight="1">
      <c r="A35" s="503"/>
      <c r="B35" s="503"/>
      <c r="C35" s="533" t="s">
        <v>541</v>
      </c>
      <c r="D35" s="1158"/>
      <c r="E35" s="1158"/>
      <c r="F35" s="1158"/>
      <c r="G35" s="1158"/>
      <c r="H35" s="1158"/>
      <c r="I35" s="1048"/>
      <c r="J35" s="1048"/>
      <c r="K35" s="1048"/>
      <c r="L35" s="1090"/>
      <c r="M35" s="503"/>
    </row>
    <row r="36" spans="1:13" ht="10" customHeight="1">
      <c r="A36" s="503"/>
      <c r="B36" s="1152"/>
      <c r="C36" s="1153"/>
      <c r="D36" s="1153"/>
      <c r="E36" s="1153"/>
      <c r="F36" s="1153"/>
      <c r="G36" s="1153"/>
      <c r="H36" s="1153"/>
      <c r="I36" s="1153"/>
      <c r="J36" s="1153"/>
      <c r="K36" s="1153"/>
      <c r="L36" s="1154"/>
      <c r="M36" s="503"/>
    </row>
    <row r="37" spans="1:13" ht="20.149999999999999" customHeight="1">
      <c r="A37" s="503"/>
      <c r="B37" s="534"/>
      <c r="C37" s="1165" t="s">
        <v>544</v>
      </c>
      <c r="D37" s="1062"/>
      <c r="E37" s="1062"/>
      <c r="F37" s="1062"/>
      <c r="G37" s="1062"/>
      <c r="H37" s="1062"/>
      <c r="I37" s="1062"/>
      <c r="J37" s="1062"/>
      <c r="K37" s="1062"/>
      <c r="L37" s="1166"/>
      <c r="M37" s="503"/>
    </row>
    <row r="38" spans="1:13" ht="20.149999999999999" customHeight="1">
      <c r="A38" s="530"/>
      <c r="B38" s="536"/>
      <c r="C38" s="537"/>
      <c r="D38" s="1162" t="s">
        <v>545</v>
      </c>
      <c r="E38" s="1162"/>
      <c r="F38" s="1162" t="s">
        <v>546</v>
      </c>
      <c r="G38" s="1162"/>
      <c r="H38" s="1162"/>
      <c r="I38" s="1162" t="s">
        <v>547</v>
      </c>
      <c r="J38" s="1162"/>
      <c r="K38" s="1164"/>
      <c r="L38" s="1090"/>
      <c r="M38" s="503"/>
    </row>
    <row r="39" spans="1:13" ht="20.149999999999999" customHeight="1">
      <c r="A39" s="503"/>
      <c r="B39" s="503"/>
      <c r="C39" s="532" t="s">
        <v>539</v>
      </c>
      <c r="D39" s="1091"/>
      <c r="E39" s="1091"/>
      <c r="F39" s="1091"/>
      <c r="G39" s="1091"/>
      <c r="H39" s="1091"/>
      <c r="I39" s="1091"/>
      <c r="J39" s="1091"/>
      <c r="K39" s="1048"/>
      <c r="L39" s="1090"/>
      <c r="M39" s="503"/>
    </row>
    <row r="40" spans="1:13" ht="20.149999999999999" customHeight="1">
      <c r="A40" s="503"/>
      <c r="B40" s="503"/>
      <c r="C40" s="532" t="s">
        <v>540</v>
      </c>
      <c r="D40" s="1091"/>
      <c r="E40" s="1091"/>
      <c r="F40" s="1091"/>
      <c r="G40" s="1091"/>
      <c r="H40" s="1091"/>
      <c r="I40" s="1091"/>
      <c r="J40" s="1091"/>
      <c r="K40" s="1048"/>
      <c r="L40" s="1090"/>
      <c r="M40" s="503"/>
    </row>
    <row r="41" spans="1:13" ht="20.149999999999999" customHeight="1">
      <c r="A41" s="503"/>
      <c r="B41" s="503"/>
      <c r="C41" s="533" t="s">
        <v>541</v>
      </c>
      <c r="D41" s="1158"/>
      <c r="E41" s="1158"/>
      <c r="F41" s="1158"/>
      <c r="G41" s="1158"/>
      <c r="H41" s="1158"/>
      <c r="I41" s="1158"/>
      <c r="J41" s="1158"/>
      <c r="K41" s="1048"/>
      <c r="L41" s="1090"/>
      <c r="M41" s="503"/>
    </row>
    <row r="42" spans="1:13" ht="10" customHeight="1">
      <c r="A42" s="503"/>
      <c r="B42" s="1155"/>
      <c r="C42" s="1156"/>
      <c r="D42" s="1156"/>
      <c r="E42" s="1156"/>
      <c r="F42" s="1156"/>
      <c r="G42" s="1156"/>
      <c r="H42" s="1156"/>
      <c r="I42" s="1156"/>
      <c r="J42" s="1156"/>
      <c r="K42" s="1156"/>
      <c r="L42" s="1157"/>
      <c r="M42" s="503"/>
    </row>
    <row r="43" spans="1:13" ht="20.149999999999999" customHeight="1">
      <c r="A43" s="503"/>
      <c r="B43" s="538"/>
      <c r="C43" s="1146" t="s">
        <v>565</v>
      </c>
      <c r="D43" s="1147"/>
      <c r="E43" s="1147"/>
      <c r="F43" s="1147"/>
      <c r="G43" s="1147"/>
      <c r="H43" s="1147"/>
      <c r="I43" s="1147"/>
      <c r="J43" s="1147"/>
      <c r="K43" s="1147"/>
      <c r="L43" s="1148"/>
      <c r="M43" s="503"/>
    </row>
    <row r="44" spans="1:13" ht="20.149999999999999" customHeight="1">
      <c r="A44" s="530"/>
      <c r="B44" s="503"/>
      <c r="C44" s="531"/>
      <c r="D44" s="1202" t="s">
        <v>548</v>
      </c>
      <c r="E44" s="1202"/>
      <c r="F44" s="1202" t="s">
        <v>549</v>
      </c>
      <c r="G44" s="1202"/>
      <c r="H44" s="1202"/>
      <c r="I44" s="1202" t="s">
        <v>550</v>
      </c>
      <c r="J44" s="1202"/>
      <c r="K44" s="1202" t="s">
        <v>551</v>
      </c>
      <c r="L44" s="1203"/>
      <c r="M44" s="503"/>
    </row>
    <row r="45" spans="1:13" ht="20.149999999999999" customHeight="1">
      <c r="A45" s="503"/>
      <c r="B45" s="503"/>
      <c r="C45" s="532" t="s">
        <v>552</v>
      </c>
      <c r="D45" s="1091"/>
      <c r="E45" s="1091"/>
      <c r="F45" s="1091"/>
      <c r="G45" s="1091"/>
      <c r="H45" s="1091"/>
      <c r="I45" s="1091"/>
      <c r="J45" s="1091"/>
      <c r="K45" s="1091"/>
      <c r="L45" s="1204"/>
      <c r="M45" s="503"/>
    </row>
    <row r="46" spans="1:13" ht="20.149999999999999" customHeight="1">
      <c r="A46" s="503"/>
      <c r="B46" s="503"/>
      <c r="C46" s="532" t="s">
        <v>553</v>
      </c>
      <c r="D46" s="1091"/>
      <c r="E46" s="1091"/>
      <c r="F46" s="1091"/>
      <c r="G46" s="1091"/>
      <c r="H46" s="1091"/>
      <c r="I46" s="1091"/>
      <c r="J46" s="1091"/>
      <c r="K46" s="1091"/>
      <c r="L46" s="1204"/>
      <c r="M46" s="503"/>
    </row>
    <row r="47" spans="1:13" ht="20.149999999999999" customHeight="1">
      <c r="A47" s="503"/>
      <c r="B47" s="539"/>
      <c r="C47" s="540" t="s">
        <v>554</v>
      </c>
      <c r="D47" s="1259"/>
      <c r="E47" s="1259"/>
      <c r="F47" s="1259"/>
      <c r="G47" s="1259"/>
      <c r="H47" s="1259"/>
      <c r="I47" s="1259"/>
      <c r="J47" s="1259"/>
      <c r="K47" s="1259"/>
      <c r="L47" s="1260"/>
      <c r="M47" s="503"/>
    </row>
    <row r="48" spans="1:13" ht="9.5" customHeight="1">
      <c r="A48" s="503"/>
      <c r="B48" s="541"/>
      <c r="C48" s="542"/>
      <c r="D48" s="461"/>
      <c r="E48" s="461"/>
      <c r="F48" s="461"/>
      <c r="G48" s="461"/>
      <c r="H48" s="461"/>
      <c r="I48" s="461"/>
      <c r="J48" s="461"/>
      <c r="K48" s="461"/>
      <c r="L48" s="462"/>
      <c r="M48" s="503"/>
    </row>
    <row r="49" spans="1:13" ht="20.25" customHeight="1">
      <c r="A49" s="502"/>
      <c r="B49" s="1159" t="s">
        <v>566</v>
      </c>
      <c r="C49" s="1160"/>
      <c r="D49" s="1160"/>
      <c r="E49" s="1160"/>
      <c r="F49" s="1160"/>
      <c r="G49" s="1160"/>
      <c r="H49" s="1160"/>
      <c r="I49" s="1160"/>
      <c r="J49" s="1160"/>
      <c r="K49" s="1160"/>
      <c r="L49" s="1161"/>
      <c r="M49" s="503"/>
    </row>
    <row r="50" spans="1:13" ht="20.149999999999999" customHeight="1">
      <c r="A50" s="502"/>
      <c r="B50" s="504" t="s">
        <v>556</v>
      </c>
      <c r="C50" s="505" t="s">
        <v>521</v>
      </c>
      <c r="D50" s="1097"/>
      <c r="E50" s="1097"/>
      <c r="F50" s="1097"/>
      <c r="G50" s="1097"/>
      <c r="H50" s="1097"/>
      <c r="I50" s="1097"/>
      <c r="J50" s="1097"/>
      <c r="K50" s="1097"/>
      <c r="L50" s="1097"/>
      <c r="M50" s="503"/>
    </row>
    <row r="51" spans="1:13" ht="20.149999999999999" customHeight="1">
      <c r="A51" s="506"/>
      <c r="B51" s="507"/>
      <c r="C51" s="508" t="s">
        <v>522</v>
      </c>
      <c r="D51" s="1196"/>
      <c r="E51" s="1196"/>
      <c r="F51" s="1196"/>
      <c r="G51" s="1196"/>
      <c r="H51" s="1196"/>
      <c r="I51" s="1196"/>
      <c r="J51" s="1196"/>
      <c r="K51" s="1196"/>
      <c r="L51" s="1196"/>
      <c r="M51" s="503"/>
    </row>
    <row r="52" spans="1:13" ht="40.75" customHeight="1">
      <c r="A52" s="506"/>
      <c r="B52" s="738" t="s">
        <v>557</v>
      </c>
      <c r="C52" s="510" t="s">
        <v>523</v>
      </c>
      <c r="D52" s="1092"/>
      <c r="E52" s="1092"/>
      <c r="F52" s="1092"/>
      <c r="G52" s="1092"/>
      <c r="H52" s="1092"/>
      <c r="I52" s="1092"/>
      <c r="J52" s="510" t="s">
        <v>36</v>
      </c>
      <c r="K52" s="1093"/>
      <c r="L52" s="1094"/>
      <c r="M52" s="503"/>
    </row>
    <row r="53" spans="1:13" ht="20.149999999999999" customHeight="1">
      <c r="A53" s="506"/>
      <c r="B53" s="509"/>
      <c r="C53" s="510" t="s">
        <v>524</v>
      </c>
      <c r="D53" s="511"/>
      <c r="E53" s="512" t="s">
        <v>525</v>
      </c>
      <c r="F53" s="513"/>
      <c r="G53" s="1080" t="s">
        <v>526</v>
      </c>
      <c r="H53" s="1081"/>
      <c r="I53" s="1082"/>
      <c r="J53" s="1083" t="s">
        <v>527</v>
      </c>
      <c r="K53" s="1084"/>
      <c r="L53" s="1085"/>
      <c r="M53" s="503"/>
    </row>
    <row r="54" spans="1:13" ht="59.15" customHeight="1">
      <c r="A54" s="506"/>
      <c r="B54" s="514"/>
      <c r="C54" s="510" t="s">
        <v>529</v>
      </c>
      <c r="D54" s="1038"/>
      <c r="E54" s="1095"/>
      <c r="F54" s="1095"/>
      <c r="G54" s="1095"/>
      <c r="H54" s="1095"/>
      <c r="I54" s="1095"/>
      <c r="J54" s="1095"/>
      <c r="K54" s="1095"/>
      <c r="L54" s="1095"/>
      <c r="M54" s="503"/>
    </row>
    <row r="55" spans="1:13" ht="20.149999999999999" customHeight="1">
      <c r="A55" s="502"/>
      <c r="B55" s="1167" t="s">
        <v>530</v>
      </c>
      <c r="C55" s="1168"/>
      <c r="D55" s="1097"/>
      <c r="E55" s="1097"/>
      <c r="F55" s="1097"/>
      <c r="G55" s="1097"/>
      <c r="H55" s="1097"/>
      <c r="I55" s="1097"/>
      <c r="J55" s="1097"/>
      <c r="K55" s="1097"/>
      <c r="L55" s="1097"/>
      <c r="M55" s="503"/>
    </row>
    <row r="56" spans="1:13" ht="20.149999999999999" customHeight="1">
      <c r="A56" s="506"/>
      <c r="B56" s="1169" t="s">
        <v>531</v>
      </c>
      <c r="C56" s="1170"/>
      <c r="D56" s="1096"/>
      <c r="E56" s="1096"/>
      <c r="F56" s="1096"/>
      <c r="G56" s="1096"/>
      <c r="H56" s="1096"/>
      <c r="I56" s="1096"/>
      <c r="J56" s="1096"/>
      <c r="K56" s="1096"/>
      <c r="L56" s="1096"/>
      <c r="M56" s="503"/>
    </row>
    <row r="57" spans="1:13" ht="20.149999999999999" customHeight="1">
      <c r="A57" s="502"/>
      <c r="B57" s="1167" t="s">
        <v>530</v>
      </c>
      <c r="C57" s="1168"/>
      <c r="D57" s="1097"/>
      <c r="E57" s="1097"/>
      <c r="F57" s="1097"/>
      <c r="G57" s="1097"/>
      <c r="H57" s="1097"/>
      <c r="I57" s="1097"/>
      <c r="J57" s="1097"/>
      <c r="K57" s="1097"/>
      <c r="L57" s="1097"/>
      <c r="M57" s="503"/>
    </row>
    <row r="58" spans="1:13" ht="20.149999999999999" customHeight="1">
      <c r="A58" s="506"/>
      <c r="B58" s="1169" t="s">
        <v>531</v>
      </c>
      <c r="C58" s="1170"/>
      <c r="D58" s="1096"/>
      <c r="E58" s="1096"/>
      <c r="F58" s="1096"/>
      <c r="G58" s="1096"/>
      <c r="H58" s="1096"/>
      <c r="I58" s="1096"/>
      <c r="J58" s="1096"/>
      <c r="K58" s="1096"/>
      <c r="L58" s="1096"/>
      <c r="M58" s="503"/>
    </row>
    <row r="59" spans="1:13" ht="20.149999999999999" customHeight="1">
      <c r="A59" s="502"/>
      <c r="B59" s="1167" t="s">
        <v>530</v>
      </c>
      <c r="C59" s="1168"/>
      <c r="D59" s="1097"/>
      <c r="E59" s="1097"/>
      <c r="F59" s="1097"/>
      <c r="G59" s="1097"/>
      <c r="H59" s="1097"/>
      <c r="I59" s="1097"/>
      <c r="J59" s="1097"/>
      <c r="K59" s="1097"/>
      <c r="L59" s="1097"/>
      <c r="M59" s="503"/>
    </row>
    <row r="60" spans="1:13" ht="20.149999999999999" customHeight="1">
      <c r="A60" s="506"/>
      <c r="B60" s="1169" t="s">
        <v>531</v>
      </c>
      <c r="C60" s="1170"/>
      <c r="D60" s="1096"/>
      <c r="E60" s="1096"/>
      <c r="F60" s="1096"/>
      <c r="G60" s="1096"/>
      <c r="H60" s="1096"/>
      <c r="I60" s="1096"/>
      <c r="J60" s="1096"/>
      <c r="K60" s="1096"/>
      <c r="L60" s="1096"/>
      <c r="M60" s="503"/>
    </row>
    <row r="61" spans="1:13" ht="17.5" customHeight="1">
      <c r="A61" s="506"/>
      <c r="B61" s="1197" t="s">
        <v>532</v>
      </c>
      <c r="C61" s="1139"/>
      <c r="D61" s="1177" t="s">
        <v>536</v>
      </c>
      <c r="E61" s="1178"/>
      <c r="F61" s="1178"/>
      <c r="G61" s="1178"/>
      <c r="H61" s="1178"/>
      <c r="I61" s="1178"/>
      <c r="J61" s="1178"/>
      <c r="K61" s="1171"/>
      <c r="L61" s="1172"/>
      <c r="M61" s="503"/>
    </row>
    <row r="62" spans="1:13" ht="25" customHeight="1">
      <c r="A62" s="515"/>
      <c r="B62" s="1198"/>
      <c r="C62" s="1199"/>
      <c r="D62" s="517" t="s">
        <v>559</v>
      </c>
      <c r="E62" s="517" t="s">
        <v>560</v>
      </c>
      <c r="F62" s="517" t="s">
        <v>561</v>
      </c>
      <c r="G62" s="1183" t="s">
        <v>562</v>
      </c>
      <c r="H62" s="1184"/>
      <c r="I62" s="517" t="s">
        <v>563</v>
      </c>
      <c r="J62" s="517" t="s">
        <v>564</v>
      </c>
      <c r="K62" s="1173"/>
      <c r="L62" s="1174"/>
      <c r="M62" s="503"/>
    </row>
    <row r="63" spans="1:13" ht="22" customHeight="1">
      <c r="A63" s="506"/>
      <c r="B63" s="1200"/>
      <c r="C63" s="1201"/>
      <c r="D63" s="519"/>
      <c r="E63" s="519"/>
      <c r="F63" s="519"/>
      <c r="G63" s="1086"/>
      <c r="H63" s="1087"/>
      <c r="I63" s="519"/>
      <c r="J63" s="519"/>
      <c r="K63" s="1173"/>
      <c r="L63" s="1174"/>
      <c r="M63" s="503"/>
    </row>
    <row r="64" spans="1:13" ht="31" customHeight="1">
      <c r="A64" s="520"/>
      <c r="B64" s="1205" t="s">
        <v>534</v>
      </c>
      <c r="C64" s="1206"/>
      <c r="D64" s="521"/>
      <c r="E64" s="521"/>
      <c r="F64" s="521"/>
      <c r="G64" s="1088"/>
      <c r="H64" s="1089"/>
      <c r="I64" s="521"/>
      <c r="J64" s="521"/>
      <c r="K64" s="1175"/>
      <c r="L64" s="1176"/>
      <c r="M64" s="503"/>
    </row>
    <row r="65" spans="1:13" ht="26" customHeight="1">
      <c r="A65" s="515"/>
      <c r="B65" s="1179" t="s">
        <v>533</v>
      </c>
      <c r="C65" s="1180"/>
      <c r="D65" s="517" t="s">
        <v>42</v>
      </c>
      <c r="E65" s="517" t="s">
        <v>43</v>
      </c>
      <c r="F65" s="517" t="s">
        <v>44</v>
      </c>
      <c r="G65" s="1183" t="s">
        <v>45</v>
      </c>
      <c r="H65" s="1184"/>
      <c r="I65" s="518" t="s">
        <v>46</v>
      </c>
      <c r="J65" s="1185" t="s">
        <v>535</v>
      </c>
      <c r="K65" s="1186"/>
      <c r="L65" s="1187"/>
      <c r="M65" s="503"/>
    </row>
    <row r="66" spans="1:13" ht="22" customHeight="1">
      <c r="A66" s="506"/>
      <c r="B66" s="1181"/>
      <c r="C66" s="1182"/>
      <c r="D66" s="519"/>
      <c r="E66" s="519"/>
      <c r="F66" s="519"/>
      <c r="G66" s="1086"/>
      <c r="H66" s="1087"/>
      <c r="I66" s="519"/>
      <c r="J66" s="1188"/>
      <c r="K66" s="1189"/>
      <c r="L66" s="1190"/>
      <c r="M66" s="503"/>
    </row>
    <row r="67" spans="1:13" ht="31" customHeight="1">
      <c r="A67" s="520"/>
      <c r="B67" s="1194" t="s">
        <v>534</v>
      </c>
      <c r="C67" s="1195"/>
      <c r="D67" s="522"/>
      <c r="E67" s="522"/>
      <c r="F67" s="522"/>
      <c r="G67" s="523"/>
      <c r="H67" s="524"/>
      <c r="I67" s="522"/>
      <c r="J67" s="1191"/>
      <c r="K67" s="1192"/>
      <c r="L67" s="1193"/>
      <c r="M67" s="503"/>
    </row>
    <row r="68" spans="1:13" ht="20.149999999999999" customHeight="1">
      <c r="A68" s="502"/>
      <c r="B68" s="1149" t="s">
        <v>537</v>
      </c>
      <c r="C68" s="1150"/>
      <c r="D68" s="1150"/>
      <c r="E68" s="1150"/>
      <c r="F68" s="1150"/>
      <c r="G68" s="1150"/>
      <c r="H68" s="1150"/>
      <c r="I68" s="1150"/>
      <c r="J68" s="1150"/>
      <c r="K68" s="1150"/>
      <c r="L68" s="1151"/>
      <c r="M68" s="503"/>
    </row>
    <row r="69" spans="1:13" ht="20.149999999999999" customHeight="1">
      <c r="A69" s="502"/>
      <c r="B69" s="525"/>
      <c r="C69" s="526" t="s">
        <v>538</v>
      </c>
      <c r="D69" s="527"/>
      <c r="E69" s="527"/>
      <c r="F69" s="527"/>
      <c r="G69" s="527"/>
      <c r="H69" s="527"/>
      <c r="I69" s="528"/>
      <c r="J69" s="528"/>
      <c r="K69" s="528"/>
      <c r="L69" s="529"/>
      <c r="M69" s="503"/>
    </row>
    <row r="70" spans="1:13" ht="20.149999999999999" customHeight="1">
      <c r="A70" s="530"/>
      <c r="B70" s="503"/>
      <c r="C70" s="531"/>
      <c r="D70" s="1163" t="s">
        <v>542</v>
      </c>
      <c r="E70" s="1163"/>
      <c r="F70" s="1163" t="s">
        <v>543</v>
      </c>
      <c r="G70" s="1163"/>
      <c r="H70" s="1163"/>
      <c r="I70" s="1048"/>
      <c r="J70" s="1048"/>
      <c r="K70" s="1048"/>
      <c r="L70" s="1090"/>
      <c r="M70" s="503"/>
    </row>
    <row r="71" spans="1:13" ht="20.149999999999999" customHeight="1">
      <c r="A71" s="503"/>
      <c r="B71" s="503"/>
      <c r="C71" s="532" t="s">
        <v>539</v>
      </c>
      <c r="D71" s="1091"/>
      <c r="E71" s="1091"/>
      <c r="F71" s="1091"/>
      <c r="G71" s="1091"/>
      <c r="H71" s="1091"/>
      <c r="I71" s="1048"/>
      <c r="J71" s="1048"/>
      <c r="K71" s="1048"/>
      <c r="L71" s="1090"/>
      <c r="M71" s="503"/>
    </row>
    <row r="72" spans="1:13" ht="20.149999999999999" customHeight="1">
      <c r="A72" s="503"/>
      <c r="B72" s="503"/>
      <c r="C72" s="532" t="s">
        <v>540</v>
      </c>
      <c r="D72" s="1091"/>
      <c r="E72" s="1091"/>
      <c r="F72" s="1091"/>
      <c r="G72" s="1091"/>
      <c r="H72" s="1091"/>
      <c r="I72" s="1048"/>
      <c r="J72" s="1048"/>
      <c r="K72" s="1048"/>
      <c r="L72" s="1090"/>
      <c r="M72" s="503"/>
    </row>
    <row r="73" spans="1:13" ht="20.149999999999999" customHeight="1">
      <c r="A73" s="503"/>
      <c r="B73" s="503"/>
      <c r="C73" s="533" t="s">
        <v>541</v>
      </c>
      <c r="D73" s="1158"/>
      <c r="E73" s="1158"/>
      <c r="F73" s="1158"/>
      <c r="G73" s="1158"/>
      <c r="H73" s="1158"/>
      <c r="I73" s="1048"/>
      <c r="J73" s="1048"/>
      <c r="K73" s="1048"/>
      <c r="L73" s="1090"/>
      <c r="M73" s="503"/>
    </row>
    <row r="74" spans="1:13" ht="10" customHeight="1">
      <c r="A74" s="503"/>
      <c r="B74" s="1152"/>
      <c r="C74" s="1153"/>
      <c r="D74" s="1153"/>
      <c r="E74" s="1153"/>
      <c r="F74" s="1153"/>
      <c r="G74" s="1153"/>
      <c r="H74" s="1153"/>
      <c r="I74" s="1153"/>
      <c r="J74" s="1153"/>
      <c r="K74" s="1153"/>
      <c r="L74" s="1154"/>
      <c r="M74" s="503"/>
    </row>
    <row r="75" spans="1:13" ht="20.149999999999999" customHeight="1">
      <c r="A75" s="503"/>
      <c r="B75" s="534"/>
      <c r="C75" s="1165" t="s">
        <v>544</v>
      </c>
      <c r="D75" s="1062"/>
      <c r="E75" s="1062"/>
      <c r="F75" s="1062"/>
      <c r="G75" s="1062"/>
      <c r="H75" s="1062"/>
      <c r="I75" s="1062"/>
      <c r="J75" s="1062"/>
      <c r="K75" s="1062"/>
      <c r="L75" s="1166"/>
      <c r="M75" s="503"/>
    </row>
    <row r="76" spans="1:13" ht="20.149999999999999" customHeight="1">
      <c r="A76" s="530"/>
      <c r="B76" s="536"/>
      <c r="C76" s="537"/>
      <c r="D76" s="1162" t="s">
        <v>545</v>
      </c>
      <c r="E76" s="1162"/>
      <c r="F76" s="1162" t="s">
        <v>546</v>
      </c>
      <c r="G76" s="1162"/>
      <c r="H76" s="1162"/>
      <c r="I76" s="1162" t="s">
        <v>547</v>
      </c>
      <c r="J76" s="1162"/>
      <c r="K76" s="1164"/>
      <c r="L76" s="1090"/>
      <c r="M76" s="503"/>
    </row>
    <row r="77" spans="1:13" ht="20.149999999999999" customHeight="1">
      <c r="A77" s="503"/>
      <c r="B77" s="503"/>
      <c r="C77" s="532" t="s">
        <v>539</v>
      </c>
      <c r="D77" s="1091"/>
      <c r="E77" s="1091"/>
      <c r="F77" s="1091"/>
      <c r="G77" s="1091"/>
      <c r="H77" s="1091"/>
      <c r="I77" s="1091"/>
      <c r="J77" s="1091"/>
      <c r="K77" s="1048"/>
      <c r="L77" s="1090"/>
      <c r="M77" s="503"/>
    </row>
    <row r="78" spans="1:13" ht="20.149999999999999" customHeight="1">
      <c r="A78" s="503"/>
      <c r="B78" s="503"/>
      <c r="C78" s="532" t="s">
        <v>540</v>
      </c>
      <c r="D78" s="1091"/>
      <c r="E78" s="1091"/>
      <c r="F78" s="1091"/>
      <c r="G78" s="1091"/>
      <c r="H78" s="1091"/>
      <c r="I78" s="1091"/>
      <c r="J78" s="1091"/>
      <c r="K78" s="1048"/>
      <c r="L78" s="1090"/>
      <c r="M78" s="503"/>
    </row>
    <row r="79" spans="1:13" ht="20.149999999999999" customHeight="1">
      <c r="A79" s="503"/>
      <c r="B79" s="503"/>
      <c r="C79" s="533" t="s">
        <v>541</v>
      </c>
      <c r="D79" s="1158"/>
      <c r="E79" s="1158"/>
      <c r="F79" s="1158"/>
      <c r="G79" s="1158"/>
      <c r="H79" s="1158"/>
      <c r="I79" s="1158"/>
      <c r="J79" s="1158"/>
      <c r="K79" s="1048"/>
      <c r="L79" s="1090"/>
      <c r="M79" s="503"/>
    </row>
    <row r="80" spans="1:13" ht="10" customHeight="1">
      <c r="A80" s="503"/>
      <c r="B80" s="1155"/>
      <c r="C80" s="1156"/>
      <c r="D80" s="1156"/>
      <c r="E80" s="1156"/>
      <c r="F80" s="1156"/>
      <c r="G80" s="1156"/>
      <c r="H80" s="1156"/>
      <c r="I80" s="1156"/>
      <c r="J80" s="1156"/>
      <c r="K80" s="1156"/>
      <c r="L80" s="1157"/>
      <c r="M80" s="503"/>
    </row>
    <row r="81" spans="1:14" ht="20.149999999999999" customHeight="1">
      <c r="A81" s="503"/>
      <c r="B81" s="538"/>
      <c r="C81" s="1146" t="s">
        <v>565</v>
      </c>
      <c r="D81" s="1147"/>
      <c r="E81" s="1147"/>
      <c r="F81" s="1147"/>
      <c r="G81" s="1147"/>
      <c r="H81" s="1147"/>
      <c r="I81" s="1147"/>
      <c r="J81" s="1147"/>
      <c r="K81" s="1147"/>
      <c r="L81" s="1148"/>
      <c r="M81" s="503"/>
    </row>
    <row r="82" spans="1:14" ht="20.149999999999999" customHeight="1">
      <c r="A82" s="530"/>
      <c r="B82" s="503"/>
      <c r="C82" s="531"/>
      <c r="D82" s="1202" t="s">
        <v>548</v>
      </c>
      <c r="E82" s="1202"/>
      <c r="F82" s="1202" t="s">
        <v>549</v>
      </c>
      <c r="G82" s="1202"/>
      <c r="H82" s="1202"/>
      <c r="I82" s="1202" t="s">
        <v>550</v>
      </c>
      <c r="J82" s="1202"/>
      <c r="K82" s="1202" t="s">
        <v>551</v>
      </c>
      <c r="L82" s="1203"/>
      <c r="M82" s="503"/>
    </row>
    <row r="83" spans="1:14" ht="20.149999999999999" customHeight="1">
      <c r="A83" s="503"/>
      <c r="B83" s="503"/>
      <c r="C83" s="532" t="s">
        <v>552</v>
      </c>
      <c r="D83" s="1091"/>
      <c r="E83" s="1091"/>
      <c r="F83" s="1091"/>
      <c r="G83" s="1091"/>
      <c r="H83" s="1091"/>
      <c r="I83" s="1091"/>
      <c r="J83" s="1091"/>
      <c r="K83" s="1091"/>
      <c r="L83" s="1204"/>
      <c r="M83" s="503"/>
    </row>
    <row r="84" spans="1:14" ht="20.149999999999999" customHeight="1">
      <c r="A84" s="503"/>
      <c r="B84" s="503"/>
      <c r="C84" s="532" t="s">
        <v>553</v>
      </c>
      <c r="D84" s="1091"/>
      <c r="E84" s="1091"/>
      <c r="F84" s="1091"/>
      <c r="G84" s="1091"/>
      <c r="H84" s="1091"/>
      <c r="I84" s="1091"/>
      <c r="J84" s="1091"/>
      <c r="K84" s="1091"/>
      <c r="L84" s="1204"/>
      <c r="M84" s="550"/>
    </row>
    <row r="85" spans="1:14" ht="20.149999999999999" customHeight="1">
      <c r="A85" s="503"/>
      <c r="B85" s="539"/>
      <c r="C85" s="540" t="s">
        <v>554</v>
      </c>
      <c r="D85" s="1259"/>
      <c r="E85" s="1259"/>
      <c r="F85" s="1259"/>
      <c r="G85" s="1259"/>
      <c r="H85" s="1259"/>
      <c r="I85" s="1259"/>
      <c r="J85" s="1259"/>
      <c r="K85" s="1259"/>
      <c r="L85" s="1260"/>
      <c r="M85" s="503"/>
      <c r="N85" s="467"/>
    </row>
    <row r="86" spans="1:14" ht="34.5" customHeight="1">
      <c r="A86" s="503"/>
      <c r="B86" s="1121" t="s">
        <v>903</v>
      </c>
      <c r="C86" s="1121"/>
      <c r="D86" s="1121"/>
      <c r="E86" s="1121"/>
      <c r="F86" s="1121"/>
      <c r="G86" s="1121"/>
      <c r="H86" s="1121"/>
      <c r="I86" s="1121"/>
      <c r="J86" s="1121"/>
      <c r="K86" s="1122" t="s">
        <v>902</v>
      </c>
      <c r="L86" s="1123"/>
      <c r="M86" s="503"/>
    </row>
    <row r="87" spans="1:14" s="8" customFormat="1" ht="20.149999999999999" customHeight="1">
      <c r="A87" s="543"/>
      <c r="L87" s="30"/>
      <c r="M87" s="543"/>
    </row>
    <row r="88" spans="1:14" ht="42" customHeight="1">
      <c r="A88" s="544" t="s">
        <v>47</v>
      </c>
      <c r="B88" s="1251" t="s">
        <v>575</v>
      </c>
      <c r="C88" s="1251"/>
      <c r="D88" s="1251"/>
      <c r="E88" s="1251"/>
      <c r="F88" s="1251"/>
      <c r="G88" s="1251"/>
      <c r="H88" s="1251"/>
      <c r="I88" s="1251"/>
      <c r="J88" s="1251"/>
      <c r="K88" s="1251"/>
      <c r="L88" s="1252"/>
      <c r="M88" s="503"/>
    </row>
    <row r="89" spans="1:14" ht="20.149999999999999" customHeight="1">
      <c r="A89" s="548" t="s">
        <v>577</v>
      </c>
      <c r="B89" s="479"/>
      <c r="C89" s="480"/>
      <c r="D89" s="480"/>
      <c r="E89" s="480"/>
      <c r="F89" s="480"/>
      <c r="G89" s="480"/>
      <c r="H89" s="480"/>
      <c r="I89" s="480"/>
      <c r="J89" s="480"/>
      <c r="K89" s="480"/>
      <c r="L89" s="549"/>
      <c r="M89" s="503"/>
    </row>
    <row r="90" spans="1:14" ht="45" customHeight="1">
      <c r="A90" s="1246"/>
      <c r="B90" s="1247"/>
      <c r="C90" s="1247"/>
      <c r="D90" s="1247"/>
      <c r="E90" s="1247"/>
      <c r="F90" s="1247"/>
      <c r="G90" s="1247"/>
      <c r="H90" s="1247"/>
      <c r="I90" s="1247"/>
      <c r="J90" s="1247"/>
      <c r="K90" s="1247"/>
      <c r="L90" s="1248"/>
      <c r="M90" s="503"/>
    </row>
    <row r="91" spans="1:14" ht="34.5" customHeight="1">
      <c r="A91" s="1253" t="s">
        <v>578</v>
      </c>
      <c r="B91" s="1254"/>
      <c r="C91" s="1254"/>
      <c r="D91" s="1254"/>
      <c r="E91" s="1254"/>
      <c r="F91" s="1254"/>
      <c r="G91" s="1254"/>
      <c r="H91" s="1254"/>
      <c r="I91" s="1254"/>
      <c r="J91" s="1254"/>
      <c r="K91" s="1254"/>
      <c r="L91" s="1255"/>
      <c r="M91" s="503"/>
    </row>
    <row r="92" spans="1:14" ht="45" customHeight="1">
      <c r="A92" s="1246"/>
      <c r="B92" s="1249"/>
      <c r="C92" s="1249"/>
      <c r="D92" s="1249"/>
      <c r="E92" s="1249"/>
      <c r="F92" s="1249"/>
      <c r="G92" s="1249"/>
      <c r="H92" s="1249"/>
      <c r="I92" s="1249"/>
      <c r="J92" s="1249"/>
      <c r="K92" s="1249"/>
      <c r="L92" s="1250"/>
      <c r="M92" s="550"/>
    </row>
    <row r="93" spans="1:14" ht="20.149999999999999" customHeight="1">
      <c r="A93" s="503" t="s">
        <v>576</v>
      </c>
      <c r="B93" s="469"/>
      <c r="C93" s="469"/>
      <c r="D93" s="469"/>
      <c r="E93" s="469"/>
      <c r="F93" s="469"/>
      <c r="G93" s="469"/>
      <c r="H93" s="469"/>
      <c r="I93" s="469"/>
      <c r="J93" s="469"/>
      <c r="K93" s="469"/>
      <c r="L93" s="551"/>
      <c r="M93" s="550"/>
    </row>
    <row r="94" spans="1:14" ht="45" customHeight="1">
      <c r="A94" s="1270"/>
      <c r="B94" s="1271"/>
      <c r="C94" s="1271"/>
      <c r="D94" s="1271"/>
      <c r="E94" s="1271"/>
      <c r="F94" s="1271"/>
      <c r="G94" s="1271"/>
      <c r="H94" s="1271"/>
      <c r="I94" s="1271"/>
      <c r="J94" s="1271"/>
      <c r="K94" s="1271"/>
      <c r="L94" s="1272"/>
      <c r="M94" s="503"/>
    </row>
    <row r="95" spans="1:14" ht="20.149999999999999" customHeight="1">
      <c r="A95" s="544" t="s">
        <v>48</v>
      </c>
      <c r="B95" s="545" t="s">
        <v>579</v>
      </c>
      <c r="C95" s="546"/>
      <c r="D95" s="546"/>
      <c r="E95" s="546"/>
      <c r="F95" s="546"/>
      <c r="G95" s="546"/>
      <c r="H95" s="546"/>
      <c r="I95" s="546"/>
      <c r="J95" s="546"/>
      <c r="K95" s="546"/>
      <c r="L95" s="547"/>
      <c r="M95" s="503"/>
    </row>
    <row r="96" spans="1:14" ht="45" customHeight="1">
      <c r="A96" s="1243"/>
      <c r="B96" s="1244"/>
      <c r="C96" s="1244"/>
      <c r="D96" s="1244"/>
      <c r="E96" s="1244"/>
      <c r="F96" s="1244"/>
      <c r="G96" s="1244"/>
      <c r="H96" s="1244"/>
      <c r="I96" s="1244"/>
      <c r="J96" s="1244"/>
      <c r="K96" s="1244"/>
      <c r="L96" s="1245"/>
      <c r="M96" s="550"/>
    </row>
    <row r="97" spans="1:15" ht="20.149999999999999" customHeight="1">
      <c r="A97" s="501" t="s">
        <v>49</v>
      </c>
      <c r="B97" s="552" t="s">
        <v>580</v>
      </c>
      <c r="C97" s="553"/>
      <c r="D97" s="554"/>
      <c r="E97" s="555" t="s">
        <v>582</v>
      </c>
      <c r="F97" s="556"/>
      <c r="G97" s="554"/>
      <c r="H97" s="556"/>
      <c r="I97" s="556"/>
      <c r="J97" s="556"/>
      <c r="K97" s="557"/>
      <c r="L97" s="558"/>
      <c r="M97" s="503"/>
    </row>
    <row r="98" spans="1:15" ht="29" customHeight="1">
      <c r="A98" s="559"/>
      <c r="B98" s="560"/>
      <c r="C98" s="561"/>
      <c r="D98" s="562"/>
      <c r="E98" s="1346" t="s">
        <v>581</v>
      </c>
      <c r="F98" s="1346"/>
      <c r="G98" s="1346"/>
      <c r="H98" s="1346"/>
      <c r="I98" s="1346"/>
      <c r="J98" s="1346"/>
      <c r="K98" s="1346"/>
      <c r="L98" s="1347"/>
      <c r="M98" s="503"/>
    </row>
    <row r="99" spans="1:15" ht="20.149999999999999" customHeight="1">
      <c r="A99" s="563"/>
      <c r="B99" s="564" t="s">
        <v>583</v>
      </c>
      <c r="C99" s="565"/>
      <c r="D99" s="1124" t="s">
        <v>824</v>
      </c>
      <c r="E99" s="1125"/>
      <c r="F99" s="1079"/>
      <c r="G99" s="1079"/>
      <c r="H99" s="931" t="s">
        <v>825</v>
      </c>
      <c r="I99" s="1079"/>
      <c r="J99" s="1079"/>
      <c r="K99" s="566"/>
      <c r="L99" s="567"/>
      <c r="M99" s="503"/>
      <c r="O99" s="568"/>
    </row>
    <row r="100" spans="1:15" ht="20.149999999999999" customHeight="1">
      <c r="A100" s="502"/>
      <c r="B100" s="479"/>
      <c r="C100" s="569"/>
      <c r="D100" s="1265" t="s">
        <v>904</v>
      </c>
      <c r="E100" s="1266"/>
      <c r="F100" s="1266"/>
      <c r="G100" s="1266"/>
      <c r="H100" s="1266"/>
      <c r="I100" s="1266"/>
      <c r="J100" s="1266"/>
      <c r="K100" s="1266"/>
      <c r="L100" s="1267"/>
      <c r="M100" s="503"/>
    </row>
    <row r="101" spans="1:15" ht="20.149999999999999" customHeight="1">
      <c r="A101" s="502"/>
      <c r="B101" s="570"/>
      <c r="C101" s="569"/>
      <c r="D101" s="932" t="s">
        <v>905</v>
      </c>
      <c r="E101" s="933"/>
      <c r="F101" s="934"/>
      <c r="G101" s="916"/>
      <c r="H101" s="571"/>
      <c r="I101" s="571"/>
      <c r="J101" s="571"/>
      <c r="K101" s="572"/>
      <c r="L101" s="573"/>
      <c r="M101" s="503"/>
    </row>
    <row r="102" spans="1:15" ht="20.149999999999999" customHeight="1">
      <c r="A102" s="502"/>
      <c r="B102" s="570"/>
      <c r="C102" s="574"/>
      <c r="D102" s="1126" t="s">
        <v>823</v>
      </c>
      <c r="E102" s="1127"/>
      <c r="F102" s="1128"/>
      <c r="G102" s="1128"/>
      <c r="H102" s="931" t="s">
        <v>825</v>
      </c>
      <c r="I102" s="1079"/>
      <c r="J102" s="1079"/>
      <c r="K102" s="576"/>
      <c r="L102" s="577"/>
      <c r="M102" s="503"/>
    </row>
    <row r="103" spans="1:15" ht="20.149999999999999" customHeight="1">
      <c r="A103" s="578"/>
      <c r="B103" s="579" t="s">
        <v>770</v>
      </c>
      <c r="C103" s="580"/>
      <c r="D103" s="581"/>
      <c r="E103" s="581"/>
      <c r="F103" s="581"/>
      <c r="G103" s="581"/>
      <c r="H103" s="581"/>
      <c r="I103" s="581"/>
      <c r="J103" s="581"/>
      <c r="K103" s="582"/>
      <c r="L103" s="583"/>
      <c r="M103" s="503"/>
    </row>
    <row r="104" spans="1:15" ht="20.149999999999999" customHeight="1">
      <c r="A104" s="584"/>
      <c r="B104" s="1261"/>
      <c r="C104" s="1261"/>
      <c r="D104" s="1261"/>
      <c r="E104" s="1261"/>
      <c r="F104" s="1261"/>
      <c r="G104" s="1261"/>
      <c r="H104" s="1261"/>
      <c r="I104" s="1261"/>
      <c r="J104" s="1261"/>
      <c r="K104" s="1261"/>
      <c r="L104" s="1262"/>
      <c r="M104" s="503"/>
    </row>
    <row r="105" spans="1:15" ht="20.149999999999999" customHeight="1">
      <c r="A105" s="584"/>
      <c r="B105" s="1263"/>
      <c r="C105" s="1263"/>
      <c r="D105" s="1263"/>
      <c r="E105" s="1263"/>
      <c r="F105" s="1263"/>
      <c r="G105" s="1263"/>
      <c r="H105" s="1263"/>
      <c r="I105" s="1263"/>
      <c r="J105" s="1263"/>
      <c r="K105" s="1263"/>
      <c r="L105" s="1264"/>
      <c r="M105" s="503"/>
    </row>
    <row r="106" spans="1:15" ht="20.149999999999999" customHeight="1">
      <c r="A106" s="563"/>
      <c r="B106" s="564" t="s">
        <v>715</v>
      </c>
      <c r="C106" s="585"/>
      <c r="D106" s="586" t="s">
        <v>771</v>
      </c>
      <c r="E106" s="587"/>
      <c r="F106" s="587"/>
      <c r="G106" s="587"/>
      <c r="H106" s="587"/>
      <c r="I106" s="587"/>
      <c r="J106" s="587"/>
      <c r="K106" s="588"/>
      <c r="L106" s="589"/>
      <c r="M106" s="503"/>
    </row>
    <row r="107" spans="1:15" ht="20.149999999999999" customHeight="1">
      <c r="A107" s="502"/>
      <c r="B107" s="570"/>
      <c r="C107" s="590"/>
      <c r="D107" s="1256" t="s">
        <v>51</v>
      </c>
      <c r="E107" s="1257"/>
      <c r="F107" s="1256" t="s">
        <v>52</v>
      </c>
      <c r="G107" s="1257"/>
      <c r="H107" s="1257"/>
      <c r="I107" s="1256" t="s">
        <v>53</v>
      </c>
      <c r="J107" s="1257"/>
      <c r="K107" s="1256" t="s">
        <v>54</v>
      </c>
      <c r="L107" s="1258"/>
      <c r="M107" s="503"/>
    </row>
    <row r="108" spans="1:15" ht="20.149999999999999" customHeight="1">
      <c r="A108" s="559"/>
      <c r="B108" s="591"/>
      <c r="C108" s="592"/>
      <c r="D108" s="1268"/>
      <c r="E108" s="1268"/>
      <c r="F108" s="1268"/>
      <c r="G108" s="1268"/>
      <c r="H108" s="1268"/>
      <c r="I108" s="1268"/>
      <c r="J108" s="1268"/>
      <c r="K108" s="1268"/>
      <c r="L108" s="1269"/>
      <c r="M108" s="503"/>
    </row>
    <row r="109" spans="1:15" ht="20.149999999999999" customHeight="1">
      <c r="A109" s="502"/>
      <c r="B109" s="479" t="s">
        <v>749</v>
      </c>
      <c r="C109" s="590"/>
      <c r="D109" s="593" t="s">
        <v>772</v>
      </c>
      <c r="E109" s="594"/>
      <c r="F109" s="595"/>
      <c r="G109" s="595"/>
      <c r="H109" s="595"/>
      <c r="I109" s="595"/>
      <c r="J109" s="595"/>
      <c r="K109" s="596"/>
      <c r="L109" s="597"/>
      <c r="M109" s="503"/>
    </row>
    <row r="110" spans="1:15" ht="20.149999999999999" customHeight="1">
      <c r="A110" s="502"/>
      <c r="B110" s="570"/>
      <c r="C110" s="590"/>
      <c r="D110" s="1256" t="s">
        <v>51</v>
      </c>
      <c r="E110" s="1257"/>
      <c r="F110" s="1256" t="s">
        <v>52</v>
      </c>
      <c r="G110" s="1257"/>
      <c r="H110" s="1257"/>
      <c r="I110" s="1256" t="s">
        <v>53</v>
      </c>
      <c r="J110" s="1257"/>
      <c r="K110" s="1256" t="s">
        <v>54</v>
      </c>
      <c r="L110" s="1258"/>
      <c r="M110" s="503"/>
    </row>
    <row r="111" spans="1:15" ht="20.149999999999999" customHeight="1">
      <c r="A111" s="598"/>
      <c r="B111" s="599"/>
      <c r="C111" s="600"/>
      <c r="D111" s="1281"/>
      <c r="E111" s="1281"/>
      <c r="F111" s="1281"/>
      <c r="G111" s="1281"/>
      <c r="H111" s="1281"/>
      <c r="I111" s="1281"/>
      <c r="J111" s="1281"/>
      <c r="K111" s="1281"/>
      <c r="L111" s="1348"/>
      <c r="M111" s="503"/>
    </row>
    <row r="112" spans="1:15" ht="20.149999999999999" customHeight="1">
      <c r="A112" s="544" t="s">
        <v>55</v>
      </c>
      <c r="B112" s="545" t="s">
        <v>684</v>
      </c>
      <c r="C112" s="601"/>
      <c r="D112" s="601"/>
      <c r="E112" s="601"/>
      <c r="F112" s="601"/>
      <c r="G112" s="601"/>
      <c r="H112" s="601"/>
      <c r="I112" s="601"/>
      <c r="J112" s="601"/>
      <c r="K112" s="601"/>
      <c r="L112" s="602"/>
      <c r="M112" s="503"/>
    </row>
    <row r="113" spans="1:13" ht="20.149999999999999" customHeight="1">
      <c r="A113" s="603"/>
      <c r="B113" s="467" t="s">
        <v>773</v>
      </c>
      <c r="C113" s="469"/>
      <c r="D113" s="469"/>
      <c r="E113" s="469"/>
      <c r="F113" s="469"/>
      <c r="G113" s="469"/>
      <c r="H113" s="469"/>
      <c r="I113" s="469"/>
      <c r="J113" s="469"/>
      <c r="K113" s="469"/>
      <c r="L113" s="551"/>
      <c r="M113" s="503"/>
    </row>
    <row r="114" spans="1:13" ht="16.5" customHeight="1">
      <c r="A114" s="603"/>
      <c r="B114" s="604" t="s">
        <v>774</v>
      </c>
      <c r="C114" s="604"/>
      <c r="D114" s="604"/>
      <c r="E114" s="604"/>
      <c r="F114" s="604"/>
      <c r="G114" s="604"/>
      <c r="H114" s="604"/>
      <c r="I114" s="604"/>
      <c r="J114" s="604"/>
      <c r="K114" s="604"/>
      <c r="L114" s="605"/>
      <c r="M114" s="606"/>
    </row>
    <row r="115" spans="1:13" ht="60" customHeight="1">
      <c r="A115" s="607"/>
      <c r="B115" s="1288"/>
      <c r="C115" s="1288"/>
      <c r="D115" s="1288"/>
      <c r="E115" s="1288"/>
      <c r="F115" s="1288"/>
      <c r="G115" s="1288"/>
      <c r="H115" s="1288"/>
      <c r="I115" s="1288"/>
      <c r="J115" s="1288"/>
      <c r="K115" s="1288"/>
      <c r="L115" s="1289"/>
      <c r="M115" s="606"/>
    </row>
    <row r="116" spans="1:13" ht="16.5" customHeight="1">
      <c r="A116" s="608"/>
      <c r="B116" s="1290" t="s">
        <v>775</v>
      </c>
      <c r="C116" s="1290"/>
      <c r="D116" s="1290"/>
      <c r="E116" s="1290"/>
      <c r="F116" s="1290"/>
      <c r="G116" s="1290"/>
      <c r="H116" s="1290"/>
      <c r="I116" s="1290"/>
      <c r="J116" s="1290"/>
      <c r="K116" s="1290"/>
      <c r="L116" s="1291"/>
      <c r="M116" s="606"/>
    </row>
    <row r="117" spans="1:13" ht="60" customHeight="1">
      <c r="A117" s="607"/>
      <c r="B117" s="1288"/>
      <c r="C117" s="1288"/>
      <c r="D117" s="1288"/>
      <c r="E117" s="1288"/>
      <c r="F117" s="1288"/>
      <c r="G117" s="1288"/>
      <c r="H117" s="1288"/>
      <c r="I117" s="1288"/>
      <c r="J117" s="1288"/>
      <c r="K117" s="1288"/>
      <c r="L117" s="1289"/>
      <c r="M117" s="606"/>
    </row>
    <row r="118" spans="1:13">
      <c r="A118" s="603"/>
      <c r="B118" s="604" t="s">
        <v>776</v>
      </c>
      <c r="C118" s="609"/>
      <c r="D118" s="609"/>
      <c r="E118" s="609"/>
      <c r="F118" s="609"/>
      <c r="G118" s="609"/>
      <c r="H118" s="609"/>
      <c r="I118" s="609"/>
      <c r="J118" s="609"/>
      <c r="K118" s="609"/>
      <c r="L118" s="610"/>
      <c r="M118" s="606"/>
    </row>
    <row r="119" spans="1:13" ht="60" customHeight="1">
      <c r="A119" s="611"/>
      <c r="B119" s="1294"/>
      <c r="C119" s="1294"/>
      <c r="D119" s="1294"/>
      <c r="E119" s="1294"/>
      <c r="F119" s="1294"/>
      <c r="G119" s="1294"/>
      <c r="H119" s="1294"/>
      <c r="I119" s="1294"/>
      <c r="J119" s="1294"/>
      <c r="K119" s="1294"/>
      <c r="L119" s="1350"/>
      <c r="M119" s="606"/>
    </row>
    <row r="120" spans="1:13" ht="19" customHeight="1">
      <c r="A120" s="501" t="s">
        <v>56</v>
      </c>
      <c r="B120" s="612" t="s">
        <v>692</v>
      </c>
      <c r="C120" s="613"/>
      <c r="D120" s="613"/>
      <c r="E120" s="613"/>
      <c r="F120" s="613"/>
      <c r="G120" s="613"/>
      <c r="H120" s="613"/>
      <c r="I120" s="613"/>
      <c r="J120" s="613"/>
      <c r="K120" s="613"/>
      <c r="L120" s="614"/>
      <c r="M120" s="606"/>
    </row>
    <row r="121" spans="1:13" ht="25.5" customHeight="1">
      <c r="A121" s="603"/>
      <c r="B121" s="1353" t="s">
        <v>698</v>
      </c>
      <c r="C121" s="1353"/>
      <c r="D121" s="1353"/>
      <c r="E121" s="1282"/>
      <c r="F121" s="1282"/>
      <c r="G121" s="1282"/>
      <c r="H121" s="1282"/>
      <c r="I121" s="1282"/>
      <c r="J121" s="1282"/>
      <c r="K121" s="1282"/>
      <c r="L121" s="1283"/>
      <c r="M121" s="606"/>
    </row>
    <row r="122" spans="1:13" ht="17.149999999999999" customHeight="1">
      <c r="A122" s="603"/>
      <c r="B122" s="1354" t="s">
        <v>699</v>
      </c>
      <c r="C122" s="1354"/>
      <c r="D122" s="1354"/>
      <c r="E122" s="615"/>
      <c r="F122" s="1279"/>
      <c r="G122" s="1279"/>
      <c r="H122" s="1279"/>
      <c r="I122" s="1279"/>
      <c r="J122" s="1279"/>
      <c r="K122" s="1279"/>
      <c r="L122" s="1280"/>
      <c r="M122" s="606"/>
    </row>
    <row r="123" spans="1:13" ht="33" customHeight="1">
      <c r="A123" s="603"/>
      <c r="B123" s="1352" t="s">
        <v>693</v>
      </c>
      <c r="C123" s="1352"/>
      <c r="D123" s="1352"/>
      <c r="E123" s="1282"/>
      <c r="F123" s="1282"/>
      <c r="G123" s="1282"/>
      <c r="H123" s="1282"/>
      <c r="I123" s="1282"/>
      <c r="J123" s="1282"/>
      <c r="K123" s="1282"/>
      <c r="L123" s="1283"/>
      <c r="M123" s="606"/>
    </row>
    <row r="124" spans="1:13" ht="17.149999999999999" customHeight="1">
      <c r="A124" s="603"/>
      <c r="B124" s="1352" t="s">
        <v>694</v>
      </c>
      <c r="C124" s="1352"/>
      <c r="D124" s="1352"/>
      <c r="E124" s="1282"/>
      <c r="F124" s="1282"/>
      <c r="G124" s="1282"/>
      <c r="H124" s="1282"/>
      <c r="I124" s="1282"/>
      <c r="J124" s="1282"/>
      <c r="K124" s="1282"/>
      <c r="L124" s="1283"/>
      <c r="M124" s="606"/>
    </row>
    <row r="125" spans="1:13" ht="17.149999999999999" customHeight="1">
      <c r="A125" s="603"/>
      <c r="B125" s="1352" t="s">
        <v>695</v>
      </c>
      <c r="C125" s="1352"/>
      <c r="D125" s="1352"/>
      <c r="E125" s="1282"/>
      <c r="F125" s="1282"/>
      <c r="G125" s="1282"/>
      <c r="H125" s="1282"/>
      <c r="I125" s="1282"/>
      <c r="J125" s="1282"/>
      <c r="K125" s="1282"/>
      <c r="L125" s="1283"/>
      <c r="M125" s="606"/>
    </row>
    <row r="126" spans="1:13" ht="17.149999999999999" customHeight="1">
      <c r="A126" s="603"/>
      <c r="B126" s="1352" t="s">
        <v>696</v>
      </c>
      <c r="C126" s="1352"/>
      <c r="D126" s="1352"/>
      <c r="E126" s="1293"/>
      <c r="F126" s="1282"/>
      <c r="G126" s="1282"/>
      <c r="H126" s="1282"/>
      <c r="I126" s="1282"/>
      <c r="J126" s="1282"/>
      <c r="K126" s="1282"/>
      <c r="L126" s="1283"/>
      <c r="M126" s="606"/>
    </row>
    <row r="127" spans="1:13" ht="31.5" customHeight="1">
      <c r="A127" s="603"/>
      <c r="B127" s="1332" t="s">
        <v>701</v>
      </c>
      <c r="C127" s="1332"/>
      <c r="D127" s="1332"/>
      <c r="E127" s="1294"/>
      <c r="F127" s="1284"/>
      <c r="G127" s="1284"/>
      <c r="H127" s="1284"/>
      <c r="I127" s="1284"/>
      <c r="J127" s="1284"/>
      <c r="K127" s="1284"/>
      <c r="L127" s="1285"/>
      <c r="M127" s="606"/>
    </row>
    <row r="128" spans="1:13" ht="17.149999999999999" customHeight="1">
      <c r="A128" s="603"/>
      <c r="B128" s="616" t="s">
        <v>906</v>
      </c>
      <c r="C128" s="617"/>
      <c r="D128" s="604"/>
      <c r="E128" s="604"/>
      <c r="F128" s="618"/>
      <c r="G128" s="618"/>
      <c r="H128" s="618"/>
      <c r="I128" s="618"/>
      <c r="J128" s="618"/>
      <c r="K128" s="618"/>
      <c r="L128" s="619"/>
      <c r="M128" s="606"/>
    </row>
    <row r="129" spans="1:13" ht="17.149999999999999" customHeight="1">
      <c r="A129" s="603"/>
      <c r="B129" s="1353" t="s">
        <v>704</v>
      </c>
      <c r="C129" s="1353"/>
      <c r="D129" s="1353"/>
      <c r="E129" s="1282"/>
      <c r="F129" s="1282"/>
      <c r="G129" s="1282"/>
      <c r="H129" s="1282"/>
      <c r="I129" s="1282"/>
      <c r="J129" s="1282"/>
      <c r="K129" s="1282"/>
      <c r="L129" s="1283"/>
      <c r="M129" s="606"/>
    </row>
    <row r="130" spans="1:13" ht="17.149999999999999" customHeight="1">
      <c r="A130" s="603"/>
      <c r="B130" s="1354" t="s">
        <v>699</v>
      </c>
      <c r="C130" s="1354"/>
      <c r="D130" s="1354"/>
      <c r="E130" s="615"/>
      <c r="F130" s="1279"/>
      <c r="G130" s="1279"/>
      <c r="H130" s="1279"/>
      <c r="I130" s="1279"/>
      <c r="J130" s="1279"/>
      <c r="K130" s="1279"/>
      <c r="L130" s="1280"/>
      <c r="M130" s="606"/>
    </row>
    <row r="131" spans="1:13" ht="32.5" customHeight="1">
      <c r="A131" s="603"/>
      <c r="B131" s="1352" t="s">
        <v>700</v>
      </c>
      <c r="C131" s="1352"/>
      <c r="D131" s="1352"/>
      <c r="E131" s="1282"/>
      <c r="F131" s="1282"/>
      <c r="G131" s="1282"/>
      <c r="H131" s="1282"/>
      <c r="I131" s="1282"/>
      <c r="J131" s="1282"/>
      <c r="K131" s="1282"/>
      <c r="L131" s="1283"/>
      <c r="M131" s="606"/>
    </row>
    <row r="132" spans="1:13" ht="17.149999999999999" customHeight="1">
      <c r="A132" s="603"/>
      <c r="B132" s="1352" t="s">
        <v>694</v>
      </c>
      <c r="C132" s="1352"/>
      <c r="D132" s="1352"/>
      <c r="E132" s="1282"/>
      <c r="F132" s="1282"/>
      <c r="G132" s="1282"/>
      <c r="H132" s="1282"/>
      <c r="I132" s="1282"/>
      <c r="J132" s="1282"/>
      <c r="K132" s="1282"/>
      <c r="L132" s="1283"/>
      <c r="M132" s="606"/>
    </row>
    <row r="133" spans="1:13" ht="17.149999999999999" customHeight="1">
      <c r="A133" s="603"/>
      <c r="B133" s="1352" t="s">
        <v>695</v>
      </c>
      <c r="C133" s="1352"/>
      <c r="D133" s="1352"/>
      <c r="E133" s="1282"/>
      <c r="F133" s="1282"/>
      <c r="G133" s="1282"/>
      <c r="H133" s="1282"/>
      <c r="I133" s="1282"/>
      <c r="J133" s="1282"/>
      <c r="K133" s="1282"/>
      <c r="L133" s="1283"/>
      <c r="M133" s="606"/>
    </row>
    <row r="134" spans="1:13" ht="17.149999999999999" customHeight="1">
      <c r="A134" s="603"/>
      <c r="B134" s="1352" t="s">
        <v>696</v>
      </c>
      <c r="C134" s="1352"/>
      <c r="D134" s="1352"/>
      <c r="E134" s="1282"/>
      <c r="F134" s="1282"/>
      <c r="G134" s="1282"/>
      <c r="H134" s="1282"/>
      <c r="I134" s="1282"/>
      <c r="J134" s="1282"/>
      <c r="K134" s="1282"/>
      <c r="L134" s="1283"/>
      <c r="M134" s="606"/>
    </row>
    <row r="135" spans="1:13" ht="32" customHeight="1">
      <c r="A135" s="603"/>
      <c r="B135" s="1332" t="s">
        <v>701</v>
      </c>
      <c r="C135" s="1332"/>
      <c r="D135" s="1332"/>
      <c r="E135" s="1284"/>
      <c r="F135" s="1284"/>
      <c r="G135" s="1284"/>
      <c r="H135" s="1284"/>
      <c r="I135" s="1284"/>
      <c r="J135" s="1284"/>
      <c r="K135" s="1284"/>
      <c r="L135" s="1285"/>
      <c r="M135" s="606"/>
    </row>
    <row r="136" spans="1:13" ht="17.149999999999999" customHeight="1">
      <c r="A136" s="603"/>
      <c r="B136" s="1353" t="s">
        <v>703</v>
      </c>
      <c r="C136" s="1353"/>
      <c r="D136" s="1353"/>
      <c r="E136" s="1286"/>
      <c r="F136" s="1286"/>
      <c r="G136" s="1286"/>
      <c r="H136" s="1286"/>
      <c r="I136" s="1286"/>
      <c r="J136" s="1286"/>
      <c r="K136" s="1286"/>
      <c r="L136" s="1287"/>
      <c r="M136" s="606"/>
    </row>
    <row r="137" spans="1:13" ht="17.149999999999999" customHeight="1">
      <c r="A137" s="603"/>
      <c r="B137" s="1354" t="s">
        <v>699</v>
      </c>
      <c r="C137" s="1354"/>
      <c r="D137" s="1354"/>
      <c r="E137" s="615"/>
      <c r="F137" s="1279"/>
      <c r="G137" s="1279"/>
      <c r="H137" s="1279"/>
      <c r="I137" s="1279"/>
      <c r="J137" s="1279"/>
      <c r="K137" s="1279"/>
      <c r="L137" s="1280"/>
      <c r="M137" s="606"/>
    </row>
    <row r="138" spans="1:13" ht="31.5" customHeight="1">
      <c r="A138" s="603"/>
      <c r="B138" s="1355" t="s">
        <v>693</v>
      </c>
      <c r="C138" s="1355"/>
      <c r="D138" s="1355"/>
      <c r="E138" s="1282"/>
      <c r="F138" s="1282"/>
      <c r="G138" s="1282"/>
      <c r="H138" s="1282"/>
      <c r="I138" s="1282"/>
      <c r="J138" s="1282"/>
      <c r="K138" s="1282"/>
      <c r="L138" s="1283"/>
      <c r="M138" s="606"/>
    </row>
    <row r="139" spans="1:13" ht="17.149999999999999" customHeight="1">
      <c r="A139" s="603"/>
      <c r="B139" s="1352" t="s">
        <v>694</v>
      </c>
      <c r="C139" s="1352"/>
      <c r="D139" s="1352"/>
      <c r="E139" s="1282"/>
      <c r="F139" s="1282"/>
      <c r="G139" s="1282"/>
      <c r="H139" s="1282"/>
      <c r="I139" s="1282"/>
      <c r="J139" s="1282"/>
      <c r="K139" s="1282"/>
      <c r="L139" s="1283"/>
      <c r="M139" s="606"/>
    </row>
    <row r="140" spans="1:13" ht="17.149999999999999" customHeight="1">
      <c r="A140" s="603"/>
      <c r="B140" s="1352" t="s">
        <v>695</v>
      </c>
      <c r="C140" s="1352"/>
      <c r="D140" s="1352"/>
      <c r="E140" s="1282"/>
      <c r="F140" s="1282"/>
      <c r="G140" s="1282"/>
      <c r="H140" s="1282"/>
      <c r="I140" s="1282"/>
      <c r="J140" s="1282"/>
      <c r="K140" s="1282"/>
      <c r="L140" s="1283"/>
      <c r="M140" s="606"/>
    </row>
    <row r="141" spans="1:13" ht="17.149999999999999" customHeight="1">
      <c r="A141" s="603"/>
      <c r="B141" s="1352" t="s">
        <v>696</v>
      </c>
      <c r="C141" s="1352"/>
      <c r="D141" s="1352"/>
      <c r="E141" s="1282"/>
      <c r="F141" s="1282"/>
      <c r="G141" s="1282"/>
      <c r="H141" s="1282"/>
      <c r="I141" s="1282"/>
      <c r="J141" s="1282"/>
      <c r="K141" s="1282"/>
      <c r="L141" s="1283"/>
      <c r="M141" s="606"/>
    </row>
    <row r="142" spans="1:13" ht="31" customHeight="1">
      <c r="A142" s="603"/>
      <c r="B142" s="1332" t="s">
        <v>701</v>
      </c>
      <c r="C142" s="1332"/>
      <c r="D142" s="1332"/>
      <c r="E142" s="1284"/>
      <c r="F142" s="1284"/>
      <c r="G142" s="1284"/>
      <c r="H142" s="1284"/>
      <c r="I142" s="1284"/>
      <c r="J142" s="1284"/>
      <c r="K142" s="1284"/>
      <c r="L142" s="1285"/>
      <c r="M142" s="606"/>
    </row>
    <row r="143" spans="1:13" ht="17.149999999999999" customHeight="1">
      <c r="A143" s="603"/>
      <c r="B143" s="1353" t="s">
        <v>702</v>
      </c>
      <c r="C143" s="1353"/>
      <c r="D143" s="1353"/>
      <c r="E143" s="1286"/>
      <c r="F143" s="1286"/>
      <c r="G143" s="1286"/>
      <c r="H143" s="1286"/>
      <c r="I143" s="1286"/>
      <c r="J143" s="1286"/>
      <c r="K143" s="1286"/>
      <c r="L143" s="1287"/>
      <c r="M143" s="606"/>
    </row>
    <row r="144" spans="1:13" ht="17.149999999999999" customHeight="1">
      <c r="A144" s="603"/>
      <c r="B144" s="1354" t="s">
        <v>699</v>
      </c>
      <c r="C144" s="1354"/>
      <c r="D144" s="1354"/>
      <c r="E144" s="615"/>
      <c r="F144" s="1279"/>
      <c r="G144" s="1279"/>
      <c r="H144" s="1279"/>
      <c r="I144" s="1279"/>
      <c r="J144" s="1279"/>
      <c r="K144" s="1279"/>
      <c r="L144" s="1280"/>
      <c r="M144" s="606"/>
    </row>
    <row r="145" spans="1:13" ht="31.5" customHeight="1">
      <c r="A145" s="603"/>
      <c r="B145" s="1352" t="s">
        <v>693</v>
      </c>
      <c r="C145" s="1352"/>
      <c r="D145" s="1352"/>
      <c r="E145" s="1282"/>
      <c r="F145" s="1282"/>
      <c r="G145" s="1282"/>
      <c r="H145" s="1282"/>
      <c r="I145" s="1282"/>
      <c r="J145" s="1282"/>
      <c r="K145" s="1282"/>
      <c r="L145" s="1283"/>
      <c r="M145" s="606"/>
    </row>
    <row r="146" spans="1:13" ht="17.149999999999999" customHeight="1">
      <c r="A146" s="603"/>
      <c r="B146" s="1352" t="s">
        <v>694</v>
      </c>
      <c r="C146" s="1352"/>
      <c r="D146" s="1352"/>
      <c r="E146" s="1282"/>
      <c r="F146" s="1282"/>
      <c r="G146" s="1282"/>
      <c r="H146" s="1282"/>
      <c r="I146" s="1282"/>
      <c r="J146" s="1282"/>
      <c r="K146" s="1282"/>
      <c r="L146" s="1283"/>
      <c r="M146" s="606"/>
    </row>
    <row r="147" spans="1:13" ht="17.149999999999999" customHeight="1">
      <c r="A147" s="603"/>
      <c r="B147" s="1352" t="s">
        <v>695</v>
      </c>
      <c r="C147" s="1352"/>
      <c r="D147" s="1352"/>
      <c r="E147" s="1282"/>
      <c r="F147" s="1282"/>
      <c r="G147" s="1282"/>
      <c r="H147" s="1282"/>
      <c r="I147" s="1282"/>
      <c r="J147" s="1282"/>
      <c r="K147" s="1282"/>
      <c r="L147" s="1283"/>
      <c r="M147" s="606"/>
    </row>
    <row r="148" spans="1:13" ht="17.149999999999999" customHeight="1">
      <c r="A148" s="603"/>
      <c r="B148" s="1352" t="s">
        <v>696</v>
      </c>
      <c r="C148" s="1352"/>
      <c r="D148" s="1352"/>
      <c r="E148" s="1282"/>
      <c r="F148" s="1282"/>
      <c r="G148" s="1282"/>
      <c r="H148" s="1282"/>
      <c r="I148" s="1282"/>
      <c r="J148" s="1282"/>
      <c r="K148" s="1282"/>
      <c r="L148" s="1283"/>
      <c r="M148" s="606"/>
    </row>
    <row r="149" spans="1:13" ht="30.5" customHeight="1">
      <c r="A149" s="603"/>
      <c r="B149" s="1332" t="s">
        <v>701</v>
      </c>
      <c r="C149" s="1332"/>
      <c r="D149" s="1332"/>
      <c r="E149" s="1284"/>
      <c r="F149" s="1284"/>
      <c r="G149" s="1284"/>
      <c r="H149" s="1284"/>
      <c r="I149" s="1284"/>
      <c r="J149" s="1284"/>
      <c r="K149" s="1284"/>
      <c r="L149" s="1285"/>
      <c r="M149" s="606"/>
    </row>
    <row r="150" spans="1:13" ht="25.5" customHeight="1">
      <c r="A150" s="603"/>
      <c r="B150" s="467" t="s">
        <v>697</v>
      </c>
      <c r="C150" s="469"/>
      <c r="D150" s="469"/>
      <c r="E150" s="469">
        <f>E122+E130+E137+E144</f>
        <v>0</v>
      </c>
      <c r="F150" s="618"/>
      <c r="G150" s="618"/>
      <c r="H150" s="618"/>
      <c r="I150" s="618"/>
      <c r="J150" s="618"/>
      <c r="K150" s="618"/>
      <c r="L150" s="619"/>
      <c r="M150" s="606"/>
    </row>
    <row r="151" spans="1:13" ht="20.149999999999999" customHeight="1">
      <c r="A151" s="501" t="s">
        <v>58</v>
      </c>
      <c r="B151" s="612" t="s">
        <v>685</v>
      </c>
      <c r="C151" s="497"/>
      <c r="D151" s="497"/>
      <c r="E151" s="497"/>
      <c r="F151" s="497"/>
      <c r="G151" s="497"/>
      <c r="H151" s="497"/>
      <c r="I151" s="497"/>
      <c r="J151" s="497"/>
      <c r="K151" s="497"/>
      <c r="L151" s="498"/>
      <c r="M151" s="503"/>
    </row>
    <row r="152" spans="1:13" ht="20.149999999999999" customHeight="1">
      <c r="A152" s="603"/>
      <c r="B152" s="482"/>
      <c r="C152" s="467" t="s">
        <v>744</v>
      </c>
      <c r="D152" s="490"/>
      <c r="E152" s="490"/>
      <c r="F152" s="490"/>
      <c r="G152" s="490"/>
      <c r="H152" s="490"/>
      <c r="I152" s="490"/>
      <c r="J152" s="490"/>
      <c r="K152" s="490"/>
      <c r="L152" s="516"/>
      <c r="M152" s="503"/>
    </row>
    <row r="153" spans="1:13" ht="7.5" customHeight="1">
      <c r="A153" s="603"/>
      <c r="B153" s="620"/>
      <c r="C153" s="490"/>
      <c r="D153" s="490"/>
      <c r="E153" s="490"/>
      <c r="F153" s="490"/>
      <c r="G153" s="490"/>
      <c r="H153" s="490"/>
      <c r="I153" s="490"/>
      <c r="J153" s="490"/>
      <c r="K153" s="490"/>
      <c r="L153" s="516"/>
      <c r="M153" s="503"/>
    </row>
    <row r="154" spans="1:13" ht="20.149999999999999" customHeight="1">
      <c r="A154" s="603"/>
      <c r="B154" s="482"/>
      <c r="C154" s="467" t="s">
        <v>918</v>
      </c>
      <c r="D154" s="490"/>
      <c r="E154" s="490"/>
      <c r="F154" s="490"/>
      <c r="G154" s="490"/>
      <c r="H154" s="490"/>
      <c r="I154" s="490"/>
      <c r="J154" s="490"/>
      <c r="K154" s="490"/>
      <c r="L154" s="516"/>
      <c r="M154" s="503"/>
    </row>
    <row r="155" spans="1:13" ht="20.149999999999999" customHeight="1">
      <c r="A155" s="603"/>
      <c r="B155" s="490"/>
      <c r="C155" s="910" t="s">
        <v>242</v>
      </c>
      <c r="D155" s="1145"/>
      <c r="E155" s="1145"/>
      <c r="F155" s="1145"/>
      <c r="G155" s="1145"/>
      <c r="H155" s="1145"/>
      <c r="I155" s="1145"/>
      <c r="J155" s="1145"/>
      <c r="K155" s="1145"/>
      <c r="L155" s="1145"/>
    </row>
    <row r="156" spans="1:13" ht="20.149999999999999" customHeight="1">
      <c r="A156" s="603"/>
      <c r="B156" s="490"/>
      <c r="C156" s="911" t="s">
        <v>686</v>
      </c>
      <c r="D156" s="1145"/>
      <c r="E156" s="1145"/>
      <c r="F156" s="1145"/>
      <c r="G156" s="1145"/>
      <c r="H156" s="1145"/>
      <c r="I156" s="1145"/>
      <c r="J156" s="1145"/>
      <c r="K156" s="1145"/>
      <c r="L156" s="1145"/>
    </row>
    <row r="157" spans="1:13" ht="20.149999999999999" customHeight="1">
      <c r="A157" s="603"/>
      <c r="B157" s="490"/>
      <c r="C157" s="912" t="s">
        <v>687</v>
      </c>
      <c r="D157" s="1145"/>
      <c r="E157" s="1145"/>
      <c r="F157" s="1145"/>
      <c r="G157" s="1145"/>
      <c r="H157" s="1145"/>
      <c r="I157" s="1145"/>
      <c r="J157" s="1145"/>
      <c r="K157" s="1145"/>
      <c r="L157" s="1145"/>
    </row>
    <row r="158" spans="1:13" ht="20.149999999999999" customHeight="1">
      <c r="A158" s="603"/>
      <c r="B158" s="490"/>
      <c r="C158" s="913" t="s">
        <v>688</v>
      </c>
      <c r="D158" s="621"/>
      <c r="E158" s="1133" t="s">
        <v>689</v>
      </c>
      <c r="F158" s="1133"/>
      <c r="G158" s="1273"/>
      <c r="H158" s="1273"/>
      <c r="I158" s="622" t="s">
        <v>690</v>
      </c>
      <c r="J158" s="1273"/>
      <c r="K158" s="1273"/>
      <c r="L158" s="1273"/>
    </row>
    <row r="159" spans="1:13" ht="20.149999999999999" customHeight="1">
      <c r="A159" s="603"/>
      <c r="B159" s="490"/>
      <c r="C159" s="1274" t="s">
        <v>691</v>
      </c>
      <c r="D159" s="1275"/>
      <c r="E159" s="908"/>
      <c r="F159" s="1276" t="s">
        <v>778</v>
      </c>
      <c r="G159" s="1274"/>
      <c r="H159" s="1274"/>
      <c r="I159" s="1275"/>
      <c r="J159" s="1277"/>
      <c r="K159" s="1278"/>
      <c r="L159" s="1278"/>
    </row>
    <row r="160" spans="1:13" ht="20.149999999999999" customHeight="1">
      <c r="A160" s="603"/>
      <c r="B160" s="490"/>
      <c r="C160" s="914" t="s">
        <v>242</v>
      </c>
      <c r="D160" s="1292"/>
      <c r="E160" s="1292"/>
      <c r="F160" s="1292"/>
      <c r="G160" s="1292"/>
      <c r="H160" s="1292"/>
      <c r="I160" s="1292"/>
      <c r="J160" s="1292"/>
      <c r="K160" s="1292"/>
      <c r="L160" s="1292"/>
    </row>
    <row r="161" spans="1:12" ht="20.149999999999999" customHeight="1">
      <c r="A161" s="603"/>
      <c r="B161" s="490"/>
      <c r="C161" s="911" t="s">
        <v>686</v>
      </c>
      <c r="D161" s="1145"/>
      <c r="E161" s="1145"/>
      <c r="F161" s="1145"/>
      <c r="G161" s="1145"/>
      <c r="H161" s="1145"/>
      <c r="I161" s="1145"/>
      <c r="J161" s="1145"/>
      <c r="K161" s="1145"/>
      <c r="L161" s="1145"/>
    </row>
    <row r="162" spans="1:12" ht="20.149999999999999" customHeight="1">
      <c r="A162" s="603"/>
      <c r="B162" s="490"/>
      <c r="C162" s="912" t="s">
        <v>687</v>
      </c>
      <c r="D162" s="1145"/>
      <c r="E162" s="1145"/>
      <c r="F162" s="1145"/>
      <c r="G162" s="1145"/>
      <c r="H162" s="1145"/>
      <c r="I162" s="1145"/>
      <c r="J162" s="1145"/>
      <c r="K162" s="1145"/>
      <c r="L162" s="1145"/>
    </row>
    <row r="163" spans="1:12" ht="20.149999999999999" customHeight="1">
      <c r="A163" s="603"/>
      <c r="B163" s="490"/>
      <c r="C163" s="913" t="s">
        <v>688</v>
      </c>
      <c r="D163" s="621"/>
      <c r="E163" s="1133" t="s">
        <v>689</v>
      </c>
      <c r="F163" s="1133"/>
      <c r="G163" s="1273"/>
      <c r="H163" s="1273"/>
      <c r="I163" s="622" t="s">
        <v>690</v>
      </c>
      <c r="J163" s="1273"/>
      <c r="K163" s="1273"/>
      <c r="L163" s="1273"/>
    </row>
    <row r="164" spans="1:12" ht="20.149999999999999" customHeight="1">
      <c r="A164" s="603"/>
      <c r="B164" s="490"/>
      <c r="C164" s="1274" t="s">
        <v>691</v>
      </c>
      <c r="D164" s="1275"/>
      <c r="E164" s="908"/>
      <c r="F164" s="1276" t="s">
        <v>778</v>
      </c>
      <c r="G164" s="1274"/>
      <c r="H164" s="1274"/>
      <c r="I164" s="1275"/>
      <c r="J164" s="1277"/>
      <c r="K164" s="1278"/>
      <c r="L164" s="1278"/>
    </row>
    <row r="165" spans="1:12" ht="8.15" customHeight="1">
      <c r="A165" s="603"/>
      <c r="B165" s="490"/>
      <c r="E165" s="467"/>
      <c r="F165" s="467"/>
      <c r="G165" s="467"/>
      <c r="H165" s="467"/>
      <c r="I165" s="467"/>
      <c r="J165" s="467"/>
      <c r="K165" s="467"/>
      <c r="L165" s="467"/>
    </row>
    <row r="166" spans="1:12" ht="21" customHeight="1">
      <c r="A166" s="603"/>
      <c r="B166" s="909"/>
      <c r="C166" s="467" t="s">
        <v>779</v>
      </c>
      <c r="D166" s="467"/>
      <c r="E166" s="467"/>
      <c r="F166" s="467"/>
      <c r="G166" s="467"/>
      <c r="H166" s="467"/>
      <c r="I166" s="467"/>
      <c r="J166" s="467"/>
      <c r="K166" s="467"/>
      <c r="L166" s="467"/>
    </row>
    <row r="167" spans="1:12" ht="20.149999999999999" customHeight="1">
      <c r="A167" s="603"/>
      <c r="B167" s="468"/>
      <c r="C167" s="910" t="s">
        <v>242</v>
      </c>
      <c r="D167" s="1145"/>
      <c r="E167" s="1145"/>
      <c r="F167" s="1145"/>
      <c r="G167" s="1145"/>
      <c r="H167" s="1145"/>
      <c r="I167" s="1145"/>
      <c r="J167" s="1145"/>
      <c r="K167" s="1145"/>
      <c r="L167" s="1145"/>
    </row>
    <row r="168" spans="1:12" ht="20.149999999999999" customHeight="1">
      <c r="A168" s="603"/>
      <c r="B168" s="490"/>
      <c r="C168" s="911" t="s">
        <v>686</v>
      </c>
      <c r="D168" s="1145"/>
      <c r="E168" s="1145"/>
      <c r="F168" s="1145"/>
      <c r="G168" s="1145"/>
      <c r="H168" s="1145"/>
      <c r="I168" s="1145"/>
      <c r="J168" s="1145"/>
      <c r="K168" s="1145"/>
      <c r="L168" s="1145"/>
    </row>
    <row r="169" spans="1:12" ht="37.5" customHeight="1">
      <c r="A169" s="603"/>
      <c r="B169" s="490"/>
      <c r="C169" s="912" t="s">
        <v>687</v>
      </c>
      <c r="D169" s="1145"/>
      <c r="E169" s="1145"/>
      <c r="F169" s="1145"/>
      <c r="G169" s="1145"/>
      <c r="H169" s="1145"/>
      <c r="I169" s="1145"/>
      <c r="J169" s="1145"/>
      <c r="K169" s="1145"/>
      <c r="L169" s="1145"/>
    </row>
    <row r="170" spans="1:12" ht="20.149999999999999" customHeight="1">
      <c r="A170" s="603"/>
      <c r="B170" s="490"/>
      <c r="C170" s="913" t="s">
        <v>688</v>
      </c>
      <c r="D170" s="621"/>
      <c r="E170" s="1133" t="s">
        <v>689</v>
      </c>
      <c r="F170" s="1133"/>
      <c r="G170" s="1273"/>
      <c r="H170" s="1273"/>
      <c r="I170" s="622" t="s">
        <v>690</v>
      </c>
      <c r="J170" s="1273"/>
      <c r="K170" s="1273"/>
      <c r="L170" s="1273"/>
    </row>
    <row r="171" spans="1:12" ht="20.149999999999999" customHeight="1">
      <c r="A171" s="603"/>
      <c r="B171" s="490"/>
      <c r="C171" s="1274" t="s">
        <v>691</v>
      </c>
      <c r="D171" s="1275"/>
      <c r="E171" s="908"/>
      <c r="F171" s="1276" t="s">
        <v>778</v>
      </c>
      <c r="G171" s="1274"/>
      <c r="H171" s="1274"/>
      <c r="I171" s="1275"/>
      <c r="J171" s="1277"/>
      <c r="K171" s="1278"/>
      <c r="L171" s="1278"/>
    </row>
    <row r="172" spans="1:12" ht="20.149999999999999" customHeight="1">
      <c r="A172" s="603"/>
      <c r="B172" s="490"/>
      <c r="C172" s="914" t="s">
        <v>242</v>
      </c>
      <c r="D172" s="1292"/>
      <c r="E172" s="1292"/>
      <c r="F172" s="1292"/>
      <c r="G172" s="1292"/>
      <c r="H172" s="1292"/>
      <c r="I172" s="1292"/>
      <c r="J172" s="1292"/>
      <c r="K172" s="1292"/>
      <c r="L172" s="1292"/>
    </row>
    <row r="173" spans="1:12" ht="20.149999999999999" customHeight="1">
      <c r="A173" s="603"/>
      <c r="B173" s="490"/>
      <c r="C173" s="911" t="s">
        <v>686</v>
      </c>
      <c r="D173" s="1145"/>
      <c r="E173" s="1145"/>
      <c r="F173" s="1145"/>
      <c r="G173" s="1145"/>
      <c r="H173" s="1145"/>
      <c r="I173" s="1145"/>
      <c r="J173" s="1145"/>
      <c r="K173" s="1145"/>
      <c r="L173" s="1145"/>
    </row>
    <row r="174" spans="1:12" ht="20.149999999999999" customHeight="1">
      <c r="A174" s="603"/>
      <c r="B174" s="490"/>
      <c r="C174" s="912" t="s">
        <v>687</v>
      </c>
      <c r="D174" s="1145"/>
      <c r="E174" s="1145"/>
      <c r="F174" s="1145"/>
      <c r="G174" s="1145"/>
      <c r="H174" s="1145"/>
      <c r="I174" s="1145"/>
      <c r="J174" s="1145"/>
      <c r="K174" s="1145"/>
      <c r="L174" s="1145"/>
    </row>
    <row r="175" spans="1:12" ht="20.149999999999999" customHeight="1">
      <c r="A175" s="603"/>
      <c r="B175" s="490"/>
      <c r="C175" s="913" t="s">
        <v>688</v>
      </c>
      <c r="D175" s="621"/>
      <c r="E175" s="1133" t="s">
        <v>689</v>
      </c>
      <c r="F175" s="1133"/>
      <c r="G175" s="1273"/>
      <c r="H175" s="1273"/>
      <c r="I175" s="622" t="s">
        <v>690</v>
      </c>
      <c r="J175" s="1273"/>
      <c r="K175" s="1273"/>
      <c r="L175" s="1273"/>
    </row>
    <row r="176" spans="1:12" ht="20.149999999999999" customHeight="1">
      <c r="A176" s="603"/>
      <c r="B176" s="490"/>
      <c r="C176" s="1274" t="s">
        <v>691</v>
      </c>
      <c r="D176" s="1275"/>
      <c r="E176" s="908"/>
      <c r="F176" s="1276" t="s">
        <v>778</v>
      </c>
      <c r="G176" s="1274"/>
      <c r="H176" s="1274"/>
      <c r="I176" s="1275"/>
      <c r="J176" s="1277"/>
      <c r="K176" s="1278"/>
      <c r="L176" s="1278"/>
    </row>
    <row r="177" spans="1:12" ht="20.149999999999999" customHeight="1">
      <c r="A177" s="603"/>
      <c r="B177" s="490"/>
      <c r="C177" s="914" t="s">
        <v>242</v>
      </c>
      <c r="D177" s="1292"/>
      <c r="E177" s="1292"/>
      <c r="F177" s="1292"/>
      <c r="G177" s="1292"/>
      <c r="H177" s="1292"/>
      <c r="I177" s="1292"/>
      <c r="J177" s="1292"/>
      <c r="K177" s="1292"/>
      <c r="L177" s="1292"/>
    </row>
    <row r="178" spans="1:12" ht="20.149999999999999" customHeight="1">
      <c r="A178" s="603"/>
      <c r="B178" s="490"/>
      <c r="C178" s="911" t="s">
        <v>686</v>
      </c>
      <c r="D178" s="1145"/>
      <c r="E178" s="1145"/>
      <c r="F178" s="1145"/>
      <c r="G178" s="1145"/>
      <c r="H178" s="1145"/>
      <c r="I178" s="1145"/>
      <c r="J178" s="1145"/>
      <c r="K178" s="1145"/>
      <c r="L178" s="1145"/>
    </row>
    <row r="179" spans="1:12" ht="20.149999999999999" customHeight="1">
      <c r="A179" s="603"/>
      <c r="B179" s="490"/>
      <c r="C179" s="912" t="s">
        <v>687</v>
      </c>
      <c r="D179" s="1145"/>
      <c r="E179" s="1145"/>
      <c r="F179" s="1145"/>
      <c r="G179" s="1145"/>
      <c r="H179" s="1145"/>
      <c r="I179" s="1145"/>
      <c r="J179" s="1145"/>
      <c r="K179" s="1145"/>
      <c r="L179" s="1145"/>
    </row>
    <row r="180" spans="1:12" ht="20.149999999999999" customHeight="1">
      <c r="A180" s="603"/>
      <c r="B180" s="490"/>
      <c r="C180" s="913" t="s">
        <v>688</v>
      </c>
      <c r="D180" s="621"/>
      <c r="E180" s="1133" t="s">
        <v>689</v>
      </c>
      <c r="F180" s="1133"/>
      <c r="G180" s="1273"/>
      <c r="H180" s="1273"/>
      <c r="I180" s="622" t="s">
        <v>690</v>
      </c>
      <c r="J180" s="1273"/>
      <c r="K180" s="1273"/>
      <c r="L180" s="1273"/>
    </row>
    <row r="181" spans="1:12" ht="20.149999999999999" customHeight="1">
      <c r="A181" s="603"/>
      <c r="B181" s="490"/>
      <c r="C181" s="1274" t="s">
        <v>691</v>
      </c>
      <c r="D181" s="1275"/>
      <c r="E181" s="908"/>
      <c r="F181" s="1276" t="s">
        <v>778</v>
      </c>
      <c r="G181" s="1274"/>
      <c r="H181" s="1274"/>
      <c r="I181" s="1275"/>
      <c r="J181" s="1277"/>
      <c r="K181" s="1278"/>
      <c r="L181" s="1278"/>
    </row>
    <row r="182" spans="1:12" ht="20.149999999999999" customHeight="1">
      <c r="A182" s="603"/>
      <c r="B182" s="490"/>
      <c r="C182" s="918" t="s">
        <v>907</v>
      </c>
      <c r="D182" s="918"/>
      <c r="E182" s="918"/>
      <c r="F182" s="918"/>
      <c r="G182" s="919"/>
      <c r="H182" s="919"/>
      <c r="I182" s="920"/>
      <c r="J182" s="1366" t="s">
        <v>777</v>
      </c>
      <c r="K182" s="1367"/>
      <c r="L182" s="535"/>
    </row>
    <row r="183" spans="1:12" ht="20.149999999999999" customHeight="1">
      <c r="A183" s="603"/>
      <c r="B183" s="490"/>
      <c r="E183" s="467"/>
      <c r="F183" s="467"/>
      <c r="G183" s="467"/>
      <c r="H183" s="467"/>
      <c r="I183" s="467"/>
      <c r="J183" s="467"/>
      <c r="K183" s="467"/>
      <c r="L183" s="535"/>
    </row>
    <row r="184" spans="1:12" ht="47" customHeight="1">
      <c r="A184" s="501" t="s">
        <v>59</v>
      </c>
      <c r="B184" s="1138" t="s">
        <v>919</v>
      </c>
      <c r="C184" s="1138"/>
      <c r="D184" s="1138"/>
      <c r="E184" s="1138"/>
      <c r="F184" s="1138"/>
      <c r="G184" s="1138"/>
      <c r="H184" s="1138"/>
      <c r="I184" s="1138"/>
      <c r="J184" s="1138"/>
      <c r="K184" s="1138"/>
      <c r="L184" s="1139"/>
    </row>
    <row r="185" spans="1:12" ht="14" hidden="1" customHeight="1">
      <c r="A185" s="502"/>
      <c r="B185" s="628"/>
      <c r="C185" s="490"/>
      <c r="D185" s="490"/>
      <c r="E185" s="490"/>
      <c r="F185" s="490"/>
      <c r="G185" s="490"/>
      <c r="H185" s="490"/>
      <c r="I185" s="490"/>
      <c r="J185" s="490"/>
      <c r="K185" s="490"/>
      <c r="L185" s="516"/>
    </row>
    <row r="186" spans="1:12" ht="20.149999999999999" customHeight="1">
      <c r="A186" s="502"/>
      <c r="C186" s="1363" t="s">
        <v>780</v>
      </c>
      <c r="D186" s="1147"/>
      <c r="E186" s="630"/>
      <c r="F186" s="630"/>
      <c r="G186" s="630"/>
      <c r="H186" s="630"/>
      <c r="I186" s="630"/>
      <c r="J186" s="630"/>
      <c r="K186" s="630"/>
      <c r="L186" s="631"/>
    </row>
    <row r="187" spans="1:12" ht="20.149999999999999" customHeight="1">
      <c r="A187" s="502"/>
      <c r="C187" s="1364" t="s">
        <v>781</v>
      </c>
      <c r="D187" s="1365"/>
      <c r="E187" s="633"/>
      <c r="F187" s="633"/>
      <c r="G187" s="633"/>
      <c r="H187" s="633"/>
      <c r="I187" s="633"/>
      <c r="J187" s="633"/>
      <c r="K187" s="633"/>
      <c r="L187" s="634"/>
    </row>
    <row r="188" spans="1:12" ht="7" customHeight="1">
      <c r="A188" s="502"/>
      <c r="C188" s="635"/>
      <c r="D188" s="636"/>
      <c r="E188" s="636"/>
      <c r="F188" s="636"/>
      <c r="G188" s="636"/>
      <c r="H188" s="636"/>
      <c r="I188" s="636"/>
      <c r="J188" s="636"/>
      <c r="K188" s="636"/>
      <c r="L188" s="637"/>
    </row>
    <row r="189" spans="1:12" ht="20.149999999999999" customHeight="1">
      <c r="A189" s="502"/>
      <c r="B189" s="468"/>
      <c r="C189" s="629" t="s">
        <v>780</v>
      </c>
      <c r="D189" s="7"/>
      <c r="E189" s="638"/>
      <c r="F189" s="638"/>
      <c r="G189" s="638"/>
      <c r="H189" s="638"/>
      <c r="I189" s="638"/>
      <c r="J189" s="638"/>
      <c r="K189" s="638"/>
      <c r="L189" s="639"/>
    </row>
    <row r="190" spans="1:12" ht="20.149999999999999" customHeight="1">
      <c r="A190" s="598"/>
      <c r="B190" s="640"/>
      <c r="C190" s="632" t="s">
        <v>781</v>
      </c>
      <c r="D190" s="641"/>
      <c r="E190" s="642"/>
      <c r="F190" s="642"/>
      <c r="G190" s="642"/>
      <c r="H190" s="642"/>
      <c r="I190" s="642"/>
      <c r="J190" s="642"/>
      <c r="K190" s="642"/>
      <c r="L190" s="643"/>
    </row>
    <row r="191" spans="1:12" ht="20.149999999999999" customHeight="1">
      <c r="A191" s="644"/>
      <c r="B191" s="644"/>
      <c r="C191" s="645"/>
      <c r="D191" s="646"/>
      <c r="E191" s="646"/>
      <c r="F191" s="646"/>
      <c r="G191" s="646"/>
      <c r="H191" s="646"/>
      <c r="I191" s="646"/>
      <c r="J191" s="646"/>
      <c r="K191" s="646"/>
      <c r="L191" s="647"/>
    </row>
    <row r="192" spans="1:12" ht="20.149999999999999" customHeight="1">
      <c r="A192" s="495" t="s">
        <v>705</v>
      </c>
      <c r="C192" s="487"/>
      <c r="L192" s="492"/>
    </row>
    <row r="193" spans="1:13" ht="20.149999999999999" customHeight="1">
      <c r="A193" s="544" t="s">
        <v>60</v>
      </c>
      <c r="B193" s="545" t="s">
        <v>706</v>
      </c>
      <c r="C193" s="648"/>
      <c r="D193" s="648"/>
      <c r="E193" s="648"/>
      <c r="F193" s="648"/>
      <c r="G193" s="648"/>
      <c r="H193" s="648"/>
      <c r="I193" s="648"/>
      <c r="J193" s="648"/>
      <c r="K193" s="648"/>
      <c r="L193" s="649"/>
    </row>
    <row r="194" spans="1:13" ht="20.149999999999999" customHeight="1">
      <c r="A194" s="1372" t="s">
        <v>707</v>
      </c>
      <c r="B194" s="1373"/>
      <c r="C194" s="1373"/>
      <c r="D194" s="1373"/>
      <c r="E194" s="1373"/>
      <c r="F194" s="1373"/>
      <c r="G194" s="1373"/>
      <c r="H194" s="1373"/>
      <c r="I194" s="1373"/>
      <c r="J194" s="1373"/>
      <c r="K194" s="1373"/>
      <c r="L194" s="1374"/>
      <c r="M194" s="467"/>
    </row>
    <row r="195" spans="1:13" ht="80.150000000000006" customHeight="1">
      <c r="A195" s="1375"/>
      <c r="B195" s="1376"/>
      <c r="C195" s="1376"/>
      <c r="D195" s="1376"/>
      <c r="E195" s="1376"/>
      <c r="F195" s="1376"/>
      <c r="G195" s="1376"/>
      <c r="H195" s="1376"/>
      <c r="I195" s="1376"/>
      <c r="J195" s="1376"/>
      <c r="K195" s="1376"/>
      <c r="L195" s="1377"/>
      <c r="M195" s="467"/>
    </row>
    <row r="196" spans="1:13" ht="20.149999999999999" customHeight="1">
      <c r="A196" s="1378" t="s">
        <v>708</v>
      </c>
      <c r="B196" s="1379"/>
      <c r="C196" s="1379"/>
      <c r="D196" s="1379"/>
      <c r="E196" s="1379"/>
      <c r="F196" s="1379"/>
      <c r="G196" s="1379"/>
      <c r="H196" s="1379"/>
      <c r="I196" s="1379"/>
      <c r="J196" s="1379"/>
      <c r="K196" s="1379"/>
      <c r="L196" s="1380"/>
    </row>
    <row r="197" spans="1:13" ht="60" customHeight="1">
      <c r="A197" s="1385"/>
      <c r="B197" s="1386"/>
      <c r="C197" s="1386"/>
      <c r="D197" s="1386"/>
      <c r="E197" s="1386"/>
      <c r="F197" s="1386"/>
      <c r="G197" s="1386"/>
      <c r="H197" s="1386"/>
      <c r="I197" s="1386"/>
      <c r="J197" s="1386"/>
      <c r="K197" s="1386"/>
      <c r="L197" s="1387"/>
    </row>
    <row r="198" spans="1:13" ht="36.5" customHeight="1">
      <c r="A198" s="501" t="s">
        <v>61</v>
      </c>
      <c r="B198" s="1138" t="s">
        <v>709</v>
      </c>
      <c r="C198" s="1138"/>
      <c r="D198" s="1138"/>
      <c r="E198" s="1138"/>
      <c r="F198" s="1138"/>
      <c r="G198" s="1138"/>
      <c r="H198" s="1138"/>
      <c r="I198" s="1138"/>
      <c r="J198" s="1138"/>
      <c r="K198" s="1138"/>
      <c r="L198" s="1139"/>
    </row>
    <row r="199" spans="1:13" ht="20.149999999999999" customHeight="1">
      <c r="A199" s="559"/>
      <c r="B199" s="650" t="s">
        <v>908</v>
      </c>
      <c r="C199" s="651"/>
      <c r="D199" s="651"/>
      <c r="E199" s="651"/>
      <c r="F199" s="651"/>
      <c r="G199" s="651"/>
      <c r="H199" s="651"/>
      <c r="I199" s="651"/>
      <c r="J199" s="651"/>
      <c r="K199" s="651"/>
      <c r="L199" s="652"/>
    </row>
    <row r="200" spans="1:13" ht="20.149999999999999" customHeight="1">
      <c r="A200" s="653"/>
      <c r="B200" s="482"/>
      <c r="C200" s="1326" t="s">
        <v>711</v>
      </c>
      <c r="D200" s="1327"/>
      <c r="E200" s="1327"/>
      <c r="F200" s="1327"/>
      <c r="G200" s="1327"/>
      <c r="H200" s="1327"/>
      <c r="I200" s="1327"/>
      <c r="J200" s="1327"/>
      <c r="K200" s="1327"/>
      <c r="L200" s="1328"/>
    </row>
    <row r="201" spans="1:13" ht="20.149999999999999" customHeight="1">
      <c r="A201" s="654"/>
      <c r="B201" s="482"/>
      <c r="C201" s="1381" t="s">
        <v>713</v>
      </c>
      <c r="D201" s="1116"/>
      <c r="E201" s="1116"/>
      <c r="F201" s="1116"/>
      <c r="G201" s="1116"/>
      <c r="H201" s="1116"/>
      <c r="I201" s="1116"/>
      <c r="J201" s="1116"/>
      <c r="K201" s="1116"/>
      <c r="L201" s="1382"/>
    </row>
    <row r="202" spans="1:13" ht="20.149999999999999" customHeight="1">
      <c r="A202" s="655"/>
      <c r="B202" s="482"/>
      <c r="C202" s="1383" t="s">
        <v>714</v>
      </c>
      <c r="D202" s="1384"/>
      <c r="E202" s="1384"/>
      <c r="F202" s="1384"/>
      <c r="G202" s="1384"/>
      <c r="H202" s="1384"/>
      <c r="I202" s="656" t="s">
        <v>62</v>
      </c>
      <c r="J202" s="1323"/>
      <c r="K202" s="1323"/>
      <c r="L202" s="657" t="s">
        <v>63</v>
      </c>
    </row>
    <row r="203" spans="1:13" ht="20.149999999999999" customHeight="1">
      <c r="A203" s="658" t="s">
        <v>64</v>
      </c>
      <c r="B203" s="659" t="s">
        <v>715</v>
      </c>
      <c r="C203" s="660"/>
      <c r="D203" s="1308"/>
      <c r="E203" s="1309"/>
      <c r="F203" s="661" t="s">
        <v>50</v>
      </c>
      <c r="G203" s="1309"/>
      <c r="H203" s="1309"/>
      <c r="I203" s="1309"/>
      <c r="J203" s="662"/>
      <c r="K203" s="476"/>
      <c r="L203" s="473"/>
    </row>
    <row r="204" spans="1:13" ht="20.149999999999999" customHeight="1">
      <c r="A204" s="658" t="s">
        <v>65</v>
      </c>
      <c r="B204" s="1388" t="s">
        <v>716</v>
      </c>
      <c r="C204" s="1389"/>
      <c r="D204" s="664"/>
      <c r="E204" s="665"/>
      <c r="F204" s="665"/>
      <c r="G204" s="665"/>
      <c r="H204" s="665"/>
      <c r="I204" s="665"/>
      <c r="J204" s="665"/>
      <c r="K204" s="665"/>
      <c r="L204" s="666"/>
    </row>
    <row r="205" spans="1:13" ht="20.149999999999999" customHeight="1">
      <c r="A205" s="544" t="s">
        <v>66</v>
      </c>
      <c r="B205" s="545" t="s">
        <v>717</v>
      </c>
      <c r="C205" s="601"/>
      <c r="D205" s="601"/>
      <c r="E205" s="601"/>
      <c r="F205" s="601"/>
      <c r="G205" s="601"/>
      <c r="H205" s="601"/>
      <c r="I205" s="601"/>
      <c r="J205" s="601"/>
      <c r="K205" s="601"/>
      <c r="L205" s="602"/>
    </row>
    <row r="206" spans="1:13" ht="20.149999999999999" customHeight="1">
      <c r="A206" s="654"/>
      <c r="B206" s="482"/>
      <c r="C206" s="667" t="s">
        <v>718</v>
      </c>
      <c r="D206" s="667"/>
      <c r="E206" s="667"/>
      <c r="F206" s="667"/>
      <c r="G206" s="667"/>
      <c r="H206" s="667"/>
      <c r="I206" s="667"/>
      <c r="J206" s="667"/>
      <c r="K206" s="667"/>
      <c r="L206" s="668"/>
      <c r="M206" s="467"/>
    </row>
    <row r="207" spans="1:13" ht="20.149999999999999" customHeight="1">
      <c r="A207" s="654"/>
      <c r="B207" s="482"/>
      <c r="C207" s="667" t="s">
        <v>920</v>
      </c>
      <c r="D207" s="667"/>
      <c r="E207" s="667"/>
      <c r="F207" s="667"/>
      <c r="G207" s="667"/>
      <c r="H207" s="667"/>
      <c r="I207" s="667"/>
      <c r="J207" s="667"/>
      <c r="K207" s="667"/>
      <c r="L207" s="668"/>
      <c r="M207" s="467"/>
    </row>
    <row r="208" spans="1:13" ht="20.149999999999999" customHeight="1">
      <c r="A208" s="654"/>
      <c r="B208" s="482"/>
      <c r="C208" s="667" t="s">
        <v>719</v>
      </c>
      <c r="D208" s="667"/>
      <c r="E208" s="667"/>
      <c r="F208" s="667"/>
      <c r="G208" s="667"/>
      <c r="H208" s="667"/>
      <c r="I208" s="667"/>
      <c r="J208" s="667"/>
      <c r="K208" s="667"/>
      <c r="L208" s="668"/>
      <c r="M208" s="467"/>
    </row>
    <row r="209" spans="1:12" ht="20.149999999999999" customHeight="1">
      <c r="A209" s="655"/>
      <c r="B209" s="482"/>
      <c r="C209" s="1390" t="s">
        <v>720</v>
      </c>
      <c r="D209" s="1391"/>
      <c r="E209" s="1392"/>
      <c r="F209" s="1392"/>
      <c r="G209" s="1392"/>
      <c r="H209" s="1392"/>
      <c r="I209" s="1392"/>
      <c r="J209" s="1392"/>
      <c r="K209" s="1392"/>
      <c r="L209" s="670" t="s">
        <v>3</v>
      </c>
    </row>
    <row r="210" spans="1:12" ht="20.149999999999999" customHeight="1">
      <c r="A210" s="499" t="s">
        <v>67</v>
      </c>
      <c r="B210" s="1324" t="s">
        <v>721</v>
      </c>
      <c r="C210" s="1334"/>
      <c r="D210" s="1334"/>
      <c r="E210" s="1334"/>
      <c r="F210" s="1334"/>
      <c r="G210" s="1334"/>
      <c r="H210" s="1334"/>
      <c r="I210" s="1334"/>
      <c r="J210" s="1334"/>
      <c r="K210" s="1334"/>
      <c r="L210" s="1335"/>
    </row>
    <row r="211" spans="1:12" ht="60" customHeight="1">
      <c r="A211" s="1218"/>
      <c r="B211" s="1219"/>
      <c r="C211" s="1219"/>
      <c r="D211" s="1219"/>
      <c r="E211" s="1219"/>
      <c r="F211" s="1219"/>
      <c r="G211" s="1219"/>
      <c r="H211" s="1219"/>
      <c r="I211" s="1219"/>
      <c r="J211" s="1219"/>
      <c r="K211" s="1219"/>
      <c r="L211" s="1220"/>
    </row>
    <row r="212" spans="1:12" ht="20.149999999999999" customHeight="1">
      <c r="A212" s="501" t="s">
        <v>68</v>
      </c>
      <c r="B212" s="1324" t="s">
        <v>722</v>
      </c>
      <c r="C212" s="1336"/>
      <c r="D212" s="1336"/>
      <c r="E212" s="1336"/>
      <c r="F212" s="1336"/>
      <c r="G212" s="1336"/>
      <c r="H212" s="1336"/>
      <c r="I212" s="1336"/>
      <c r="J212" s="1336"/>
      <c r="K212" s="1336"/>
      <c r="L212" s="1337"/>
    </row>
    <row r="213" spans="1:12" ht="80.150000000000006" customHeight="1">
      <c r="A213" s="1218"/>
      <c r="B213" s="1317"/>
      <c r="C213" s="1317"/>
      <c r="D213" s="1317"/>
      <c r="E213" s="1317"/>
      <c r="F213" s="1317"/>
      <c r="G213" s="1317"/>
      <c r="H213" s="1317"/>
      <c r="I213" s="1317"/>
      <c r="J213" s="1317"/>
      <c r="K213" s="1317"/>
      <c r="L213" s="1318"/>
    </row>
    <row r="214" spans="1:12" ht="20.149999999999999" customHeight="1">
      <c r="A214" s="658" t="s">
        <v>69</v>
      </c>
      <c r="B214" s="659" t="s">
        <v>723</v>
      </c>
      <c r="C214" s="663"/>
      <c r="D214" s="482"/>
      <c r="E214" s="542" t="s">
        <v>724</v>
      </c>
      <c r="F214" s="482"/>
      <c r="G214" s="542" t="s">
        <v>725</v>
      </c>
      <c r="H214" s="665"/>
      <c r="I214" s="1357" t="s">
        <v>815</v>
      </c>
      <c r="J214" s="1358"/>
      <c r="K214" s="671"/>
      <c r="L214" s="666"/>
    </row>
    <row r="215" spans="1:12" ht="65" customHeight="1">
      <c r="A215" s="544" t="s">
        <v>72</v>
      </c>
      <c r="B215" s="1313" t="s">
        <v>909</v>
      </c>
      <c r="C215" s="1313"/>
      <c r="D215" s="1313"/>
      <c r="E215" s="1313"/>
      <c r="F215" s="1313"/>
      <c r="G215" s="1313"/>
      <c r="H215" s="1313"/>
      <c r="I215" s="1313"/>
      <c r="J215" s="1313"/>
      <c r="K215" s="1313"/>
      <c r="L215" s="1314"/>
    </row>
    <row r="216" spans="1:12" ht="20.149999999999999" customHeight="1">
      <c r="A216" s="672"/>
      <c r="B216" s="528"/>
      <c r="C216" s="482"/>
      <c r="D216" s="528" t="s">
        <v>724</v>
      </c>
      <c r="E216" s="482"/>
      <c r="F216" s="528" t="s">
        <v>725</v>
      </c>
      <c r="G216" s="528"/>
      <c r="H216" s="528"/>
      <c r="I216" s="528"/>
      <c r="J216" s="528"/>
      <c r="K216" s="528"/>
      <c r="L216" s="529"/>
    </row>
    <row r="217" spans="1:12" ht="20.149999999999999" customHeight="1">
      <c r="A217" s="536"/>
      <c r="B217" s="528" t="s">
        <v>728</v>
      </c>
      <c r="C217" s="528"/>
      <c r="D217" s="528"/>
      <c r="E217" s="528"/>
      <c r="F217" s="528"/>
      <c r="G217" s="528"/>
      <c r="H217" s="528"/>
      <c r="I217" s="528"/>
      <c r="J217" s="528"/>
      <c r="K217" s="528"/>
      <c r="L217" s="529"/>
    </row>
    <row r="218" spans="1:12" ht="20.149999999999999" customHeight="1">
      <c r="A218" s="673"/>
      <c r="B218" s="1351" t="s">
        <v>556</v>
      </c>
      <c r="C218" s="1351"/>
      <c r="D218" s="1351"/>
      <c r="E218" s="1359" t="s">
        <v>726</v>
      </c>
      <c r="F218" s="1360"/>
      <c r="G218" s="1360"/>
      <c r="H218" s="1360"/>
      <c r="I218" s="1362"/>
      <c r="J218" s="1359" t="s">
        <v>727</v>
      </c>
      <c r="K218" s="1360"/>
      <c r="L218" s="1361"/>
    </row>
    <row r="219" spans="1:12" ht="20.149999999999999" customHeight="1">
      <c r="A219" s="674"/>
      <c r="B219" s="1349"/>
      <c r="C219" s="1349"/>
      <c r="D219" s="1349"/>
      <c r="E219" s="1338"/>
      <c r="F219" s="1339"/>
      <c r="G219" s="1339"/>
      <c r="H219" s="1339"/>
      <c r="I219" s="1339"/>
      <c r="J219" s="1338"/>
      <c r="K219" s="1339"/>
      <c r="L219" s="1340"/>
    </row>
    <row r="220" spans="1:12" ht="20.149999999999999" customHeight="1">
      <c r="A220" s="501" t="s">
        <v>74</v>
      </c>
      <c r="B220" s="552" t="s">
        <v>782</v>
      </c>
      <c r="C220" s="645"/>
      <c r="D220" s="675"/>
      <c r="E220" s="646"/>
      <c r="F220" s="646" t="s">
        <v>784</v>
      </c>
      <c r="G220" s="613"/>
      <c r="H220" s="613"/>
      <c r="I220" s="613"/>
      <c r="J220" s="613"/>
      <c r="K220" s="613"/>
      <c r="L220" s="614"/>
    </row>
    <row r="221" spans="1:12" ht="32" customHeight="1">
      <c r="A221" s="676"/>
      <c r="B221" s="677"/>
      <c r="C221" s="678" t="s">
        <v>783</v>
      </c>
      <c r="D221" s="679"/>
      <c r="E221" s="680" t="s">
        <v>3</v>
      </c>
      <c r="F221" s="1368" t="s">
        <v>910</v>
      </c>
      <c r="G221" s="1368"/>
      <c r="H221" s="1368"/>
      <c r="I221" s="1368"/>
      <c r="J221" s="1368"/>
      <c r="K221" s="1368"/>
      <c r="L221" s="1369"/>
    </row>
    <row r="222" spans="1:12" ht="28">
      <c r="A222" s="681"/>
      <c r="B222" s="1333" t="s">
        <v>729</v>
      </c>
      <c r="C222" s="1333"/>
      <c r="D222" s="1135" t="s">
        <v>730</v>
      </c>
      <c r="E222" s="1135"/>
      <c r="F222" s="1135" t="s">
        <v>726</v>
      </c>
      <c r="G222" s="1135"/>
      <c r="H222" s="1135"/>
      <c r="I222" s="1135"/>
      <c r="J222" s="1333" t="s">
        <v>727</v>
      </c>
      <c r="K222" s="1333"/>
      <c r="L222" s="683" t="s">
        <v>731</v>
      </c>
    </row>
    <row r="223" spans="1:12" ht="20.149999999999999" customHeight="1">
      <c r="A223" s="684" t="s">
        <v>75</v>
      </c>
      <c r="B223" s="1319" t="s">
        <v>527</v>
      </c>
      <c r="C223" s="1319"/>
      <c r="D223" s="1211"/>
      <c r="E223" s="1211"/>
      <c r="F223" s="1140"/>
      <c r="G223" s="1142"/>
      <c r="H223" s="1142"/>
      <c r="I223" s="1141"/>
      <c r="J223" s="1140"/>
      <c r="K223" s="1141"/>
      <c r="L223" s="685"/>
    </row>
    <row r="224" spans="1:12" ht="20.149999999999999" customHeight="1">
      <c r="A224" s="684" t="s">
        <v>76</v>
      </c>
      <c r="B224" s="1209" t="s">
        <v>527</v>
      </c>
      <c r="C224" s="1210"/>
      <c r="D224" s="1211"/>
      <c r="E224" s="1211"/>
      <c r="F224" s="1140"/>
      <c r="G224" s="1142"/>
      <c r="H224" s="1142"/>
      <c r="I224" s="1141"/>
      <c r="J224" s="1140"/>
      <c r="K224" s="1141"/>
      <c r="L224" s="685"/>
    </row>
    <row r="225" spans="1:13" ht="20.149999999999999" customHeight="1">
      <c r="A225" s="684" t="s">
        <v>77</v>
      </c>
      <c r="B225" s="1209" t="s">
        <v>527</v>
      </c>
      <c r="C225" s="1210"/>
      <c r="D225" s="1211"/>
      <c r="E225" s="1211"/>
      <c r="F225" s="1140"/>
      <c r="G225" s="1142"/>
      <c r="H225" s="1142"/>
      <c r="I225" s="1141"/>
      <c r="J225" s="1140"/>
      <c r="K225" s="1141"/>
      <c r="L225" s="685"/>
    </row>
    <row r="226" spans="1:13" ht="20.149999999999999" customHeight="1">
      <c r="A226" s="684" t="s">
        <v>78</v>
      </c>
      <c r="B226" s="1209" t="s">
        <v>527</v>
      </c>
      <c r="C226" s="1210"/>
      <c r="D226" s="1211"/>
      <c r="E226" s="1211"/>
      <c r="F226" s="1140"/>
      <c r="G226" s="1142"/>
      <c r="H226" s="1142"/>
      <c r="I226" s="1141"/>
      <c r="J226" s="1140"/>
      <c r="K226" s="1141"/>
      <c r="L226" s="685"/>
    </row>
    <row r="227" spans="1:13" ht="20.149999999999999" customHeight="1">
      <c r="A227" s="684" t="s">
        <v>79</v>
      </c>
      <c r="B227" s="1209" t="s">
        <v>527</v>
      </c>
      <c r="C227" s="1210"/>
      <c r="D227" s="1211"/>
      <c r="E227" s="1211"/>
      <c r="F227" s="1140"/>
      <c r="G227" s="1142"/>
      <c r="H227" s="1142"/>
      <c r="I227" s="1141"/>
      <c r="J227" s="1140"/>
      <c r="K227" s="1141"/>
      <c r="L227" s="685"/>
    </row>
    <row r="228" spans="1:13" ht="20.149999999999999" customHeight="1">
      <c r="A228" s="684" t="s">
        <v>80</v>
      </c>
      <c r="B228" s="1209" t="s">
        <v>527</v>
      </c>
      <c r="C228" s="1210"/>
      <c r="D228" s="1211"/>
      <c r="E228" s="1211"/>
      <c r="F228" s="1140"/>
      <c r="G228" s="1142"/>
      <c r="H228" s="1142"/>
      <c r="I228" s="1141"/>
      <c r="J228" s="1140"/>
      <c r="K228" s="1141"/>
      <c r="L228" s="685"/>
    </row>
    <row r="229" spans="1:13" ht="20.149999999999999" customHeight="1">
      <c r="A229" s="684" t="s">
        <v>81</v>
      </c>
      <c r="B229" s="1209" t="s">
        <v>527</v>
      </c>
      <c r="C229" s="1210"/>
      <c r="D229" s="1211"/>
      <c r="E229" s="1211"/>
      <c r="F229" s="1140"/>
      <c r="G229" s="1142"/>
      <c r="H229" s="1142"/>
      <c r="I229" s="1141"/>
      <c r="J229" s="1140"/>
      <c r="K229" s="1141"/>
      <c r="L229" s="685"/>
    </row>
    <row r="230" spans="1:13" ht="20.149999999999999" customHeight="1">
      <c r="A230" s="686" t="s">
        <v>82</v>
      </c>
      <c r="B230" s="1209" t="s">
        <v>527</v>
      </c>
      <c r="C230" s="1210"/>
      <c r="D230" s="1211"/>
      <c r="E230" s="1211"/>
      <c r="F230" s="1140"/>
      <c r="G230" s="1142"/>
      <c r="H230" s="1142"/>
      <c r="I230" s="1141"/>
      <c r="J230" s="1140"/>
      <c r="K230" s="1141"/>
      <c r="L230" s="685"/>
    </row>
    <row r="231" spans="1:13" ht="20.149999999999999" customHeight="1">
      <c r="A231" s="686" t="s">
        <v>83</v>
      </c>
      <c r="B231" s="1209" t="s">
        <v>527</v>
      </c>
      <c r="C231" s="1210"/>
      <c r="D231" s="1356"/>
      <c r="E231" s="1356"/>
      <c r="F231" s="1140"/>
      <c r="G231" s="1142"/>
      <c r="H231" s="1142"/>
      <c r="I231" s="1141"/>
      <c r="J231" s="1140"/>
      <c r="K231" s="1141"/>
      <c r="L231" s="685"/>
    </row>
    <row r="232" spans="1:13" ht="20.149999999999999" customHeight="1">
      <c r="A232" s="684" t="s">
        <v>84</v>
      </c>
      <c r="B232" s="1209" t="s">
        <v>527</v>
      </c>
      <c r="C232" s="1210"/>
      <c r="D232" s="1211"/>
      <c r="E232" s="1211"/>
      <c r="F232" s="1140"/>
      <c r="G232" s="1142"/>
      <c r="H232" s="1142"/>
      <c r="I232" s="1141"/>
      <c r="J232" s="1140"/>
      <c r="K232" s="1141"/>
      <c r="L232" s="685"/>
    </row>
    <row r="233" spans="1:13" s="8" customFormat="1" ht="22.5" customHeight="1">
      <c r="A233" s="543"/>
      <c r="B233" s="924"/>
      <c r="C233" s="922"/>
      <c r="D233" s="922"/>
      <c r="E233" s="922"/>
      <c r="F233" s="921"/>
      <c r="G233" s="923"/>
      <c r="H233" s="923"/>
      <c r="I233" s="921"/>
      <c r="J233" s="925" t="s">
        <v>785</v>
      </c>
      <c r="K233" s="1370" t="s">
        <v>901</v>
      </c>
      <c r="L233" s="1371"/>
      <c r="M233" s="543"/>
    </row>
    <row r="234" spans="1:13" ht="83" customHeight="1">
      <c r="A234" s="544" t="s">
        <v>85</v>
      </c>
      <c r="B234" s="1313" t="s">
        <v>911</v>
      </c>
      <c r="C234" s="1313"/>
      <c r="D234" s="1313"/>
      <c r="E234" s="1313"/>
      <c r="F234" s="1313"/>
      <c r="G234" s="1313"/>
      <c r="H234" s="1313"/>
      <c r="I234" s="1313"/>
      <c r="J234" s="1313"/>
      <c r="K234" s="1313"/>
      <c r="L234" s="1314"/>
    </row>
    <row r="235" spans="1:13" ht="20.149999999999999" customHeight="1">
      <c r="A235" s="672"/>
      <c r="B235" s="528"/>
      <c r="C235" s="482"/>
      <c r="D235" s="528" t="s">
        <v>724</v>
      </c>
      <c r="E235" s="482"/>
      <c r="F235" s="528" t="s">
        <v>725</v>
      </c>
      <c r="G235" s="528"/>
      <c r="H235" s="528"/>
      <c r="I235" s="528"/>
      <c r="J235" s="528"/>
      <c r="K235" s="528"/>
      <c r="L235" s="529"/>
    </row>
    <row r="236" spans="1:13" ht="20.149999999999999" customHeight="1">
      <c r="A236" s="536"/>
      <c r="B236" s="528" t="s">
        <v>787</v>
      </c>
      <c r="C236" s="528"/>
      <c r="D236" s="528"/>
      <c r="E236" s="528"/>
      <c r="F236" s="528"/>
      <c r="G236" s="528"/>
      <c r="H236" s="528"/>
      <c r="I236" s="528"/>
      <c r="J236" s="528"/>
      <c r="K236" s="528"/>
      <c r="L236" s="529"/>
    </row>
    <row r="237" spans="1:13" ht="42">
      <c r="A237" s="503"/>
      <c r="B237" s="1134" t="s">
        <v>732</v>
      </c>
      <c r="C237" s="1135"/>
      <c r="D237" s="682" t="s">
        <v>733</v>
      </c>
      <c r="E237" s="915" t="s">
        <v>736</v>
      </c>
      <c r="F237" s="682" t="s">
        <v>799</v>
      </c>
      <c r="G237" s="1135" t="s">
        <v>734</v>
      </c>
      <c r="H237" s="1135"/>
      <c r="I237" s="687" t="s">
        <v>36</v>
      </c>
      <c r="J237" s="1143" t="s">
        <v>788</v>
      </c>
      <c r="K237" s="1144"/>
      <c r="L237" s="683" t="s">
        <v>735</v>
      </c>
    </row>
    <row r="238" spans="1:13" ht="28" customHeight="1">
      <c r="A238" s="688" t="s">
        <v>75</v>
      </c>
      <c r="B238" s="1110"/>
      <c r="C238" s="1111"/>
      <c r="D238" s="689"/>
      <c r="E238" s="689"/>
      <c r="F238" s="690"/>
      <c r="G238" s="1111"/>
      <c r="H238" s="1111"/>
      <c r="I238" s="691"/>
      <c r="J238" s="1119"/>
      <c r="K238" s="1120"/>
      <c r="L238" s="692" t="s">
        <v>527</v>
      </c>
    </row>
    <row r="239" spans="1:13" ht="28" customHeight="1">
      <c r="A239" s="688" t="s">
        <v>76</v>
      </c>
      <c r="B239" s="1110"/>
      <c r="C239" s="1111"/>
      <c r="D239" s="693"/>
      <c r="E239" s="693"/>
      <c r="F239" s="693"/>
      <c r="G239" s="1111"/>
      <c r="H239" s="1111"/>
      <c r="I239" s="693"/>
      <c r="J239" s="1119"/>
      <c r="K239" s="1120"/>
      <c r="L239" s="692" t="s">
        <v>527</v>
      </c>
    </row>
    <row r="240" spans="1:13" ht="28" customHeight="1">
      <c r="A240" s="688" t="s">
        <v>77</v>
      </c>
      <c r="B240" s="1110"/>
      <c r="C240" s="1111"/>
      <c r="D240" s="693"/>
      <c r="E240" s="693"/>
      <c r="F240" s="693"/>
      <c r="G240" s="1111"/>
      <c r="H240" s="1111"/>
      <c r="I240" s="693"/>
      <c r="J240" s="1119"/>
      <c r="K240" s="1120"/>
      <c r="L240" s="692" t="s">
        <v>527</v>
      </c>
    </row>
    <row r="241" spans="1:15" ht="28" customHeight="1">
      <c r="A241" s="688" t="s">
        <v>93</v>
      </c>
      <c r="B241" s="1110"/>
      <c r="C241" s="1111"/>
      <c r="D241" s="693"/>
      <c r="E241" s="693"/>
      <c r="F241" s="693"/>
      <c r="G241" s="1111"/>
      <c r="H241" s="1111"/>
      <c r="I241" s="693"/>
      <c r="J241" s="1119"/>
      <c r="K241" s="1120"/>
      <c r="L241" s="692" t="s">
        <v>527</v>
      </c>
    </row>
    <row r="242" spans="1:15" ht="28" customHeight="1">
      <c r="A242" s="688" t="s">
        <v>79</v>
      </c>
      <c r="B242" s="1114"/>
      <c r="C242" s="1115"/>
      <c r="D242" s="694"/>
      <c r="E242" s="694"/>
      <c r="F242" s="694"/>
      <c r="G242" s="1115"/>
      <c r="H242" s="1115"/>
      <c r="I242" s="694"/>
      <c r="J242" s="1119"/>
      <c r="K242" s="1120"/>
      <c r="L242" s="695" t="s">
        <v>527</v>
      </c>
    </row>
    <row r="243" spans="1:15" ht="29" customHeight="1">
      <c r="A243" s="928"/>
      <c r="B243" s="929"/>
      <c r="C243" s="1117" t="s">
        <v>817</v>
      </c>
      <c r="D243" s="1117"/>
      <c r="E243" s="1117"/>
      <c r="F243" s="1117"/>
      <c r="G243" s="1117"/>
      <c r="H243" s="1117"/>
      <c r="I243" s="1117"/>
      <c r="J243" s="1117"/>
      <c r="K243" s="1117"/>
      <c r="L243" s="1118"/>
    </row>
    <row r="244" spans="1:15" ht="20.149999999999999" customHeight="1">
      <c r="A244" s="550"/>
      <c r="B244" s="467" t="s">
        <v>814</v>
      </c>
      <c r="C244" s="467"/>
      <c r="D244" s="467"/>
      <c r="E244" s="467"/>
      <c r="F244" s="467"/>
      <c r="G244" s="467"/>
      <c r="H244" s="467"/>
      <c r="I244" s="467"/>
      <c r="J244" s="467"/>
      <c r="K244" s="467"/>
      <c r="L244" s="535"/>
    </row>
    <row r="245" spans="1:15" ht="20.149999999999999" customHeight="1">
      <c r="A245" s="550"/>
      <c r="B245" s="1341" t="s">
        <v>732</v>
      </c>
      <c r="C245" s="1342"/>
      <c r="D245" s="1106" t="s">
        <v>789</v>
      </c>
      <c r="E245" s="1107"/>
      <c r="F245" s="1107"/>
      <c r="G245" s="1107"/>
      <c r="H245" s="1108"/>
      <c r="I245" s="1106" t="s">
        <v>790</v>
      </c>
      <c r="J245" s="1107"/>
      <c r="K245" s="1107"/>
      <c r="L245" s="1109"/>
    </row>
    <row r="246" spans="1:15" ht="20.149999999999999" customHeight="1">
      <c r="A246" s="688" t="s">
        <v>75</v>
      </c>
      <c r="B246" s="1212" t="str">
        <f>IF(B238="","",B238)</f>
        <v/>
      </c>
      <c r="C246" s="1213"/>
      <c r="D246" s="1098"/>
      <c r="E246" s="1099"/>
      <c r="F246" s="1099"/>
      <c r="G246" s="1099"/>
      <c r="H246" s="1100"/>
      <c r="I246" s="1101" t="s">
        <v>527</v>
      </c>
      <c r="J246" s="1102"/>
      <c r="K246" s="1102"/>
      <c r="L246" s="1103"/>
    </row>
    <row r="247" spans="1:15" ht="20.149999999999999" customHeight="1">
      <c r="A247" s="688" t="s">
        <v>76</v>
      </c>
      <c r="B247" s="1212" t="str">
        <f>IF(B239="","",B239)</f>
        <v/>
      </c>
      <c r="C247" s="1213"/>
      <c r="D247" s="1098"/>
      <c r="E247" s="1099"/>
      <c r="F247" s="1099"/>
      <c r="G247" s="1099"/>
      <c r="H247" s="1100"/>
      <c r="I247" s="1101" t="s">
        <v>527</v>
      </c>
      <c r="J247" s="1102"/>
      <c r="K247" s="1102"/>
      <c r="L247" s="1103"/>
      <c r="M247" s="467"/>
    </row>
    <row r="248" spans="1:15" ht="20.149999999999999" customHeight="1">
      <c r="A248" s="688" t="s">
        <v>77</v>
      </c>
      <c r="B248" s="1212" t="str">
        <f>IF(B240="","",B240)</f>
        <v/>
      </c>
      <c r="C248" s="1213"/>
      <c r="D248" s="1098"/>
      <c r="E248" s="1099"/>
      <c r="F248" s="1099"/>
      <c r="G248" s="1099"/>
      <c r="H248" s="1100"/>
      <c r="I248" s="1101" t="s">
        <v>527</v>
      </c>
      <c r="J248" s="1102"/>
      <c r="K248" s="1102"/>
      <c r="L248" s="1103"/>
      <c r="M248" s="467"/>
      <c r="O248" s="465"/>
    </row>
    <row r="249" spans="1:15" ht="20.149999999999999" customHeight="1">
      <c r="A249" s="688" t="s">
        <v>93</v>
      </c>
      <c r="B249" s="1212" t="str">
        <f>IF(B241="","",B241)</f>
        <v/>
      </c>
      <c r="C249" s="1213"/>
      <c r="D249" s="1098"/>
      <c r="E249" s="1099"/>
      <c r="F249" s="1099"/>
      <c r="G249" s="1099"/>
      <c r="H249" s="1100"/>
      <c r="I249" s="1101" t="s">
        <v>527</v>
      </c>
      <c r="J249" s="1102"/>
      <c r="K249" s="1102"/>
      <c r="L249" s="1103"/>
      <c r="M249" s="467"/>
    </row>
    <row r="250" spans="1:15" ht="20.149999999999999" customHeight="1">
      <c r="A250" s="696" t="s">
        <v>79</v>
      </c>
      <c r="B250" s="1214" t="str">
        <f>IF(B242="","",B242)</f>
        <v/>
      </c>
      <c r="C250" s="1215"/>
      <c r="D250" s="1098"/>
      <c r="E250" s="1099"/>
      <c r="F250" s="1099"/>
      <c r="G250" s="1099"/>
      <c r="H250" s="1100"/>
      <c r="I250" s="1101" t="s">
        <v>527</v>
      </c>
      <c r="J250" s="1102"/>
      <c r="K250" s="1102"/>
      <c r="L250" s="1103"/>
      <c r="M250" s="467"/>
    </row>
    <row r="251" spans="1:15" ht="20.149999999999999" customHeight="1">
      <c r="A251" s="544" t="s">
        <v>95</v>
      </c>
      <c r="B251" s="545" t="s">
        <v>816</v>
      </c>
      <c r="C251" s="648"/>
      <c r="D251" s="648"/>
      <c r="E251" s="648"/>
      <c r="F251" s="648"/>
      <c r="G251" s="648"/>
      <c r="H251" s="648"/>
      <c r="I251" s="648"/>
      <c r="J251" s="648"/>
      <c r="K251" s="648"/>
      <c r="L251" s="649"/>
    </row>
    <row r="252" spans="1:15" ht="20.149999999999999" customHeight="1">
      <c r="A252" s="672"/>
      <c r="B252" s="528"/>
      <c r="C252" s="482"/>
      <c r="D252" s="528" t="s">
        <v>724</v>
      </c>
      <c r="E252" s="482"/>
      <c r="F252" s="528" t="s">
        <v>725</v>
      </c>
      <c r="G252" s="528"/>
      <c r="H252" s="528"/>
      <c r="I252" s="528"/>
      <c r="J252" s="528"/>
      <c r="K252" s="528"/>
      <c r="L252" s="529"/>
    </row>
    <row r="253" spans="1:15" ht="20.149999999999999" customHeight="1">
      <c r="A253" s="536"/>
      <c r="B253" s="528" t="s">
        <v>787</v>
      </c>
      <c r="C253" s="528"/>
      <c r="D253" s="528"/>
      <c r="E253" s="528"/>
      <c r="F253" s="528"/>
      <c r="G253" s="528"/>
      <c r="H253" s="528"/>
      <c r="I253" s="528"/>
      <c r="J253" s="528"/>
      <c r="K253" s="528"/>
      <c r="L253" s="529"/>
    </row>
    <row r="254" spans="1:15" ht="42">
      <c r="A254" s="503"/>
      <c r="B254" s="1134" t="s">
        <v>732</v>
      </c>
      <c r="C254" s="1135"/>
      <c r="D254" s="682" t="s">
        <v>733</v>
      </c>
      <c r="E254" s="915" t="s">
        <v>736</v>
      </c>
      <c r="F254" s="682" t="s">
        <v>799</v>
      </c>
      <c r="G254" s="1135" t="s">
        <v>734</v>
      </c>
      <c r="H254" s="1135"/>
      <c r="I254" s="687" t="s">
        <v>36</v>
      </c>
      <c r="J254" s="1143" t="s">
        <v>788</v>
      </c>
      <c r="K254" s="1144"/>
      <c r="L254" s="683" t="s">
        <v>735</v>
      </c>
    </row>
    <row r="255" spans="1:15" ht="28" customHeight="1">
      <c r="A255" s="688" t="s">
        <v>75</v>
      </c>
      <c r="B255" s="1110"/>
      <c r="C255" s="1111"/>
      <c r="D255" s="689"/>
      <c r="E255" s="689"/>
      <c r="F255" s="690"/>
      <c r="G255" s="1111"/>
      <c r="H255" s="1111"/>
      <c r="I255" s="691"/>
      <c r="J255" s="1119"/>
      <c r="K255" s="1120"/>
      <c r="L255" s="692" t="s">
        <v>527</v>
      </c>
    </row>
    <row r="256" spans="1:15" ht="28" customHeight="1">
      <c r="A256" s="688" t="s">
        <v>76</v>
      </c>
      <c r="B256" s="1110"/>
      <c r="C256" s="1111"/>
      <c r="D256" s="693"/>
      <c r="E256" s="693"/>
      <c r="F256" s="693"/>
      <c r="G256" s="1111"/>
      <c r="H256" s="1111"/>
      <c r="I256" s="693"/>
      <c r="J256" s="1119"/>
      <c r="K256" s="1120"/>
      <c r="L256" s="692" t="s">
        <v>527</v>
      </c>
    </row>
    <row r="257" spans="1:13" ht="28" customHeight="1">
      <c r="A257" s="688" t="s">
        <v>77</v>
      </c>
      <c r="B257" s="1110"/>
      <c r="C257" s="1111"/>
      <c r="D257" s="693"/>
      <c r="E257" s="693"/>
      <c r="F257" s="693"/>
      <c r="G257" s="1111"/>
      <c r="H257" s="1111"/>
      <c r="I257" s="693"/>
      <c r="J257" s="1119"/>
      <c r="K257" s="1120"/>
      <c r="L257" s="692" t="s">
        <v>527</v>
      </c>
    </row>
    <row r="258" spans="1:13" ht="28" customHeight="1">
      <c r="A258" s="688" t="s">
        <v>93</v>
      </c>
      <c r="B258" s="1110"/>
      <c r="C258" s="1111"/>
      <c r="D258" s="693"/>
      <c r="E258" s="693"/>
      <c r="F258" s="693"/>
      <c r="G258" s="1111"/>
      <c r="H258" s="1111"/>
      <c r="I258" s="693"/>
      <c r="J258" s="1119"/>
      <c r="K258" s="1120"/>
      <c r="L258" s="692" t="s">
        <v>527</v>
      </c>
    </row>
    <row r="259" spans="1:13" ht="28" customHeight="1">
      <c r="A259" s="688" t="s">
        <v>79</v>
      </c>
      <c r="B259" s="1114"/>
      <c r="C259" s="1115"/>
      <c r="D259" s="694"/>
      <c r="E259" s="694"/>
      <c r="F259" s="694"/>
      <c r="G259" s="1115"/>
      <c r="H259" s="1115"/>
      <c r="I259" s="694"/>
      <c r="J259" s="1119"/>
      <c r="K259" s="1120"/>
      <c r="L259" s="695" t="s">
        <v>527</v>
      </c>
    </row>
    <row r="260" spans="1:13" ht="30.5" customHeight="1">
      <c r="A260" s="688"/>
      <c r="B260" s="468"/>
      <c r="C260" s="1104" t="s">
        <v>737</v>
      </c>
      <c r="D260" s="1104"/>
      <c r="E260" s="1104"/>
      <c r="F260" s="1104"/>
      <c r="G260" s="1104"/>
      <c r="H260" s="1104"/>
      <c r="I260" s="1104"/>
      <c r="J260" s="1104"/>
      <c r="K260" s="1104"/>
      <c r="L260" s="1105"/>
    </row>
    <row r="261" spans="1:13" ht="20.149999999999999" customHeight="1">
      <c r="A261" s="550"/>
      <c r="B261" s="467" t="s">
        <v>814</v>
      </c>
      <c r="C261" s="467"/>
      <c r="D261" s="467"/>
      <c r="E261" s="467"/>
      <c r="F261" s="467"/>
      <c r="G261" s="467"/>
      <c r="H261" s="467"/>
      <c r="I261" s="467"/>
      <c r="J261" s="467"/>
      <c r="K261" s="467"/>
      <c r="L261" s="535"/>
    </row>
    <row r="262" spans="1:13" ht="20.149999999999999" customHeight="1">
      <c r="A262" s="550"/>
      <c r="B262" s="1341" t="s">
        <v>732</v>
      </c>
      <c r="C262" s="1342"/>
      <c r="D262" s="1106" t="s">
        <v>789</v>
      </c>
      <c r="E262" s="1107"/>
      <c r="F262" s="1107"/>
      <c r="G262" s="1107"/>
      <c r="H262" s="1108"/>
      <c r="I262" s="1106" t="s">
        <v>790</v>
      </c>
      <c r="J262" s="1107"/>
      <c r="K262" s="1107"/>
      <c r="L262" s="1109"/>
    </row>
    <row r="263" spans="1:13" ht="20.149999999999999" customHeight="1">
      <c r="A263" s="688" t="s">
        <v>75</v>
      </c>
      <c r="B263" s="1212" t="str">
        <f>IF(B255="","",B255)</f>
        <v/>
      </c>
      <c r="C263" s="1213"/>
      <c r="D263" s="1098"/>
      <c r="E263" s="1099"/>
      <c r="F263" s="1099"/>
      <c r="G263" s="1099"/>
      <c r="H263" s="1100"/>
      <c r="I263" s="1101" t="s">
        <v>527</v>
      </c>
      <c r="J263" s="1102"/>
      <c r="K263" s="1102"/>
      <c r="L263" s="1103"/>
    </row>
    <row r="264" spans="1:13" ht="20.149999999999999" customHeight="1">
      <c r="A264" s="688" t="s">
        <v>76</v>
      </c>
      <c r="B264" s="1212" t="str">
        <f>IF(B256="","",B256)</f>
        <v/>
      </c>
      <c r="C264" s="1213"/>
      <c r="D264" s="1098"/>
      <c r="E264" s="1099"/>
      <c r="F264" s="1099"/>
      <c r="G264" s="1099"/>
      <c r="H264" s="1100"/>
      <c r="I264" s="1101" t="s">
        <v>527</v>
      </c>
      <c r="J264" s="1102"/>
      <c r="K264" s="1102"/>
      <c r="L264" s="1103"/>
      <c r="M264" s="467"/>
    </row>
    <row r="265" spans="1:13" ht="20.149999999999999" customHeight="1">
      <c r="A265" s="688" t="s">
        <v>77</v>
      </c>
      <c r="B265" s="1212" t="str">
        <f>IF(B257="","",B257)</f>
        <v/>
      </c>
      <c r="C265" s="1213"/>
      <c r="D265" s="1098"/>
      <c r="E265" s="1099"/>
      <c r="F265" s="1099"/>
      <c r="G265" s="1099"/>
      <c r="H265" s="1100"/>
      <c r="I265" s="1101" t="s">
        <v>527</v>
      </c>
      <c r="J265" s="1102"/>
      <c r="K265" s="1102"/>
      <c r="L265" s="1103"/>
      <c r="M265" s="467"/>
    </row>
    <row r="266" spans="1:13" ht="20.149999999999999" customHeight="1">
      <c r="A266" s="688" t="s">
        <v>93</v>
      </c>
      <c r="B266" s="1212" t="str">
        <f>IF(B258="","",B258)</f>
        <v/>
      </c>
      <c r="C266" s="1213"/>
      <c r="D266" s="1098"/>
      <c r="E266" s="1099"/>
      <c r="F266" s="1099"/>
      <c r="G266" s="1099"/>
      <c r="H266" s="1100"/>
      <c r="I266" s="1101" t="s">
        <v>527</v>
      </c>
      <c r="J266" s="1102"/>
      <c r="K266" s="1102"/>
      <c r="L266" s="1103"/>
      <c r="M266" s="467"/>
    </row>
    <row r="267" spans="1:13" ht="20.149999999999999" customHeight="1">
      <c r="A267" s="688" t="s">
        <v>79</v>
      </c>
      <c r="B267" s="1212" t="str">
        <f>IF(B259="","",B259)</f>
        <v/>
      </c>
      <c r="C267" s="1213"/>
      <c r="D267" s="1098"/>
      <c r="E267" s="1099"/>
      <c r="F267" s="1099"/>
      <c r="G267" s="1099"/>
      <c r="H267" s="1100"/>
      <c r="I267" s="1101" t="s">
        <v>527</v>
      </c>
      <c r="J267" s="1102"/>
      <c r="K267" s="1102"/>
      <c r="L267" s="1103"/>
      <c r="M267" s="467"/>
    </row>
    <row r="268" spans="1:13" ht="20.149999999999999" customHeight="1">
      <c r="A268" s="500"/>
      <c r="B268" s="697"/>
      <c r="C268" s="698"/>
      <c r="D268" s="640"/>
      <c r="E268" s="640"/>
      <c r="F268" s="640"/>
      <c r="G268" s="640"/>
      <c r="H268" s="640"/>
      <c r="I268" s="640"/>
      <c r="J268" s="640"/>
      <c r="K268" s="640"/>
      <c r="L268" s="699"/>
    </row>
    <row r="269" spans="1:13" ht="20.149999999999999" customHeight="1">
      <c r="C269" s="487"/>
      <c r="L269" s="492"/>
    </row>
    <row r="270" spans="1:13" ht="20.149999999999999" customHeight="1">
      <c r="A270" s="495" t="s">
        <v>738</v>
      </c>
      <c r="C270" s="487"/>
      <c r="E270" s="468" t="s">
        <v>739</v>
      </c>
      <c r="L270" s="492"/>
    </row>
    <row r="271" spans="1:13" ht="20.149999999999999" customHeight="1">
      <c r="A271" s="544" t="s">
        <v>96</v>
      </c>
      <c r="B271" s="545" t="s">
        <v>740</v>
      </c>
      <c r="C271" s="648"/>
      <c r="D271" s="648"/>
      <c r="E271" s="648"/>
      <c r="F271" s="648"/>
      <c r="G271" s="648"/>
      <c r="H271" s="648"/>
      <c r="I271" s="648"/>
      <c r="J271" s="648"/>
      <c r="K271" s="648"/>
      <c r="L271" s="649"/>
    </row>
    <row r="272" spans="1:13" ht="80.150000000000006" customHeight="1">
      <c r="A272" s="1320"/>
      <c r="B272" s="1321"/>
      <c r="C272" s="1321"/>
      <c r="D272" s="1321"/>
      <c r="E272" s="1321"/>
      <c r="F272" s="1321"/>
      <c r="G272" s="1321"/>
      <c r="H272" s="1321"/>
      <c r="I272" s="1321"/>
      <c r="J272" s="1321"/>
      <c r="K272" s="1321"/>
      <c r="L272" s="1322"/>
      <c r="M272" s="467"/>
    </row>
    <row r="273" spans="1:13" ht="20.149999999999999" customHeight="1">
      <c r="A273" s="501" t="s">
        <v>97</v>
      </c>
      <c r="B273" s="1344" t="s">
        <v>741</v>
      </c>
      <c r="C273" s="1344"/>
      <c r="D273" s="1344"/>
      <c r="E273" s="1344"/>
      <c r="F273" s="1344"/>
      <c r="G273" s="1344"/>
      <c r="H273" s="1344"/>
      <c r="I273" s="1344"/>
      <c r="J273" s="1344"/>
      <c r="K273" s="1344"/>
      <c r="L273" s="1345"/>
    </row>
    <row r="274" spans="1:13" ht="20.149999999999999" customHeight="1">
      <c r="A274" s="559"/>
      <c r="B274" s="650" t="s">
        <v>742</v>
      </c>
      <c r="C274" s="651"/>
      <c r="D274" s="651"/>
      <c r="E274" s="651"/>
      <c r="F274" s="651"/>
      <c r="G274" s="651"/>
      <c r="H274" s="651"/>
      <c r="I274" s="651"/>
      <c r="J274" s="651"/>
      <c r="K274" s="651"/>
      <c r="L274" s="652"/>
    </row>
    <row r="275" spans="1:13" ht="20.149999999999999" customHeight="1">
      <c r="A275" s="653"/>
      <c r="B275" s="482"/>
      <c r="C275" s="1326" t="s">
        <v>710</v>
      </c>
      <c r="D275" s="1327"/>
      <c r="E275" s="1327"/>
      <c r="F275" s="1327"/>
      <c r="G275" s="1327"/>
      <c r="H275" s="1327"/>
      <c r="I275" s="1327"/>
      <c r="J275" s="1327"/>
      <c r="K275" s="1327"/>
      <c r="L275" s="1328"/>
    </row>
    <row r="276" spans="1:13" ht="20.149999999999999" customHeight="1">
      <c r="A276" s="654"/>
      <c r="B276" s="482"/>
      <c r="C276" s="1329" t="s">
        <v>712</v>
      </c>
      <c r="D276" s="1330"/>
      <c r="E276" s="1330"/>
      <c r="F276" s="1330"/>
      <c r="G276" s="1330"/>
      <c r="H276" s="1330"/>
      <c r="I276" s="1330"/>
      <c r="J276" s="1330"/>
      <c r="K276" s="1330"/>
      <c r="L276" s="1331"/>
    </row>
    <row r="277" spans="1:13" ht="20.149999999999999" customHeight="1">
      <c r="A277" s="655"/>
      <c r="B277" s="700"/>
      <c r="C277" s="1223" t="s">
        <v>714</v>
      </c>
      <c r="D277" s="1224"/>
      <c r="E277" s="1224"/>
      <c r="F277" s="1224"/>
      <c r="G277" s="1224" t="s">
        <v>743</v>
      </c>
      <c r="H277" s="1224"/>
      <c r="I277" s="1224"/>
      <c r="J277" s="1323"/>
      <c r="K277" s="1323"/>
      <c r="L277" s="657" t="s">
        <v>63</v>
      </c>
    </row>
    <row r="278" spans="1:13" ht="20.149999999999999" customHeight="1">
      <c r="A278" s="544" t="s">
        <v>98</v>
      </c>
      <c r="B278" s="545" t="s">
        <v>748</v>
      </c>
      <c r="C278" s="601"/>
      <c r="D278" s="601"/>
      <c r="E278" s="601"/>
      <c r="F278" s="601"/>
      <c r="G278" s="601"/>
      <c r="H278" s="601"/>
      <c r="I278" s="646"/>
      <c r="J278" s="601"/>
      <c r="K278" s="601"/>
      <c r="L278" s="602"/>
    </row>
    <row r="279" spans="1:13" ht="20.149999999999999" customHeight="1">
      <c r="A279" s="654"/>
      <c r="B279" s="482"/>
      <c r="C279" s="667" t="s">
        <v>744</v>
      </c>
      <c r="D279" s="667"/>
      <c r="E279" s="701" t="s">
        <v>746</v>
      </c>
      <c r="F279" s="1221" t="s">
        <v>527</v>
      </c>
      <c r="G279" s="1221"/>
      <c r="H279" s="702"/>
      <c r="I279" s="703"/>
      <c r="J279" s="704"/>
      <c r="K279" s="667"/>
      <c r="L279" s="668"/>
      <c r="M279" s="467"/>
    </row>
    <row r="280" spans="1:13" ht="20.149999999999999" customHeight="1">
      <c r="A280" s="654"/>
      <c r="B280" s="482"/>
      <c r="C280" s="667" t="s">
        <v>745</v>
      </c>
      <c r="D280" s="667"/>
      <c r="E280" s="701" t="s">
        <v>746</v>
      </c>
      <c r="F280" s="1222" t="s">
        <v>527</v>
      </c>
      <c r="G280" s="1222"/>
      <c r="H280" s="705"/>
      <c r="I280" s="667"/>
      <c r="J280" s="667"/>
      <c r="K280" s="667"/>
      <c r="L280" s="668"/>
      <c r="M280" s="467"/>
    </row>
    <row r="281" spans="1:13" ht="20.149999999999999" customHeight="1">
      <c r="A281" s="654"/>
      <c r="B281" s="482"/>
      <c r="C281" s="667" t="s">
        <v>719</v>
      </c>
      <c r="D281" s="667"/>
      <c r="E281" s="667"/>
      <c r="F281" s="667"/>
      <c r="G281" s="667"/>
      <c r="H281" s="667"/>
      <c r="I281" s="667"/>
      <c r="J281" s="667"/>
      <c r="K281" s="667"/>
      <c r="L281" s="668"/>
      <c r="M281" s="467"/>
    </row>
    <row r="282" spans="1:13" ht="20.149999999999999" customHeight="1">
      <c r="A282" s="654"/>
      <c r="B282" s="482"/>
      <c r="C282" s="667" t="s">
        <v>747</v>
      </c>
      <c r="D282" s="667"/>
      <c r="E282" s="667"/>
      <c r="F282" s="706"/>
      <c r="G282" s="706"/>
      <c r="H282" s="706"/>
      <c r="I282" s="706"/>
      <c r="J282" s="706"/>
      <c r="K282" s="706"/>
      <c r="L282" s="668" t="s">
        <v>3</v>
      </c>
    </row>
    <row r="283" spans="1:13" ht="20.149999999999999" customHeight="1">
      <c r="A283" s="655"/>
      <c r="B283" s="707"/>
      <c r="C283" s="734" t="s">
        <v>818</v>
      </c>
      <c r="D283" s="669"/>
      <c r="E283" s="669"/>
      <c r="F283" s="669"/>
      <c r="G283" s="669"/>
      <c r="H283" s="669"/>
      <c r="I283" s="669"/>
      <c r="J283" s="669"/>
      <c r="K283" s="669"/>
      <c r="L283" s="670"/>
    </row>
    <row r="284" spans="1:13" ht="20.149999999999999" customHeight="1">
      <c r="A284" s="499" t="s">
        <v>99</v>
      </c>
      <c r="B284" s="1324" t="s">
        <v>921</v>
      </c>
      <c r="C284" s="1324"/>
      <c r="D284" s="1324"/>
      <c r="E284" s="1324"/>
      <c r="F284" s="1324"/>
      <c r="G284" s="1324"/>
      <c r="H284" s="1324"/>
      <c r="I284" s="1324"/>
      <c r="J284" s="1324"/>
      <c r="K284" s="1324"/>
      <c r="L284" s="1325"/>
    </row>
    <row r="285" spans="1:13" ht="60" customHeight="1">
      <c r="A285" s="1218"/>
      <c r="B285" s="1219"/>
      <c r="C285" s="1219"/>
      <c r="D285" s="1219"/>
      <c r="E285" s="1219"/>
      <c r="F285" s="1219"/>
      <c r="G285" s="1219"/>
      <c r="H285" s="1219"/>
      <c r="I285" s="1219"/>
      <c r="J285" s="1219"/>
      <c r="K285" s="1219"/>
      <c r="L285" s="1220"/>
    </row>
    <row r="286" spans="1:13" ht="20.149999999999999" customHeight="1">
      <c r="A286" s="658" t="s">
        <v>100</v>
      </c>
      <c r="B286" s="659" t="s">
        <v>749</v>
      </c>
      <c r="C286" s="660"/>
      <c r="D286" s="1308"/>
      <c r="E286" s="1309"/>
      <c r="F286" s="661" t="s">
        <v>50</v>
      </c>
      <c r="G286" s="1309"/>
      <c r="H286" s="1309"/>
      <c r="I286" s="1309"/>
      <c r="J286" s="662"/>
      <c r="K286" s="476"/>
      <c r="L286" s="473"/>
    </row>
    <row r="287" spans="1:13" ht="20.149999999999999" customHeight="1">
      <c r="A287" s="501" t="s">
        <v>101</v>
      </c>
      <c r="B287" s="552" t="s">
        <v>750</v>
      </c>
      <c r="C287" s="708"/>
      <c r="D287" s="709" t="s">
        <v>751</v>
      </c>
      <c r="E287" s="710"/>
      <c r="F287" s="711"/>
      <c r="G287" s="710"/>
      <c r="H287" s="710"/>
      <c r="I287" s="710"/>
      <c r="J287" s="710"/>
      <c r="K287" s="710"/>
      <c r="L287" s="712"/>
    </row>
    <row r="288" spans="1:13" ht="20.149999999999999" customHeight="1">
      <c r="A288" s="598"/>
      <c r="B288" s="713"/>
      <c r="C288" s="670"/>
      <c r="D288" s="1310" t="s">
        <v>752</v>
      </c>
      <c r="E288" s="1311"/>
      <c r="F288" s="714"/>
      <c r="G288" s="1343" t="s">
        <v>753</v>
      </c>
      <c r="H288" s="1343"/>
      <c r="I288" s="1343"/>
      <c r="J288" s="1312"/>
      <c r="K288" s="1312"/>
      <c r="L288" s="715" t="s">
        <v>3</v>
      </c>
    </row>
    <row r="289" spans="1:14" ht="40" customHeight="1">
      <c r="A289" s="501" t="s">
        <v>105</v>
      </c>
      <c r="B289" s="1315" t="s">
        <v>754</v>
      </c>
      <c r="C289" s="1315"/>
      <c r="D289" s="1315"/>
      <c r="E289" s="1315"/>
      <c r="F289" s="1315"/>
      <c r="G289" s="1315"/>
      <c r="H289" s="1315"/>
      <c r="I289" s="1315"/>
      <c r="J289" s="1315"/>
      <c r="K289" s="1315"/>
      <c r="L289" s="1316"/>
    </row>
    <row r="290" spans="1:14" ht="80.150000000000006" customHeight="1">
      <c r="A290" s="1218"/>
      <c r="B290" s="1317"/>
      <c r="C290" s="1317"/>
      <c r="D290" s="1317"/>
      <c r="E290" s="1317"/>
      <c r="F290" s="1317"/>
      <c r="G290" s="1317"/>
      <c r="H290" s="1317"/>
      <c r="I290" s="1317"/>
      <c r="J290" s="1317"/>
      <c r="K290" s="1317"/>
      <c r="L290" s="1318"/>
    </row>
    <row r="291" spans="1:14" ht="20.149999999999999" customHeight="1">
      <c r="A291" s="501" t="s">
        <v>106</v>
      </c>
      <c r="B291" s="646" t="s">
        <v>922</v>
      </c>
      <c r="C291" s="646"/>
      <c r="D291" s="646"/>
      <c r="E291" s="646"/>
      <c r="F291" s="716"/>
      <c r="G291" s="716"/>
      <c r="H291" s="716"/>
      <c r="I291" s="716"/>
      <c r="J291" s="716"/>
      <c r="K291" s="716"/>
      <c r="L291" s="708"/>
    </row>
    <row r="292" spans="1:14" ht="20.149999999999999" customHeight="1">
      <c r="A292" s="506"/>
      <c r="B292" s="1116" t="s">
        <v>242</v>
      </c>
      <c r="C292" s="1116"/>
      <c r="D292" s="1136"/>
      <c r="E292" s="1136"/>
      <c r="F292" s="1136"/>
      <c r="G292" s="1136"/>
      <c r="H292" s="1136"/>
      <c r="I292" s="1136"/>
      <c r="J292" s="1136"/>
      <c r="K292" s="1136"/>
      <c r="L292" s="1137"/>
    </row>
    <row r="293" spans="1:14" ht="20.149999999999999" customHeight="1">
      <c r="A293" s="506"/>
      <c r="B293" s="1116" t="s">
        <v>686</v>
      </c>
      <c r="C293" s="1116"/>
      <c r="D293" s="1099"/>
      <c r="E293" s="1099"/>
      <c r="F293" s="1099"/>
      <c r="G293" s="1099"/>
      <c r="H293" s="1099"/>
      <c r="I293" s="1099"/>
      <c r="J293" s="1099"/>
      <c r="K293" s="1099"/>
      <c r="L293" s="1132"/>
    </row>
    <row r="294" spans="1:14" ht="20.149999999999999" customHeight="1">
      <c r="A294" s="506"/>
      <c r="B294" s="1116" t="s">
        <v>791</v>
      </c>
      <c r="C294" s="1116"/>
      <c r="D294" s="1129"/>
      <c r="E294" s="1129"/>
      <c r="F294" s="1129"/>
      <c r="G294" s="1129"/>
      <c r="H294" s="1129"/>
      <c r="I294" s="1129"/>
      <c r="J294" s="1129"/>
      <c r="K294" s="1129"/>
      <c r="L294" s="1130"/>
    </row>
    <row r="295" spans="1:14" ht="35.5" customHeight="1">
      <c r="A295" s="506"/>
      <c r="B295" s="1131" t="s">
        <v>792</v>
      </c>
      <c r="C295" s="1131"/>
      <c r="D295" s="1099"/>
      <c r="E295" s="1099"/>
      <c r="F295" s="1099"/>
      <c r="G295" s="1099"/>
      <c r="H295" s="1099"/>
      <c r="I295" s="1099"/>
      <c r="J295" s="1099"/>
      <c r="K295" s="1099"/>
      <c r="L295" s="1132"/>
    </row>
    <row r="296" spans="1:14" ht="20.149999999999999" customHeight="1">
      <c r="A296" s="506"/>
      <c r="B296" s="717"/>
      <c r="C296" s="718" t="s">
        <v>524</v>
      </c>
      <c r="D296" s="624"/>
      <c r="E296" s="622" t="s">
        <v>796</v>
      </c>
      <c r="F296" s="625"/>
      <c r="G296" s="623" t="s">
        <v>793</v>
      </c>
      <c r="H296" s="622"/>
      <c r="I296" s="626"/>
      <c r="J296" s="1133" t="s">
        <v>794</v>
      </c>
      <c r="K296" s="1133"/>
      <c r="L296" s="627"/>
      <c r="M296" s="467"/>
      <c r="N296" s="467"/>
    </row>
    <row r="297" spans="1:14" ht="29.5" customHeight="1">
      <c r="A297" s="506"/>
      <c r="B297" s="1117" t="s">
        <v>795</v>
      </c>
      <c r="C297" s="1117"/>
      <c r="D297" s="1112"/>
      <c r="E297" s="1112"/>
      <c r="F297" s="1112"/>
      <c r="G297" s="1112"/>
      <c r="H297" s="1112"/>
      <c r="I297" s="1112"/>
      <c r="J297" s="1112"/>
      <c r="K297" s="1112"/>
      <c r="L297" s="1113"/>
    </row>
    <row r="298" spans="1:14" ht="20.149999999999999" customHeight="1">
      <c r="A298" s="563"/>
      <c r="B298" s="1306" t="s">
        <v>797</v>
      </c>
      <c r="C298" s="1306"/>
      <c r="D298" s="1306"/>
      <c r="E298" s="1306"/>
      <c r="F298" s="1306"/>
      <c r="G298" s="1306"/>
      <c r="H298" s="1306"/>
      <c r="I298" s="1306"/>
      <c r="J298" s="1306"/>
      <c r="K298" s="1306"/>
      <c r="L298" s="1307"/>
    </row>
    <row r="299" spans="1:14" ht="20.149999999999999" customHeight="1">
      <c r="A299" s="506"/>
      <c r="B299" s="1116" t="s">
        <v>242</v>
      </c>
      <c r="C299" s="1116"/>
      <c r="D299" s="1136"/>
      <c r="E299" s="1136"/>
      <c r="F299" s="1136"/>
      <c r="G299" s="1136"/>
      <c r="H299" s="1136"/>
      <c r="I299" s="1136"/>
      <c r="J299" s="1136"/>
      <c r="K299" s="1136"/>
      <c r="L299" s="1137"/>
    </row>
    <row r="300" spans="1:14" ht="20.149999999999999" customHeight="1">
      <c r="A300" s="506"/>
      <c r="B300" s="1116" t="s">
        <v>686</v>
      </c>
      <c r="C300" s="1116"/>
      <c r="D300" s="1099"/>
      <c r="E300" s="1099"/>
      <c r="F300" s="1099"/>
      <c r="G300" s="1099"/>
      <c r="H300" s="1099"/>
      <c r="I300" s="1099"/>
      <c r="J300" s="1099"/>
      <c r="K300" s="1099"/>
      <c r="L300" s="1132"/>
    </row>
    <row r="301" spans="1:14" ht="20.149999999999999" customHeight="1">
      <c r="A301" s="506"/>
      <c r="B301" s="1116" t="s">
        <v>791</v>
      </c>
      <c r="C301" s="1116"/>
      <c r="D301" s="1129"/>
      <c r="E301" s="1129"/>
      <c r="F301" s="1129"/>
      <c r="G301" s="1129"/>
      <c r="H301" s="1129"/>
      <c r="I301" s="1129"/>
      <c r="J301" s="1129"/>
      <c r="K301" s="1129"/>
      <c r="L301" s="1130"/>
    </row>
    <row r="302" spans="1:14" ht="35" customHeight="1">
      <c r="A302" s="506"/>
      <c r="B302" s="1131" t="s">
        <v>792</v>
      </c>
      <c r="C302" s="1131"/>
      <c r="D302" s="1099"/>
      <c r="E302" s="1099"/>
      <c r="F302" s="1099"/>
      <c r="G302" s="1099"/>
      <c r="H302" s="1099"/>
      <c r="I302" s="1099"/>
      <c r="J302" s="1099"/>
      <c r="K302" s="1099"/>
      <c r="L302" s="1132"/>
    </row>
    <row r="303" spans="1:14" ht="20.149999999999999" customHeight="1">
      <c r="A303" s="506"/>
      <c r="B303" s="717"/>
      <c r="C303" s="718" t="s">
        <v>524</v>
      </c>
      <c r="D303" s="624"/>
      <c r="E303" s="622" t="s">
        <v>796</v>
      </c>
      <c r="F303" s="625"/>
      <c r="G303" s="623" t="s">
        <v>793</v>
      </c>
      <c r="H303" s="622"/>
      <c r="I303" s="626"/>
      <c r="J303" s="1133" t="s">
        <v>794</v>
      </c>
      <c r="K303" s="1133"/>
      <c r="L303" s="627"/>
      <c r="M303" s="467"/>
    </row>
    <row r="304" spans="1:14" ht="28.5" customHeight="1">
      <c r="A304" s="506"/>
      <c r="B304" s="1117" t="s">
        <v>795</v>
      </c>
      <c r="C304" s="1117"/>
      <c r="D304" s="1112"/>
      <c r="E304" s="1112"/>
      <c r="F304" s="1112"/>
      <c r="G304" s="1112"/>
      <c r="H304" s="1112"/>
      <c r="I304" s="1112"/>
      <c r="J304" s="1112"/>
      <c r="K304" s="1112"/>
      <c r="L304" s="1113"/>
    </row>
    <row r="305" spans="1:13" ht="20.149999999999999" customHeight="1">
      <c r="A305" s="506"/>
      <c r="B305" s="1116" t="s">
        <v>242</v>
      </c>
      <c r="C305" s="1116"/>
      <c r="D305" s="1136"/>
      <c r="E305" s="1136"/>
      <c r="F305" s="1136"/>
      <c r="G305" s="1136"/>
      <c r="H305" s="1136"/>
      <c r="I305" s="1136"/>
      <c r="J305" s="1136"/>
      <c r="K305" s="1136"/>
      <c r="L305" s="1137"/>
    </row>
    <row r="306" spans="1:13" ht="20.149999999999999" customHeight="1">
      <c r="A306" s="506"/>
      <c r="B306" s="1116" t="s">
        <v>686</v>
      </c>
      <c r="C306" s="1116"/>
      <c r="D306" s="1099"/>
      <c r="E306" s="1099"/>
      <c r="F306" s="1099"/>
      <c r="G306" s="1099"/>
      <c r="H306" s="1099"/>
      <c r="I306" s="1099"/>
      <c r="J306" s="1099"/>
      <c r="K306" s="1099"/>
      <c r="L306" s="1132"/>
    </row>
    <row r="307" spans="1:13" ht="20.149999999999999" customHeight="1">
      <c r="A307" s="506"/>
      <c r="B307" s="1116" t="s">
        <v>791</v>
      </c>
      <c r="C307" s="1116"/>
      <c r="D307" s="1129"/>
      <c r="E307" s="1129"/>
      <c r="F307" s="1129"/>
      <c r="G307" s="1129"/>
      <c r="H307" s="1129"/>
      <c r="I307" s="1129"/>
      <c r="J307" s="1129"/>
      <c r="K307" s="1129"/>
      <c r="L307" s="1130"/>
    </row>
    <row r="308" spans="1:13" ht="35" customHeight="1">
      <c r="A308" s="506"/>
      <c r="B308" s="1131" t="s">
        <v>792</v>
      </c>
      <c r="C308" s="1131"/>
      <c r="D308" s="1099"/>
      <c r="E308" s="1099"/>
      <c r="F308" s="1099"/>
      <c r="G308" s="1099"/>
      <c r="H308" s="1099"/>
      <c r="I308" s="1099"/>
      <c r="J308" s="1099"/>
      <c r="K308" s="1099"/>
      <c r="L308" s="1132"/>
    </row>
    <row r="309" spans="1:13" ht="20.149999999999999" customHeight="1">
      <c r="A309" s="506"/>
      <c r="B309" s="717"/>
      <c r="C309" s="718" t="s">
        <v>524</v>
      </c>
      <c r="D309" s="624"/>
      <c r="E309" s="622" t="s">
        <v>796</v>
      </c>
      <c r="F309" s="625"/>
      <c r="G309" s="623" t="s">
        <v>793</v>
      </c>
      <c r="H309" s="622"/>
      <c r="I309" s="626"/>
      <c r="J309" s="1133" t="s">
        <v>794</v>
      </c>
      <c r="K309" s="1133"/>
      <c r="L309" s="627"/>
      <c r="M309" s="467"/>
    </row>
    <row r="310" spans="1:13" ht="28.5" customHeight="1">
      <c r="A310" s="506"/>
      <c r="B310" s="1117" t="s">
        <v>795</v>
      </c>
      <c r="C310" s="1117"/>
      <c r="D310" s="1112"/>
      <c r="E310" s="1112"/>
      <c r="F310" s="1112"/>
      <c r="G310" s="1112"/>
      <c r="H310" s="1112"/>
      <c r="I310" s="1112"/>
      <c r="J310" s="1112"/>
      <c r="K310" s="1112"/>
      <c r="L310" s="1113"/>
    </row>
    <row r="311" spans="1:13" ht="20.149999999999999" customHeight="1">
      <c r="A311" s="506"/>
      <c r="B311" s="1116" t="s">
        <v>242</v>
      </c>
      <c r="C311" s="1116"/>
      <c r="D311" s="1136"/>
      <c r="E311" s="1136"/>
      <c r="F311" s="1136"/>
      <c r="G311" s="1136"/>
      <c r="H311" s="1136"/>
      <c r="I311" s="1136"/>
      <c r="J311" s="1136"/>
      <c r="K311" s="1136"/>
      <c r="L311" s="1137"/>
    </row>
    <row r="312" spans="1:13" ht="20.149999999999999" customHeight="1">
      <c r="A312" s="506"/>
      <c r="B312" s="1116" t="s">
        <v>686</v>
      </c>
      <c r="C312" s="1116"/>
      <c r="D312" s="1099"/>
      <c r="E312" s="1099"/>
      <c r="F312" s="1099"/>
      <c r="G312" s="1099"/>
      <c r="H312" s="1099"/>
      <c r="I312" s="1099"/>
      <c r="J312" s="1099"/>
      <c r="K312" s="1099"/>
      <c r="L312" s="1132"/>
    </row>
    <row r="313" spans="1:13" ht="20.149999999999999" customHeight="1">
      <c r="A313" s="506"/>
      <c r="B313" s="1116" t="s">
        <v>791</v>
      </c>
      <c r="C313" s="1116"/>
      <c r="D313" s="1129"/>
      <c r="E313" s="1129"/>
      <c r="F313" s="1129"/>
      <c r="G313" s="1129"/>
      <c r="H313" s="1129"/>
      <c r="I313" s="1129"/>
      <c r="J313" s="1129"/>
      <c r="K313" s="1129"/>
      <c r="L313" s="1130"/>
    </row>
    <row r="314" spans="1:13" ht="35" customHeight="1">
      <c r="A314" s="506"/>
      <c r="B314" s="1131" t="s">
        <v>792</v>
      </c>
      <c r="C314" s="1131"/>
      <c r="D314" s="1099"/>
      <c r="E314" s="1099"/>
      <c r="F314" s="1099"/>
      <c r="G314" s="1099"/>
      <c r="H314" s="1099"/>
      <c r="I314" s="1099"/>
      <c r="J314" s="1099"/>
      <c r="K314" s="1099"/>
      <c r="L314" s="1132"/>
    </row>
    <row r="315" spans="1:13" ht="20.149999999999999" customHeight="1">
      <c r="A315" s="506"/>
      <c r="B315" s="717"/>
      <c r="C315" s="718" t="s">
        <v>524</v>
      </c>
      <c r="D315" s="624"/>
      <c r="E315" s="622" t="s">
        <v>796</v>
      </c>
      <c r="F315" s="625"/>
      <c r="G315" s="623" t="s">
        <v>793</v>
      </c>
      <c r="H315" s="622"/>
      <c r="I315" s="626"/>
      <c r="J315" s="1133" t="s">
        <v>794</v>
      </c>
      <c r="K315" s="1133"/>
      <c r="L315" s="627"/>
      <c r="M315" s="467"/>
    </row>
    <row r="316" spans="1:13" ht="28.5" customHeight="1">
      <c r="A316" s="500"/>
      <c r="B316" s="1117" t="s">
        <v>795</v>
      </c>
      <c r="C316" s="1117"/>
      <c r="D316" s="1112"/>
      <c r="E316" s="1112"/>
      <c r="F316" s="1112"/>
      <c r="G316" s="1112"/>
      <c r="H316" s="1112"/>
      <c r="I316" s="1112"/>
      <c r="J316" s="1112"/>
      <c r="K316" s="1112"/>
      <c r="L316" s="1113"/>
    </row>
    <row r="317" spans="1:13" ht="20.149999999999999" customHeight="1">
      <c r="A317" s="544" t="s">
        <v>107</v>
      </c>
      <c r="B317" s="545" t="s">
        <v>798</v>
      </c>
      <c r="C317" s="648"/>
      <c r="D317" s="648"/>
      <c r="E317" s="648"/>
      <c r="F317" s="648"/>
      <c r="G317" s="648"/>
      <c r="H317" s="648"/>
      <c r="I317" s="648"/>
      <c r="J317" s="648"/>
      <c r="K317" s="648"/>
      <c r="L317" s="649"/>
    </row>
    <row r="318" spans="1:13" ht="20.149999999999999" customHeight="1">
      <c r="A318" s="672"/>
      <c r="B318" s="528"/>
      <c r="C318" s="482"/>
      <c r="D318" s="528" t="s">
        <v>724</v>
      </c>
      <c r="E318" s="482"/>
      <c r="F318" s="528" t="s">
        <v>725</v>
      </c>
      <c r="G318" s="528"/>
      <c r="H318" s="528"/>
      <c r="I318" s="528"/>
      <c r="J318" s="528"/>
      <c r="K318" s="528"/>
      <c r="L318" s="529"/>
    </row>
    <row r="319" spans="1:13" ht="20.149999999999999" customHeight="1">
      <c r="A319" s="536"/>
      <c r="B319" s="528" t="s">
        <v>787</v>
      </c>
      <c r="C319" s="528"/>
      <c r="D319" s="528"/>
      <c r="E319" s="528"/>
      <c r="F319" s="528"/>
      <c r="G319" s="528"/>
      <c r="H319" s="528"/>
      <c r="I319" s="528"/>
      <c r="J319" s="528"/>
      <c r="K319" s="528"/>
      <c r="L319" s="529"/>
    </row>
    <row r="320" spans="1:13" ht="42">
      <c r="A320" s="719"/>
      <c r="B320" s="1134" t="s">
        <v>732</v>
      </c>
      <c r="C320" s="1135"/>
      <c r="D320" s="682" t="s">
        <v>733</v>
      </c>
      <c r="E320" s="915" t="s">
        <v>736</v>
      </c>
      <c r="F320" s="682" t="s">
        <v>799</v>
      </c>
      <c r="G320" s="1135" t="s">
        <v>734</v>
      </c>
      <c r="H320" s="1135"/>
      <c r="I320" s="687" t="s">
        <v>36</v>
      </c>
      <c r="J320" s="1143" t="s">
        <v>788</v>
      </c>
      <c r="K320" s="1144"/>
      <c r="L320" s="683" t="s">
        <v>735</v>
      </c>
    </row>
    <row r="321" spans="1:13" ht="28" customHeight="1">
      <c r="A321" s="688" t="s">
        <v>75</v>
      </c>
      <c r="B321" s="1110"/>
      <c r="C321" s="1111"/>
      <c r="D321" s="689"/>
      <c r="E321" s="689"/>
      <c r="F321" s="690"/>
      <c r="G321" s="1111"/>
      <c r="H321" s="1111"/>
      <c r="I321" s="691"/>
      <c r="J321" s="1119"/>
      <c r="K321" s="1120"/>
      <c r="L321" s="692" t="s">
        <v>527</v>
      </c>
    </row>
    <row r="322" spans="1:13" ht="28" customHeight="1">
      <c r="A322" s="688" t="s">
        <v>76</v>
      </c>
      <c r="B322" s="1110"/>
      <c r="C322" s="1111"/>
      <c r="D322" s="693"/>
      <c r="E322" s="693"/>
      <c r="F322" s="693"/>
      <c r="G322" s="1111"/>
      <c r="H322" s="1111"/>
      <c r="I322" s="693"/>
      <c r="J322" s="1119"/>
      <c r="K322" s="1120"/>
      <c r="L322" s="692" t="s">
        <v>527</v>
      </c>
    </row>
    <row r="323" spans="1:13" ht="28" customHeight="1">
      <c r="A323" s="688" t="s">
        <v>77</v>
      </c>
      <c r="B323" s="1110"/>
      <c r="C323" s="1111"/>
      <c r="D323" s="693"/>
      <c r="E323" s="693"/>
      <c r="F323" s="693"/>
      <c r="G323" s="1111"/>
      <c r="H323" s="1111"/>
      <c r="I323" s="693"/>
      <c r="J323" s="1119"/>
      <c r="K323" s="1120"/>
      <c r="L323" s="692" t="s">
        <v>527</v>
      </c>
    </row>
    <row r="324" spans="1:13" ht="28" customHeight="1">
      <c r="A324" s="688" t="s">
        <v>93</v>
      </c>
      <c r="B324" s="1110"/>
      <c r="C324" s="1111"/>
      <c r="D324" s="693"/>
      <c r="E324" s="693"/>
      <c r="F324" s="693"/>
      <c r="G324" s="1111"/>
      <c r="H324" s="1111"/>
      <c r="I324" s="693"/>
      <c r="J324" s="1119"/>
      <c r="K324" s="1120"/>
      <c r="L324" s="692" t="s">
        <v>527</v>
      </c>
    </row>
    <row r="325" spans="1:13" ht="28" customHeight="1">
      <c r="A325" s="688" t="s">
        <v>79</v>
      </c>
      <c r="B325" s="1114"/>
      <c r="C325" s="1115"/>
      <c r="D325" s="694"/>
      <c r="E325" s="694"/>
      <c r="F325" s="694"/>
      <c r="G325" s="1115"/>
      <c r="H325" s="1115"/>
      <c r="I325" s="694"/>
      <c r="J325" s="1119"/>
      <c r="K325" s="1120"/>
      <c r="L325" s="695" t="s">
        <v>527</v>
      </c>
    </row>
    <row r="326" spans="1:13" ht="31.5" customHeight="1">
      <c r="A326" s="688"/>
      <c r="B326" s="468"/>
      <c r="C326" s="1104" t="s">
        <v>737</v>
      </c>
      <c r="D326" s="1104"/>
      <c r="E326" s="1104"/>
      <c r="F326" s="1104"/>
      <c r="G326" s="1104"/>
      <c r="H326" s="1104"/>
      <c r="I326" s="1104"/>
      <c r="J326" s="1104"/>
      <c r="K326" s="1104"/>
      <c r="L326" s="1105"/>
    </row>
    <row r="327" spans="1:13" ht="20.149999999999999" customHeight="1">
      <c r="A327" s="550"/>
      <c r="B327" s="467" t="s">
        <v>814</v>
      </c>
      <c r="C327" s="467"/>
      <c r="D327" s="467"/>
      <c r="E327" s="467"/>
      <c r="F327" s="467"/>
      <c r="G327" s="467"/>
      <c r="H327" s="467"/>
      <c r="I327" s="467"/>
      <c r="J327" s="467"/>
      <c r="K327" s="467"/>
      <c r="L327" s="535"/>
    </row>
    <row r="328" spans="1:13" ht="20.149999999999999" customHeight="1">
      <c r="A328" s="550"/>
      <c r="B328" s="1341" t="s">
        <v>732</v>
      </c>
      <c r="C328" s="1342"/>
      <c r="D328" s="1106" t="s">
        <v>789</v>
      </c>
      <c r="E328" s="1107"/>
      <c r="F328" s="1107"/>
      <c r="G328" s="1107"/>
      <c r="H328" s="1108"/>
      <c r="I328" s="1106" t="s">
        <v>790</v>
      </c>
      <c r="J328" s="1107"/>
      <c r="K328" s="1107"/>
      <c r="L328" s="1109"/>
    </row>
    <row r="329" spans="1:13" ht="20.149999999999999" customHeight="1">
      <c r="A329" s="688" t="s">
        <v>75</v>
      </c>
      <c r="B329" s="1110" t="str">
        <f>IF(B321="","",B321)</f>
        <v/>
      </c>
      <c r="C329" s="1111"/>
      <c r="D329" s="1098"/>
      <c r="E329" s="1099"/>
      <c r="F329" s="1099"/>
      <c r="G329" s="1099"/>
      <c r="H329" s="1100"/>
      <c r="I329" s="1101" t="s">
        <v>527</v>
      </c>
      <c r="J329" s="1102"/>
      <c r="K329" s="1102"/>
      <c r="L329" s="1103"/>
    </row>
    <row r="330" spans="1:13" ht="20.149999999999999" customHeight="1">
      <c r="A330" s="688" t="s">
        <v>76</v>
      </c>
      <c r="B330" s="1110" t="str">
        <f>IF(B322="","",B322)</f>
        <v/>
      </c>
      <c r="C330" s="1111"/>
      <c r="D330" s="1098"/>
      <c r="E330" s="1099"/>
      <c r="F330" s="1099"/>
      <c r="G330" s="1099"/>
      <c r="H330" s="1100"/>
      <c r="I330" s="1101" t="s">
        <v>527</v>
      </c>
      <c r="J330" s="1102"/>
      <c r="K330" s="1102"/>
      <c r="L330" s="1103"/>
      <c r="M330" s="467"/>
    </row>
    <row r="331" spans="1:13" ht="20.149999999999999" customHeight="1">
      <c r="A331" s="688" t="s">
        <v>77</v>
      </c>
      <c r="B331" s="1110" t="str">
        <f>IF(B323="","",B323)</f>
        <v/>
      </c>
      <c r="C331" s="1111"/>
      <c r="D331" s="1098"/>
      <c r="E331" s="1099"/>
      <c r="F331" s="1099"/>
      <c r="G331" s="1099"/>
      <c r="H331" s="1100"/>
      <c r="I331" s="1101" t="s">
        <v>527</v>
      </c>
      <c r="J331" s="1102"/>
      <c r="K331" s="1102"/>
      <c r="L331" s="1103"/>
      <c r="M331" s="467"/>
    </row>
    <row r="332" spans="1:13" ht="20.149999999999999" customHeight="1">
      <c r="A332" s="688" t="s">
        <v>93</v>
      </c>
      <c r="B332" s="1110" t="str">
        <f>IF(B324="","",B324)</f>
        <v/>
      </c>
      <c r="C332" s="1111"/>
      <c r="D332" s="1098"/>
      <c r="E332" s="1099"/>
      <c r="F332" s="1099"/>
      <c r="G332" s="1099"/>
      <c r="H332" s="1100"/>
      <c r="I332" s="1101" t="s">
        <v>527</v>
      </c>
      <c r="J332" s="1102"/>
      <c r="K332" s="1102"/>
      <c r="L332" s="1103"/>
      <c r="M332" s="467"/>
    </row>
    <row r="333" spans="1:13" ht="20.149999999999999" customHeight="1">
      <c r="A333" s="688" t="s">
        <v>79</v>
      </c>
      <c r="B333" s="1114" t="str">
        <f>IF(B325="","",B325)</f>
        <v/>
      </c>
      <c r="C333" s="1115"/>
      <c r="D333" s="1098"/>
      <c r="E333" s="1099"/>
      <c r="F333" s="1099"/>
      <c r="G333" s="1099"/>
      <c r="H333" s="1100"/>
      <c r="I333" s="1101" t="s">
        <v>527</v>
      </c>
      <c r="J333" s="1102"/>
      <c r="K333" s="1102"/>
      <c r="L333" s="1103"/>
      <c r="M333" s="467"/>
    </row>
    <row r="334" spans="1:13" ht="20.149999999999999" customHeight="1">
      <c r="A334" s="500"/>
      <c r="B334" s="707"/>
      <c r="C334" s="707"/>
      <c r="D334" s="1225"/>
      <c r="E334" s="1225"/>
      <c r="F334" s="1225"/>
      <c r="G334" s="1225"/>
      <c r="H334" s="1225"/>
      <c r="I334" s="1225"/>
      <c r="J334" s="1225"/>
      <c r="K334" s="1225"/>
      <c r="L334" s="1226"/>
    </row>
    <row r="335" spans="1:13" ht="20.149999999999999" customHeight="1">
      <c r="B335" s="720"/>
      <c r="C335" s="720"/>
      <c r="D335" s="721"/>
      <c r="E335" s="721"/>
      <c r="F335" s="721"/>
      <c r="G335" s="721"/>
      <c r="H335" s="721"/>
      <c r="I335" s="721"/>
      <c r="J335" s="721"/>
      <c r="K335" s="721"/>
      <c r="L335" s="722"/>
    </row>
    <row r="336" spans="1:13" ht="20.149999999999999" customHeight="1">
      <c r="A336" s="723" t="s">
        <v>803</v>
      </c>
      <c r="B336" s="697"/>
      <c r="C336" s="698"/>
      <c r="D336" s="640"/>
      <c r="E336" s="640"/>
      <c r="F336" s="640"/>
      <c r="G336" s="640"/>
      <c r="H336" s="640"/>
      <c r="I336" s="640"/>
      <c r="J336" s="640"/>
      <c r="K336" s="640"/>
      <c r="L336" s="699"/>
    </row>
    <row r="337" spans="1:12" ht="45" customHeight="1">
      <c r="A337" s="544" t="s">
        <v>108</v>
      </c>
      <c r="B337" s="1216" t="s">
        <v>800</v>
      </c>
      <c r="C337" s="1216"/>
      <c r="D337" s="1216"/>
      <c r="E337" s="1216"/>
      <c r="F337" s="1216"/>
      <c r="G337" s="1216"/>
      <c r="H337" s="1216"/>
      <c r="I337" s="1216"/>
      <c r="J337" s="1216"/>
      <c r="K337" s="1216"/>
      <c r="L337" s="1217"/>
    </row>
    <row r="338" spans="1:12" ht="20.149999999999999" customHeight="1">
      <c r="A338" s="506"/>
      <c r="B338" s="1116" t="s">
        <v>242</v>
      </c>
      <c r="C338" s="1116"/>
      <c r="D338" s="1304"/>
      <c r="E338" s="1304"/>
      <c r="F338" s="1304"/>
      <c r="G338" s="1304"/>
      <c r="H338" s="1304"/>
      <c r="I338" s="1304"/>
      <c r="J338" s="1304"/>
      <c r="K338" s="1304"/>
      <c r="L338" s="1305"/>
    </row>
    <row r="339" spans="1:12" ht="20.149999999999999" customHeight="1">
      <c r="A339" s="506"/>
      <c r="B339" s="1116" t="s">
        <v>791</v>
      </c>
      <c r="C339" s="1116"/>
      <c r="D339" s="1129"/>
      <c r="E339" s="1129"/>
      <c r="F339" s="1129"/>
      <c r="G339" s="1129"/>
      <c r="H339" s="1129"/>
      <c r="I339" s="1129"/>
      <c r="J339" s="1129"/>
      <c r="K339" s="1129"/>
      <c r="L339" s="1130"/>
    </row>
    <row r="340" spans="1:12" ht="34" customHeight="1">
      <c r="A340" s="506"/>
      <c r="B340" s="1131" t="s">
        <v>792</v>
      </c>
      <c r="C340" s="1131"/>
      <c r="D340" s="1300"/>
      <c r="E340" s="1300"/>
      <c r="F340" s="1300"/>
      <c r="G340" s="1300"/>
      <c r="H340" s="1300"/>
      <c r="I340" s="1300"/>
      <c r="J340" s="1300"/>
      <c r="K340" s="1300"/>
      <c r="L340" s="1301"/>
    </row>
    <row r="341" spans="1:12" ht="20.149999999999999" customHeight="1">
      <c r="A341" s="506"/>
      <c r="B341" s="667" t="s">
        <v>801</v>
      </c>
      <c r="C341" s="667"/>
      <c r="D341" s="667"/>
      <c r="E341" s="724"/>
      <c r="F341" s="724"/>
      <c r="G341" s="724"/>
      <c r="H341" s="724"/>
      <c r="I341" s="724"/>
      <c r="J341" s="724"/>
      <c r="K341" s="724"/>
      <c r="L341" s="725"/>
    </row>
    <row r="342" spans="1:12" ht="20.149999999999999" customHeight="1">
      <c r="A342" s="506"/>
      <c r="B342" s="724"/>
      <c r="C342" s="1295"/>
      <c r="D342" s="1295"/>
      <c r="E342" s="1295"/>
      <c r="F342" s="1295"/>
      <c r="G342" s="1295"/>
      <c r="H342" s="1295"/>
      <c r="I342" s="1295"/>
      <c r="J342" s="1295"/>
      <c r="K342" s="1295"/>
      <c r="L342" s="1296"/>
    </row>
    <row r="343" spans="1:12" ht="20.149999999999999" customHeight="1">
      <c r="A343" s="506"/>
      <c r="B343" s="1297" t="s">
        <v>802</v>
      </c>
      <c r="C343" s="1297"/>
      <c r="D343" s="1302"/>
      <c r="E343" s="1302"/>
      <c r="F343" s="575" t="s">
        <v>50</v>
      </c>
      <c r="G343" s="1303"/>
      <c r="H343" s="1303"/>
      <c r="I343" s="1303"/>
      <c r="J343" s="726"/>
      <c r="K343" s="726"/>
      <c r="L343" s="727"/>
    </row>
    <row r="344" spans="1:12" ht="20.149999999999999" customHeight="1">
      <c r="A344" s="563"/>
      <c r="B344" s="1306" t="s">
        <v>813</v>
      </c>
      <c r="C344" s="1306"/>
      <c r="D344" s="1306"/>
      <c r="E344" s="1306"/>
      <c r="F344" s="1306"/>
      <c r="G344" s="1306"/>
      <c r="H344" s="1306"/>
      <c r="I344" s="1306"/>
      <c r="J344" s="1306"/>
      <c r="K344" s="1306"/>
      <c r="L344" s="1307"/>
    </row>
    <row r="345" spans="1:12" ht="20.149999999999999" customHeight="1">
      <c r="A345" s="506"/>
      <c r="B345" s="1116" t="s">
        <v>242</v>
      </c>
      <c r="C345" s="1116"/>
      <c r="D345" s="1136"/>
      <c r="E345" s="1136"/>
      <c r="F345" s="1136"/>
      <c r="G345" s="1136"/>
      <c r="H345" s="1136"/>
      <c r="I345" s="1136"/>
      <c r="J345" s="1136"/>
      <c r="K345" s="1136"/>
      <c r="L345" s="1137"/>
    </row>
    <row r="346" spans="1:12" ht="20.149999999999999" customHeight="1">
      <c r="A346" s="506"/>
      <c r="B346" s="1116" t="s">
        <v>791</v>
      </c>
      <c r="C346" s="1116"/>
      <c r="D346" s="1129"/>
      <c r="E346" s="1129"/>
      <c r="F346" s="1129"/>
      <c r="G346" s="1129"/>
      <c r="H346" s="1129"/>
      <c r="I346" s="1129"/>
      <c r="J346" s="1129"/>
      <c r="K346" s="1129"/>
      <c r="L346" s="1130"/>
    </row>
    <row r="347" spans="1:12" ht="31" customHeight="1">
      <c r="A347" s="506"/>
      <c r="B347" s="1131" t="s">
        <v>792</v>
      </c>
      <c r="C347" s="1131"/>
      <c r="D347" s="1300"/>
      <c r="E347" s="1300"/>
      <c r="F347" s="1300"/>
      <c r="G347" s="1300"/>
      <c r="H347" s="1300"/>
      <c r="I347" s="1300"/>
      <c r="J347" s="1300"/>
      <c r="K347" s="1300"/>
      <c r="L347" s="1301"/>
    </row>
    <row r="348" spans="1:12" ht="20.149999999999999" customHeight="1">
      <c r="A348" s="506"/>
      <c r="B348" s="667" t="s">
        <v>801</v>
      </c>
      <c r="C348" s="667"/>
      <c r="D348" s="667"/>
      <c r="E348" s="724"/>
      <c r="F348" s="724"/>
      <c r="G348" s="724"/>
      <c r="H348" s="724"/>
      <c r="I348" s="724"/>
      <c r="J348" s="724"/>
      <c r="K348" s="724"/>
      <c r="L348" s="725"/>
    </row>
    <row r="349" spans="1:12" ht="20.149999999999999" customHeight="1">
      <c r="A349" s="506"/>
      <c r="B349" s="724"/>
      <c r="C349" s="1295"/>
      <c r="D349" s="1295"/>
      <c r="E349" s="1295"/>
      <c r="F349" s="1295"/>
      <c r="G349" s="1295"/>
      <c r="H349" s="1295"/>
      <c r="I349" s="1295"/>
      <c r="J349" s="1295"/>
      <c r="K349" s="1295"/>
      <c r="L349" s="1296"/>
    </row>
    <row r="350" spans="1:12" ht="20.149999999999999" customHeight="1">
      <c r="A350" s="500"/>
      <c r="B350" s="1297" t="s">
        <v>802</v>
      </c>
      <c r="C350" s="1297"/>
      <c r="D350" s="1298"/>
      <c r="E350" s="1298"/>
      <c r="F350" s="728" t="s">
        <v>50</v>
      </c>
      <c r="G350" s="1299"/>
      <c r="H350" s="1299"/>
      <c r="I350" s="1299"/>
      <c r="J350" s="729"/>
      <c r="K350" s="729"/>
      <c r="L350" s="730"/>
    </row>
    <row r="351" spans="1:12" ht="20.149999999999999" customHeight="1">
      <c r="A351" s="544" t="s">
        <v>109</v>
      </c>
      <c r="B351" s="601" t="s">
        <v>812</v>
      </c>
      <c r="C351" s="601"/>
      <c r="D351" s="601"/>
      <c r="E351" s="601"/>
      <c r="F351" s="731"/>
      <c r="G351" s="731"/>
      <c r="H351" s="731"/>
      <c r="I351" s="731"/>
      <c r="J351" s="731"/>
      <c r="K351" s="731"/>
      <c r="L351" s="732"/>
    </row>
    <row r="352" spans="1:12" ht="20.149999999999999" customHeight="1">
      <c r="A352" s="506"/>
      <c r="B352" s="1116" t="s">
        <v>242</v>
      </c>
      <c r="C352" s="1116"/>
      <c r="D352" s="1304"/>
      <c r="E352" s="1304"/>
      <c r="F352" s="1304"/>
      <c r="G352" s="1304"/>
      <c r="H352" s="1304"/>
      <c r="I352" s="1304"/>
      <c r="J352" s="1304"/>
      <c r="K352" s="1304"/>
      <c r="L352" s="1305"/>
    </row>
    <row r="353" spans="1:12" ht="20.149999999999999" customHeight="1">
      <c r="A353" s="506"/>
      <c r="B353" s="1116" t="s">
        <v>791</v>
      </c>
      <c r="C353" s="1116"/>
      <c r="D353" s="1129"/>
      <c r="E353" s="1129"/>
      <c r="F353" s="1129"/>
      <c r="G353" s="1129"/>
      <c r="H353" s="1129"/>
      <c r="I353" s="1129"/>
      <c r="J353" s="1129"/>
      <c r="K353" s="1129"/>
      <c r="L353" s="1130"/>
    </row>
    <row r="354" spans="1:12" ht="35.5" customHeight="1">
      <c r="A354" s="506"/>
      <c r="B354" s="1131" t="s">
        <v>792</v>
      </c>
      <c r="C354" s="1131"/>
      <c r="D354" s="1300"/>
      <c r="E354" s="1300"/>
      <c r="F354" s="1300"/>
      <c r="G354" s="1300"/>
      <c r="H354" s="1300"/>
      <c r="I354" s="1300"/>
      <c r="J354" s="1300"/>
      <c r="K354" s="1300"/>
      <c r="L354" s="1301"/>
    </row>
    <row r="355" spans="1:12" ht="20.149999999999999" customHeight="1">
      <c r="A355" s="506"/>
      <c r="B355" s="667" t="s">
        <v>801</v>
      </c>
      <c r="C355" s="667"/>
      <c r="D355" s="667"/>
      <c r="E355" s="724"/>
      <c r="F355" s="724"/>
      <c r="G355" s="724"/>
      <c r="H355" s="724"/>
      <c r="I355" s="724"/>
      <c r="J355" s="724"/>
      <c r="K355" s="724"/>
      <c r="L355" s="725"/>
    </row>
    <row r="356" spans="1:12" ht="20.149999999999999" customHeight="1">
      <c r="A356" s="506"/>
      <c r="B356" s="724"/>
      <c r="C356" s="1295"/>
      <c r="D356" s="1295"/>
      <c r="E356" s="1295"/>
      <c r="F356" s="1295"/>
      <c r="G356" s="1295"/>
      <c r="H356" s="1295"/>
      <c r="I356" s="1295"/>
      <c r="J356" s="1295"/>
      <c r="K356" s="1295"/>
      <c r="L356" s="1296"/>
    </row>
    <row r="357" spans="1:12" ht="20.149999999999999" customHeight="1">
      <c r="A357" s="506"/>
      <c r="B357" s="1297" t="s">
        <v>802</v>
      </c>
      <c r="C357" s="1297"/>
      <c r="D357" s="1302"/>
      <c r="E357" s="1302"/>
      <c r="F357" s="575" t="s">
        <v>50</v>
      </c>
      <c r="G357" s="1303"/>
      <c r="H357" s="1303"/>
      <c r="I357" s="1303"/>
      <c r="J357" s="726"/>
      <c r="K357" s="726"/>
      <c r="L357" s="727"/>
    </row>
    <row r="358" spans="1:12" ht="20.149999999999999" customHeight="1">
      <c r="A358" s="563"/>
      <c r="B358" s="1306" t="s">
        <v>813</v>
      </c>
      <c r="C358" s="1306"/>
      <c r="D358" s="1306"/>
      <c r="E358" s="1306"/>
      <c r="F358" s="1306"/>
      <c r="G358" s="1306"/>
      <c r="H358" s="1306"/>
      <c r="I358" s="1306"/>
      <c r="J358" s="1306"/>
      <c r="K358" s="1306"/>
      <c r="L358" s="1307"/>
    </row>
    <row r="359" spans="1:12" ht="20.149999999999999" customHeight="1">
      <c r="A359" s="506"/>
      <c r="B359" s="1116" t="s">
        <v>242</v>
      </c>
      <c r="C359" s="1116"/>
      <c r="D359" s="1136"/>
      <c r="E359" s="1136"/>
      <c r="F359" s="1136"/>
      <c r="G359" s="1136"/>
      <c r="H359" s="1136"/>
      <c r="I359" s="1136"/>
      <c r="J359" s="1136"/>
      <c r="K359" s="1136"/>
      <c r="L359" s="1137"/>
    </row>
    <row r="360" spans="1:12" ht="20.149999999999999" customHeight="1">
      <c r="A360" s="506"/>
      <c r="B360" s="1116" t="s">
        <v>791</v>
      </c>
      <c r="C360" s="1116"/>
      <c r="D360" s="1129"/>
      <c r="E360" s="1129"/>
      <c r="F360" s="1129"/>
      <c r="G360" s="1129"/>
      <c r="H360" s="1129"/>
      <c r="I360" s="1129"/>
      <c r="J360" s="1129"/>
      <c r="K360" s="1129"/>
      <c r="L360" s="1130"/>
    </row>
    <row r="361" spans="1:12" ht="35.5" customHeight="1">
      <c r="A361" s="506"/>
      <c r="B361" s="1131" t="s">
        <v>792</v>
      </c>
      <c r="C361" s="1131"/>
      <c r="D361" s="1300"/>
      <c r="E361" s="1300"/>
      <c r="F361" s="1300"/>
      <c r="G361" s="1300"/>
      <c r="H361" s="1300"/>
      <c r="I361" s="1300"/>
      <c r="J361" s="1300"/>
      <c r="K361" s="1300"/>
      <c r="L361" s="1301"/>
    </row>
    <row r="362" spans="1:12" ht="20.149999999999999" customHeight="1">
      <c r="A362" s="506"/>
      <c r="B362" s="667" t="s">
        <v>801</v>
      </c>
      <c r="C362" s="667"/>
      <c r="D362" s="667"/>
      <c r="E362" s="724"/>
      <c r="F362" s="724"/>
      <c r="G362" s="724"/>
      <c r="H362" s="724"/>
      <c r="I362" s="724"/>
      <c r="J362" s="724"/>
      <c r="K362" s="724"/>
      <c r="L362" s="725"/>
    </row>
    <row r="363" spans="1:12" ht="20.149999999999999" customHeight="1">
      <c r="A363" s="506"/>
      <c r="B363" s="724"/>
      <c r="C363" s="1295"/>
      <c r="D363" s="1295"/>
      <c r="E363" s="1295"/>
      <c r="F363" s="1295"/>
      <c r="G363" s="1295"/>
      <c r="H363" s="1295"/>
      <c r="I363" s="1295"/>
      <c r="J363" s="1295"/>
      <c r="K363" s="1295"/>
      <c r="L363" s="1296"/>
    </row>
    <row r="364" spans="1:12" ht="20.149999999999999" customHeight="1">
      <c r="A364" s="500"/>
      <c r="B364" s="1297" t="s">
        <v>802</v>
      </c>
      <c r="C364" s="1297"/>
      <c r="D364" s="1298"/>
      <c r="E364" s="1298"/>
      <c r="F364" s="728" t="s">
        <v>50</v>
      </c>
      <c r="G364" s="1299"/>
      <c r="H364" s="1299"/>
      <c r="I364" s="1299"/>
      <c r="J364" s="729"/>
      <c r="K364" s="729"/>
      <c r="L364" s="730"/>
    </row>
    <row r="365" spans="1:12" ht="20.149999999999999" customHeight="1">
      <c r="A365" s="501" t="s">
        <v>110</v>
      </c>
      <c r="B365" s="552" t="s">
        <v>755</v>
      </c>
      <c r="C365" s="646"/>
      <c r="D365" s="646"/>
      <c r="E365" s="646"/>
      <c r="F365" s="646"/>
      <c r="G365" s="646"/>
      <c r="H365" s="646"/>
      <c r="I365" s="646"/>
      <c r="J365" s="646"/>
      <c r="K365" s="646"/>
      <c r="L365" s="733"/>
    </row>
    <row r="366" spans="1:12" ht="20.149999999999999" customHeight="1">
      <c r="A366" s="926" t="s">
        <v>804</v>
      </c>
      <c r="B366" s="482"/>
      <c r="C366" s="468" t="s">
        <v>756</v>
      </c>
      <c r="D366" s="470"/>
      <c r="L366" s="484"/>
    </row>
    <row r="367" spans="1:12" ht="20.149999999999999" customHeight="1">
      <c r="A367" s="926" t="s">
        <v>805</v>
      </c>
      <c r="B367" s="482"/>
      <c r="C367" s="468" t="s">
        <v>757</v>
      </c>
      <c r="D367" s="470"/>
      <c r="L367" s="484"/>
    </row>
    <row r="368" spans="1:12" ht="20.149999999999999" customHeight="1">
      <c r="A368" s="926" t="s">
        <v>806</v>
      </c>
      <c r="B368" s="482"/>
      <c r="C368" s="468" t="s">
        <v>758</v>
      </c>
      <c r="D368" s="470"/>
      <c r="L368" s="484"/>
    </row>
    <row r="369" spans="1:12" ht="20.149999999999999" customHeight="1">
      <c r="A369" s="926" t="s">
        <v>807</v>
      </c>
      <c r="B369" s="482"/>
      <c r="C369" s="468" t="s">
        <v>759</v>
      </c>
      <c r="L369" s="484"/>
    </row>
    <row r="370" spans="1:12" ht="20.149999999999999" customHeight="1">
      <c r="A370" s="926" t="s">
        <v>811</v>
      </c>
      <c r="B370" s="482"/>
      <c r="C370" s="1062" t="s">
        <v>810</v>
      </c>
      <c r="D370" s="1062"/>
      <c r="E370" s="1062"/>
      <c r="F370" s="1062"/>
      <c r="G370" s="1062"/>
      <c r="H370" s="1062"/>
      <c r="I370" s="1062"/>
      <c r="J370" s="1062"/>
      <c r="K370" s="1062"/>
      <c r="L370" s="1166"/>
    </row>
    <row r="371" spans="1:12" ht="20.149999999999999" customHeight="1">
      <c r="A371" s="506"/>
      <c r="B371" s="927" t="s">
        <v>923</v>
      </c>
      <c r="C371" s="467"/>
      <c r="D371" s="467"/>
      <c r="E371" s="467"/>
      <c r="F371" s="467"/>
      <c r="G371" s="467"/>
      <c r="H371" s="467"/>
      <c r="I371" s="467"/>
      <c r="J371" s="467"/>
      <c r="K371" s="467"/>
      <c r="L371" s="535"/>
    </row>
    <row r="372" spans="1:12" ht="20.149999999999999" customHeight="1">
      <c r="A372" s="506"/>
      <c r="B372" s="927" t="s">
        <v>924</v>
      </c>
      <c r="C372" s="467"/>
      <c r="D372" s="467"/>
      <c r="E372" s="467"/>
      <c r="F372" s="467"/>
      <c r="G372" s="467"/>
      <c r="H372" s="467"/>
      <c r="I372" s="467"/>
      <c r="J372" s="467"/>
      <c r="K372" s="467"/>
      <c r="L372" s="535"/>
    </row>
    <row r="373" spans="1:12" ht="20.149999999999999" customHeight="1">
      <c r="A373" s="506"/>
      <c r="B373" s="927" t="s">
        <v>808</v>
      </c>
      <c r="C373" s="467"/>
      <c r="D373" s="467"/>
      <c r="E373" s="467"/>
      <c r="F373" s="467"/>
      <c r="G373" s="467"/>
      <c r="H373" s="467"/>
      <c r="I373" s="467"/>
      <c r="J373" s="467"/>
      <c r="K373" s="467"/>
      <c r="L373" s="535"/>
    </row>
    <row r="374" spans="1:12" ht="20.149999999999999" customHeight="1">
      <c r="A374" s="506"/>
      <c r="B374" s="927" t="s">
        <v>809</v>
      </c>
      <c r="C374" s="467"/>
      <c r="D374" s="467"/>
      <c r="E374" s="467"/>
      <c r="F374" s="467"/>
      <c r="G374" s="467"/>
      <c r="H374" s="467"/>
      <c r="I374" s="467"/>
      <c r="J374" s="467"/>
      <c r="K374" s="467"/>
      <c r="L374" s="535"/>
    </row>
    <row r="375" spans="1:12" ht="11.25" customHeight="1">
      <c r="A375" s="468"/>
      <c r="B375" s="468"/>
    </row>
    <row r="376" spans="1:12" ht="20.149999999999999" customHeight="1">
      <c r="A376" s="468"/>
      <c r="B376" s="570"/>
      <c r="C376" s="735"/>
      <c r="D376" s="736"/>
      <c r="E376" s="736"/>
      <c r="F376" s="737"/>
      <c r="G376" s="737"/>
      <c r="H376" s="737"/>
      <c r="I376" s="737"/>
      <c r="J376" s="737"/>
      <c r="K376" s="737"/>
      <c r="L376" s="737"/>
    </row>
    <row r="377" spans="1:12" ht="20.149999999999999" customHeight="1">
      <c r="A377" s="468"/>
      <c r="B377" s="737"/>
      <c r="D377" s="737"/>
      <c r="E377" s="737"/>
      <c r="F377" s="737"/>
      <c r="G377" s="737"/>
      <c r="H377" s="737"/>
      <c r="I377" s="737"/>
      <c r="J377" s="737"/>
      <c r="K377" s="737"/>
      <c r="L377" s="737"/>
    </row>
    <row r="378" spans="1:12">
      <c r="A378" s="468"/>
      <c r="B378" s="737"/>
      <c r="D378" s="737"/>
      <c r="E378" s="737"/>
      <c r="F378" s="737"/>
      <c r="G378" s="737"/>
      <c r="H378" s="737"/>
      <c r="I378" s="737"/>
      <c r="J378" s="737"/>
      <c r="K378" s="737"/>
      <c r="L378" s="737"/>
    </row>
    <row r="379" spans="1:12">
      <c r="A379" s="468"/>
      <c r="B379" s="737"/>
      <c r="D379" s="737"/>
      <c r="E379" s="737"/>
      <c r="F379" s="737"/>
      <c r="G379" s="737"/>
      <c r="H379" s="737"/>
      <c r="I379" s="737"/>
      <c r="J379" s="737"/>
      <c r="K379" s="737"/>
      <c r="L379" s="737"/>
    </row>
    <row r="380" spans="1:12" ht="20.149999999999999" customHeight="1">
      <c r="A380" s="468"/>
      <c r="B380" s="468"/>
      <c r="C380" s="1058"/>
      <c r="D380" s="1058"/>
      <c r="E380" s="1058"/>
      <c r="F380" s="1058"/>
      <c r="G380" s="1058"/>
      <c r="H380" s="1058"/>
      <c r="I380" s="1058"/>
      <c r="J380" s="469"/>
      <c r="K380" s="469"/>
    </row>
  </sheetData>
  <sheetProtection insertRows="0"/>
  <customSheetViews>
    <customSheetView guid="{C18E9BE0-42F9-4C1A-9904-B3E737C711CA}" scale="85" showPageBreaks="1" showGridLines="0" fitToPage="1" printArea="1" view="pageBreakPreview" topLeftCell="A91">
      <rowBreaks count="3" manualBreakCount="3">
        <brk id="84" max="11" man="1"/>
        <brk id="163" max="11" man="1"/>
        <brk id="222" max="11" man="1"/>
      </rowBreaks>
      <pageMargins left="0" right="0" top="0" bottom="0" header="0" footer="0"/>
      <printOptions horizontalCentered="1"/>
      <pageSetup paperSize="9" scale="69" fitToHeight="0" orientation="portrait" r:id="rId1"/>
      <headerFooter>
        <oddFooter>&amp;C&amp;"ＭＳ Ｐ明朝,標準"&amp;10&amp;P/&amp;N</oddFooter>
      </headerFooter>
    </customSheetView>
    <customSheetView guid="{F9143849-2950-4A3C-ABFF-F8DA3D7B21DB}" scale="55" showPageBreaks="1" showGridLines="0" fitToPage="1" printArea="1" view="pageBreakPreview" topLeftCell="A68">
      <selection activeCell="Q75" sqref="Q75"/>
      <rowBreaks count="4" manualBreakCount="4">
        <brk id="59" max="11" man="1"/>
        <brk id="115" max="11" man="1"/>
        <brk id="175" max="11" man="1"/>
        <brk id="228" max="11" man="1"/>
      </rowBreaks>
      <pageMargins left="0" right="0" top="0" bottom="0" header="0" footer="0"/>
      <printOptions horizontalCentered="1"/>
      <pageSetup paperSize="9" scale="70" fitToHeight="0" orientation="portrait" r:id="rId2"/>
      <headerFooter>
        <oddFooter>&amp;C&amp;"ＭＳ Ｐ明朝,標準"&amp;10&amp;P/&amp;N</oddFooter>
      </headerFooter>
    </customSheetView>
  </customSheetViews>
  <mergeCells count="621">
    <mergeCell ref="C186:D186"/>
    <mergeCell ref="C187:D187"/>
    <mergeCell ref="J182:K182"/>
    <mergeCell ref="F221:L221"/>
    <mergeCell ref="K233:L233"/>
    <mergeCell ref="J237:K237"/>
    <mergeCell ref="J238:K238"/>
    <mergeCell ref="J239:K239"/>
    <mergeCell ref="J240:K240"/>
    <mergeCell ref="A194:L194"/>
    <mergeCell ref="J202:K202"/>
    <mergeCell ref="D203:E203"/>
    <mergeCell ref="G203:I203"/>
    <mergeCell ref="A195:L195"/>
    <mergeCell ref="A196:L196"/>
    <mergeCell ref="B198:L198"/>
    <mergeCell ref="C200:L200"/>
    <mergeCell ref="C201:L201"/>
    <mergeCell ref="C202:H202"/>
    <mergeCell ref="A197:L197"/>
    <mergeCell ref="B204:C204"/>
    <mergeCell ref="C209:D209"/>
    <mergeCell ref="E209:K209"/>
    <mergeCell ref="J227:K227"/>
    <mergeCell ref="F225:I225"/>
    <mergeCell ref="F226:I226"/>
    <mergeCell ref="F227:I227"/>
    <mergeCell ref="F228:I228"/>
    <mergeCell ref="J230:K230"/>
    <mergeCell ref="J231:K231"/>
    <mergeCell ref="G239:H239"/>
    <mergeCell ref="J232:K232"/>
    <mergeCell ref="J228:K228"/>
    <mergeCell ref="A213:L213"/>
    <mergeCell ref="G242:H242"/>
    <mergeCell ref="B240:C240"/>
    <mergeCell ref="B241:C241"/>
    <mergeCell ref="B242:C242"/>
    <mergeCell ref="G240:H240"/>
    <mergeCell ref="G241:H241"/>
    <mergeCell ref="B231:C231"/>
    <mergeCell ref="B232:C232"/>
    <mergeCell ref="D231:E231"/>
    <mergeCell ref="D232:E232"/>
    <mergeCell ref="D222:E222"/>
    <mergeCell ref="F222:I222"/>
    <mergeCell ref="J222:K222"/>
    <mergeCell ref="I214:J214"/>
    <mergeCell ref="J218:L218"/>
    <mergeCell ref="B227:C227"/>
    <mergeCell ref="E218:I218"/>
    <mergeCell ref="J224:K224"/>
    <mergeCell ref="J225:K225"/>
    <mergeCell ref="J226:K226"/>
    <mergeCell ref="J241:K241"/>
    <mergeCell ref="J242:K242"/>
    <mergeCell ref="F224:I224"/>
    <mergeCell ref="E180:F180"/>
    <mergeCell ref="G180:H180"/>
    <mergeCell ref="J180:L180"/>
    <mergeCell ref="C181:D181"/>
    <mergeCell ref="F181:I181"/>
    <mergeCell ref="J181:L181"/>
    <mergeCell ref="B121:D121"/>
    <mergeCell ref="B123:D123"/>
    <mergeCell ref="B124:D124"/>
    <mergeCell ref="B125:D125"/>
    <mergeCell ref="B126:D126"/>
    <mergeCell ref="B122:D122"/>
    <mergeCell ref="B127:D127"/>
    <mergeCell ref="B129:D129"/>
    <mergeCell ref="B130:D130"/>
    <mergeCell ref="B131:D131"/>
    <mergeCell ref="B132:D132"/>
    <mergeCell ref="B133:D133"/>
    <mergeCell ref="B134:D134"/>
    <mergeCell ref="B135:D135"/>
    <mergeCell ref="B136:D136"/>
    <mergeCell ref="B137:D137"/>
    <mergeCell ref="B138:D138"/>
    <mergeCell ref="B139:D139"/>
    <mergeCell ref="B147:D147"/>
    <mergeCell ref="B148:D148"/>
    <mergeCell ref="E175:F175"/>
    <mergeCell ref="G175:H175"/>
    <mergeCell ref="J175:L175"/>
    <mergeCell ref="C176:D176"/>
    <mergeCell ref="F176:I176"/>
    <mergeCell ref="J176:L176"/>
    <mergeCell ref="D172:L172"/>
    <mergeCell ref="D173:L173"/>
    <mergeCell ref="D174:L174"/>
    <mergeCell ref="K82:L82"/>
    <mergeCell ref="B80:L80"/>
    <mergeCell ref="D77:E77"/>
    <mergeCell ref="F77:H77"/>
    <mergeCell ref="I77:J77"/>
    <mergeCell ref="B65:C66"/>
    <mergeCell ref="J65:L65"/>
    <mergeCell ref="G66:H66"/>
    <mergeCell ref="J66:L67"/>
    <mergeCell ref="B67:C67"/>
    <mergeCell ref="B74:L74"/>
    <mergeCell ref="C75:L75"/>
    <mergeCell ref="D79:E79"/>
    <mergeCell ref="F79:H79"/>
    <mergeCell ref="I79:J79"/>
    <mergeCell ref="K79:L79"/>
    <mergeCell ref="K76:L76"/>
    <mergeCell ref="G63:H63"/>
    <mergeCell ref="G64:H64"/>
    <mergeCell ref="G65:H65"/>
    <mergeCell ref="B68:L68"/>
    <mergeCell ref="D73:E73"/>
    <mergeCell ref="F73:H73"/>
    <mergeCell ref="I73:J73"/>
    <mergeCell ref="K73:L73"/>
    <mergeCell ref="I70:J70"/>
    <mergeCell ref="B323:C323"/>
    <mergeCell ref="K111:L111"/>
    <mergeCell ref="B219:D219"/>
    <mergeCell ref="E219:I219"/>
    <mergeCell ref="B117:L117"/>
    <mergeCell ref="B119:L119"/>
    <mergeCell ref="F122:L122"/>
    <mergeCell ref="D177:L177"/>
    <mergeCell ref="D155:L155"/>
    <mergeCell ref="D156:L156"/>
    <mergeCell ref="E121:L121"/>
    <mergeCell ref="E123:L123"/>
    <mergeCell ref="E124:L124"/>
    <mergeCell ref="E141:L141"/>
    <mergeCell ref="E142:L142"/>
    <mergeCell ref="B218:D218"/>
    <mergeCell ref="J315:K315"/>
    <mergeCell ref="B316:C316"/>
    <mergeCell ref="D316:L316"/>
    <mergeCell ref="D305:L305"/>
    <mergeCell ref="J158:L158"/>
    <mergeCell ref="F159:I159"/>
    <mergeCell ref="J159:L159"/>
    <mergeCell ref="B140:D140"/>
    <mergeCell ref="G364:I364"/>
    <mergeCell ref="B328:C328"/>
    <mergeCell ref="B262:C262"/>
    <mergeCell ref="B245:C245"/>
    <mergeCell ref="B329:C329"/>
    <mergeCell ref="B330:C330"/>
    <mergeCell ref="B331:C331"/>
    <mergeCell ref="B332:C332"/>
    <mergeCell ref="B333:C333"/>
    <mergeCell ref="B321:C321"/>
    <mergeCell ref="G321:H321"/>
    <mergeCell ref="B322:C322"/>
    <mergeCell ref="G322:H322"/>
    <mergeCell ref="G323:H323"/>
    <mergeCell ref="G288:I288"/>
    <mergeCell ref="D248:H248"/>
    <mergeCell ref="D249:H249"/>
    <mergeCell ref="I248:L248"/>
    <mergeCell ref="I249:L249"/>
    <mergeCell ref="I250:L250"/>
    <mergeCell ref="B314:C314"/>
    <mergeCell ref="D314:L314"/>
    <mergeCell ref="B273:L273"/>
    <mergeCell ref="D245:H245"/>
    <mergeCell ref="B298:L298"/>
    <mergeCell ref="B305:C305"/>
    <mergeCell ref="B149:D149"/>
    <mergeCell ref="I84:J84"/>
    <mergeCell ref="K84:L84"/>
    <mergeCell ref="D85:E85"/>
    <mergeCell ref="F85:H85"/>
    <mergeCell ref="I85:J85"/>
    <mergeCell ref="J170:L170"/>
    <mergeCell ref="C171:D171"/>
    <mergeCell ref="F171:I171"/>
    <mergeCell ref="J171:L171"/>
    <mergeCell ref="E158:F158"/>
    <mergeCell ref="G158:H158"/>
    <mergeCell ref="C159:D159"/>
    <mergeCell ref="B222:C222"/>
    <mergeCell ref="B210:L210"/>
    <mergeCell ref="A211:L211"/>
    <mergeCell ref="B212:L212"/>
    <mergeCell ref="B215:L215"/>
    <mergeCell ref="J219:L219"/>
    <mergeCell ref="E98:L98"/>
    <mergeCell ref="B141:D141"/>
    <mergeCell ref="B142:D142"/>
    <mergeCell ref="B223:C223"/>
    <mergeCell ref="B263:C263"/>
    <mergeCell ref="B224:C224"/>
    <mergeCell ref="D224:E224"/>
    <mergeCell ref="B225:C225"/>
    <mergeCell ref="D223:E223"/>
    <mergeCell ref="B226:C226"/>
    <mergeCell ref="B295:C295"/>
    <mergeCell ref="D225:E225"/>
    <mergeCell ref="D226:E226"/>
    <mergeCell ref="D227:E227"/>
    <mergeCell ref="D229:E229"/>
    <mergeCell ref="D230:E230"/>
    <mergeCell ref="D295:L295"/>
    <mergeCell ref="B229:C229"/>
    <mergeCell ref="B230:C230"/>
    <mergeCell ref="A272:L272"/>
    <mergeCell ref="J277:K277"/>
    <mergeCell ref="B284:L284"/>
    <mergeCell ref="C275:L275"/>
    <mergeCell ref="C276:L276"/>
    <mergeCell ref="B237:C237"/>
    <mergeCell ref="B258:C258"/>
    <mergeCell ref="I245:L245"/>
    <mergeCell ref="G286:I286"/>
    <mergeCell ref="D288:E288"/>
    <mergeCell ref="J288:K288"/>
    <mergeCell ref="B234:L234"/>
    <mergeCell ref="B289:L289"/>
    <mergeCell ref="A290:L290"/>
    <mergeCell ref="G237:H237"/>
    <mergeCell ref="B238:C238"/>
    <mergeCell ref="G238:H238"/>
    <mergeCell ref="B247:C247"/>
    <mergeCell ref="D246:H246"/>
    <mergeCell ref="D247:H247"/>
    <mergeCell ref="D250:H250"/>
    <mergeCell ref="I246:L246"/>
    <mergeCell ref="I247:L247"/>
    <mergeCell ref="B338:C338"/>
    <mergeCell ref="D338:L338"/>
    <mergeCell ref="B361:C361"/>
    <mergeCell ref="D361:L361"/>
    <mergeCell ref="B352:C352"/>
    <mergeCell ref="D352:L352"/>
    <mergeCell ref="B339:C339"/>
    <mergeCell ref="D339:L339"/>
    <mergeCell ref="B340:C340"/>
    <mergeCell ref="D340:L340"/>
    <mergeCell ref="C342:L342"/>
    <mergeCell ref="B344:L344"/>
    <mergeCell ref="B358:L358"/>
    <mergeCell ref="B359:C359"/>
    <mergeCell ref="B360:C360"/>
    <mergeCell ref="D359:L359"/>
    <mergeCell ref="B343:C343"/>
    <mergeCell ref="D343:E343"/>
    <mergeCell ref="G343:I343"/>
    <mergeCell ref="C380:I380"/>
    <mergeCell ref="C349:L349"/>
    <mergeCell ref="C370:L370"/>
    <mergeCell ref="B350:C350"/>
    <mergeCell ref="D350:E350"/>
    <mergeCell ref="G350:I350"/>
    <mergeCell ref="B345:C345"/>
    <mergeCell ref="D345:L345"/>
    <mergeCell ref="B346:C346"/>
    <mergeCell ref="D346:L346"/>
    <mergeCell ref="B347:C347"/>
    <mergeCell ref="D347:L347"/>
    <mergeCell ref="B353:C353"/>
    <mergeCell ref="D353:L353"/>
    <mergeCell ref="B354:C354"/>
    <mergeCell ref="D354:L354"/>
    <mergeCell ref="C356:L356"/>
    <mergeCell ref="C363:L363"/>
    <mergeCell ref="B364:C364"/>
    <mergeCell ref="B357:C357"/>
    <mergeCell ref="D357:E357"/>
    <mergeCell ref="G357:I357"/>
    <mergeCell ref="D360:L360"/>
    <mergeCell ref="D364:E364"/>
    <mergeCell ref="E170:F170"/>
    <mergeCell ref="G170:H170"/>
    <mergeCell ref="B115:L115"/>
    <mergeCell ref="B116:L116"/>
    <mergeCell ref="E138:L138"/>
    <mergeCell ref="E139:L139"/>
    <mergeCell ref="D162:L162"/>
    <mergeCell ref="D167:L167"/>
    <mergeCell ref="D168:L168"/>
    <mergeCell ref="D169:L169"/>
    <mergeCell ref="D160:L160"/>
    <mergeCell ref="E140:L140"/>
    <mergeCell ref="F137:L137"/>
    <mergeCell ref="D161:L161"/>
    <mergeCell ref="D157:L157"/>
    <mergeCell ref="E125:L125"/>
    <mergeCell ref="E126:L126"/>
    <mergeCell ref="E127:L127"/>
    <mergeCell ref="E143:L143"/>
    <mergeCell ref="E145:L145"/>
    <mergeCell ref="E146:L146"/>
    <mergeCell ref="E147:L147"/>
    <mergeCell ref="E148:L148"/>
    <mergeCell ref="E149:L149"/>
    <mergeCell ref="E163:F163"/>
    <mergeCell ref="G163:H163"/>
    <mergeCell ref="J163:L163"/>
    <mergeCell ref="C164:D164"/>
    <mergeCell ref="F164:I164"/>
    <mergeCell ref="J164:L164"/>
    <mergeCell ref="F144:L144"/>
    <mergeCell ref="D110:E110"/>
    <mergeCell ref="F110:H110"/>
    <mergeCell ref="D111:E111"/>
    <mergeCell ref="F111:H111"/>
    <mergeCell ref="I111:J111"/>
    <mergeCell ref="F130:L130"/>
    <mergeCell ref="E129:L129"/>
    <mergeCell ref="E131:L131"/>
    <mergeCell ref="E132:L132"/>
    <mergeCell ref="E133:L133"/>
    <mergeCell ref="E134:L134"/>
    <mergeCell ref="E135:L135"/>
    <mergeCell ref="E136:L136"/>
    <mergeCell ref="B143:D143"/>
    <mergeCell ref="B144:D144"/>
    <mergeCell ref="B145:D145"/>
    <mergeCell ref="B146:D146"/>
    <mergeCell ref="I110:J110"/>
    <mergeCell ref="K110:L110"/>
    <mergeCell ref="K46:L46"/>
    <mergeCell ref="D47:E47"/>
    <mergeCell ref="F47:H47"/>
    <mergeCell ref="I47:J47"/>
    <mergeCell ref="K47:L47"/>
    <mergeCell ref="B104:L105"/>
    <mergeCell ref="D100:L100"/>
    <mergeCell ref="D107:E107"/>
    <mergeCell ref="F107:H107"/>
    <mergeCell ref="I107:J107"/>
    <mergeCell ref="K107:L107"/>
    <mergeCell ref="D108:E108"/>
    <mergeCell ref="F108:H108"/>
    <mergeCell ref="I108:J108"/>
    <mergeCell ref="K108:L108"/>
    <mergeCell ref="A94:L94"/>
    <mergeCell ref="B57:C57"/>
    <mergeCell ref="B59:C59"/>
    <mergeCell ref="F70:H70"/>
    <mergeCell ref="K85:L85"/>
    <mergeCell ref="K83:L83"/>
    <mergeCell ref="D84:E84"/>
    <mergeCell ref="A92:L92"/>
    <mergeCell ref="K70:L70"/>
    <mergeCell ref="D71:E71"/>
    <mergeCell ref="F71:H71"/>
    <mergeCell ref="I71:J71"/>
    <mergeCell ref="K71:L71"/>
    <mergeCell ref="D72:E72"/>
    <mergeCell ref="F72:H72"/>
    <mergeCell ref="I72:J72"/>
    <mergeCell ref="K72:L72"/>
    <mergeCell ref="D76:E76"/>
    <mergeCell ref="F76:H76"/>
    <mergeCell ref="I76:J76"/>
    <mergeCell ref="B88:L88"/>
    <mergeCell ref="A91:L91"/>
    <mergeCell ref="C81:L81"/>
    <mergeCell ref="K77:L77"/>
    <mergeCell ref="D78:E78"/>
    <mergeCell ref="F78:H78"/>
    <mergeCell ref="I78:J78"/>
    <mergeCell ref="K78:L78"/>
    <mergeCell ref="D82:E82"/>
    <mergeCell ref="F82:H82"/>
    <mergeCell ref="I82:J82"/>
    <mergeCell ref="K35:L35"/>
    <mergeCell ref="A90:L90"/>
    <mergeCell ref="B58:C58"/>
    <mergeCell ref="D58:L58"/>
    <mergeCell ref="D40:E40"/>
    <mergeCell ref="F40:H40"/>
    <mergeCell ref="B61:C63"/>
    <mergeCell ref="D61:J61"/>
    <mergeCell ref="K61:L64"/>
    <mergeCell ref="B64:C64"/>
    <mergeCell ref="D44:E44"/>
    <mergeCell ref="F44:H44"/>
    <mergeCell ref="I44:J44"/>
    <mergeCell ref="B55:C55"/>
    <mergeCell ref="B60:C60"/>
    <mergeCell ref="B56:C56"/>
    <mergeCell ref="D46:E46"/>
    <mergeCell ref="F46:H46"/>
    <mergeCell ref="I46:J46"/>
    <mergeCell ref="F84:H84"/>
    <mergeCell ref="D83:E83"/>
    <mergeCell ref="F83:H83"/>
    <mergeCell ref="I83:J83"/>
    <mergeCell ref="G62:H62"/>
    <mergeCell ref="D12:L12"/>
    <mergeCell ref="D14:I14"/>
    <mergeCell ref="K14:L14"/>
    <mergeCell ref="D16:L16"/>
    <mergeCell ref="B9:C9"/>
    <mergeCell ref="D17:L17"/>
    <mergeCell ref="D9:L9"/>
    <mergeCell ref="B10:C10"/>
    <mergeCell ref="D10:L10"/>
    <mergeCell ref="D13:L13"/>
    <mergeCell ref="B11:L11"/>
    <mergeCell ref="B17:C17"/>
    <mergeCell ref="D1:I1"/>
    <mergeCell ref="A6:C6"/>
    <mergeCell ref="D6:L6"/>
    <mergeCell ref="B7:C7"/>
    <mergeCell ref="D7:L7"/>
    <mergeCell ref="B8:C8"/>
    <mergeCell ref="D8:L8"/>
    <mergeCell ref="A2:L2"/>
    <mergeCell ref="A3:L3"/>
    <mergeCell ref="B337:L337"/>
    <mergeCell ref="B255:C255"/>
    <mergeCell ref="G255:H255"/>
    <mergeCell ref="B256:C256"/>
    <mergeCell ref="G256:H256"/>
    <mergeCell ref="B257:C257"/>
    <mergeCell ref="G257:H257"/>
    <mergeCell ref="B259:C259"/>
    <mergeCell ref="G259:H259"/>
    <mergeCell ref="A285:L285"/>
    <mergeCell ref="B264:C264"/>
    <mergeCell ref="B265:C265"/>
    <mergeCell ref="B266:C266"/>
    <mergeCell ref="F279:G279"/>
    <mergeCell ref="F280:G280"/>
    <mergeCell ref="C277:F277"/>
    <mergeCell ref="G277:I277"/>
    <mergeCell ref="D334:L334"/>
    <mergeCell ref="B297:C297"/>
    <mergeCell ref="D297:L297"/>
    <mergeCell ref="G325:H325"/>
    <mergeCell ref="B299:C299"/>
    <mergeCell ref="D299:L299"/>
    <mergeCell ref="B300:C300"/>
    <mergeCell ref="B228:C228"/>
    <mergeCell ref="D228:E228"/>
    <mergeCell ref="B249:C249"/>
    <mergeCell ref="B250:C250"/>
    <mergeCell ref="B254:C254"/>
    <mergeCell ref="G254:H254"/>
    <mergeCell ref="B304:C304"/>
    <mergeCell ref="B246:C246"/>
    <mergeCell ref="J296:K296"/>
    <mergeCell ref="B267:C267"/>
    <mergeCell ref="B239:C239"/>
    <mergeCell ref="F229:I229"/>
    <mergeCell ref="F230:I230"/>
    <mergeCell ref="F231:I231"/>
    <mergeCell ref="F232:I232"/>
    <mergeCell ref="I266:L266"/>
    <mergeCell ref="G258:H258"/>
    <mergeCell ref="J229:K229"/>
    <mergeCell ref="B248:C248"/>
    <mergeCell ref="D292:L292"/>
    <mergeCell ref="B293:C293"/>
    <mergeCell ref="B294:C294"/>
    <mergeCell ref="D294:L294"/>
    <mergeCell ref="D286:E286"/>
    <mergeCell ref="B27:C28"/>
    <mergeCell ref="G27:H27"/>
    <mergeCell ref="J27:L27"/>
    <mergeCell ref="G28:H28"/>
    <mergeCell ref="J28:L29"/>
    <mergeCell ref="B29:C29"/>
    <mergeCell ref="B22:C22"/>
    <mergeCell ref="D22:L22"/>
    <mergeCell ref="D51:L51"/>
    <mergeCell ref="B23:C25"/>
    <mergeCell ref="G24:H24"/>
    <mergeCell ref="K44:L44"/>
    <mergeCell ref="D45:E45"/>
    <mergeCell ref="F45:H45"/>
    <mergeCell ref="I45:J45"/>
    <mergeCell ref="K45:L45"/>
    <mergeCell ref="B26:C26"/>
    <mergeCell ref="G29:H29"/>
    <mergeCell ref="D39:E39"/>
    <mergeCell ref="D32:E32"/>
    <mergeCell ref="I32:J32"/>
    <mergeCell ref="K32:L32"/>
    <mergeCell ref="D34:E34"/>
    <mergeCell ref="F34:H34"/>
    <mergeCell ref="B19:C19"/>
    <mergeCell ref="D19:L19"/>
    <mergeCell ref="B20:C20"/>
    <mergeCell ref="D20:L20"/>
    <mergeCell ref="B21:C21"/>
    <mergeCell ref="K23:L26"/>
    <mergeCell ref="D23:J23"/>
    <mergeCell ref="B18:C18"/>
    <mergeCell ref="D18:L18"/>
    <mergeCell ref="D21:L21"/>
    <mergeCell ref="D179:L179"/>
    <mergeCell ref="D178:L178"/>
    <mergeCell ref="C43:L43"/>
    <mergeCell ref="B30:L30"/>
    <mergeCell ref="B36:L36"/>
    <mergeCell ref="B42:L42"/>
    <mergeCell ref="I40:J40"/>
    <mergeCell ref="K40:L40"/>
    <mergeCell ref="D41:E41"/>
    <mergeCell ref="D50:L50"/>
    <mergeCell ref="B49:L49"/>
    <mergeCell ref="D38:E38"/>
    <mergeCell ref="F38:H38"/>
    <mergeCell ref="I38:J38"/>
    <mergeCell ref="D33:E33"/>
    <mergeCell ref="F33:H33"/>
    <mergeCell ref="I33:J33"/>
    <mergeCell ref="K33:L33"/>
    <mergeCell ref="F32:H32"/>
    <mergeCell ref="K38:L38"/>
    <mergeCell ref="F41:H41"/>
    <mergeCell ref="I41:J41"/>
    <mergeCell ref="C37:L37"/>
    <mergeCell ref="D70:E70"/>
    <mergeCell ref="B184:L184"/>
    <mergeCell ref="J223:K223"/>
    <mergeCell ref="F223:I223"/>
    <mergeCell ref="D293:L293"/>
    <mergeCell ref="D300:L300"/>
    <mergeCell ref="D306:L306"/>
    <mergeCell ref="D312:L312"/>
    <mergeCell ref="J320:K320"/>
    <mergeCell ref="J254:K254"/>
    <mergeCell ref="J255:K255"/>
    <mergeCell ref="J256:K256"/>
    <mergeCell ref="J257:K257"/>
    <mergeCell ref="J258:K258"/>
    <mergeCell ref="J259:K259"/>
    <mergeCell ref="D262:H262"/>
    <mergeCell ref="I262:L262"/>
    <mergeCell ref="D263:H263"/>
    <mergeCell ref="I263:L263"/>
    <mergeCell ref="D264:H264"/>
    <mergeCell ref="I264:L264"/>
    <mergeCell ref="D265:H265"/>
    <mergeCell ref="I265:L265"/>
    <mergeCell ref="D266:H266"/>
    <mergeCell ref="D267:H267"/>
    <mergeCell ref="B301:C301"/>
    <mergeCell ref="D301:L301"/>
    <mergeCell ref="B302:C302"/>
    <mergeCell ref="D302:L302"/>
    <mergeCell ref="J303:K303"/>
    <mergeCell ref="B320:C320"/>
    <mergeCell ref="G320:H320"/>
    <mergeCell ref="B311:C311"/>
    <mergeCell ref="D311:L311"/>
    <mergeCell ref="B312:C312"/>
    <mergeCell ref="B313:C313"/>
    <mergeCell ref="D313:L313"/>
    <mergeCell ref="J309:K309"/>
    <mergeCell ref="B310:C310"/>
    <mergeCell ref="D310:L310"/>
    <mergeCell ref="B307:C307"/>
    <mergeCell ref="D307:L307"/>
    <mergeCell ref="B308:C308"/>
    <mergeCell ref="D308:L308"/>
    <mergeCell ref="B324:C324"/>
    <mergeCell ref="G324:H324"/>
    <mergeCell ref="D304:L304"/>
    <mergeCell ref="B325:C325"/>
    <mergeCell ref="B306:C306"/>
    <mergeCell ref="D56:L56"/>
    <mergeCell ref="D57:L57"/>
    <mergeCell ref="D332:H332"/>
    <mergeCell ref="I332:L332"/>
    <mergeCell ref="I267:L267"/>
    <mergeCell ref="C260:L260"/>
    <mergeCell ref="C243:L243"/>
    <mergeCell ref="J321:K321"/>
    <mergeCell ref="J322:K322"/>
    <mergeCell ref="J323:K323"/>
    <mergeCell ref="J324:K324"/>
    <mergeCell ref="J325:K325"/>
    <mergeCell ref="B292:C292"/>
    <mergeCell ref="B86:J86"/>
    <mergeCell ref="K86:L86"/>
    <mergeCell ref="F99:G99"/>
    <mergeCell ref="D99:E99"/>
    <mergeCell ref="D102:E102"/>
    <mergeCell ref="F102:G102"/>
    <mergeCell ref="D333:H333"/>
    <mergeCell ref="I333:L333"/>
    <mergeCell ref="C326:L326"/>
    <mergeCell ref="D328:H328"/>
    <mergeCell ref="I328:L328"/>
    <mergeCell ref="D329:H329"/>
    <mergeCell ref="I329:L329"/>
    <mergeCell ref="D330:H330"/>
    <mergeCell ref="I330:L330"/>
    <mergeCell ref="D331:H331"/>
    <mergeCell ref="I331:L331"/>
    <mergeCell ref="I99:J99"/>
    <mergeCell ref="I102:J102"/>
    <mergeCell ref="G15:I15"/>
    <mergeCell ref="J15:L15"/>
    <mergeCell ref="G53:I53"/>
    <mergeCell ref="J53:L53"/>
    <mergeCell ref="G25:H25"/>
    <mergeCell ref="G26:H26"/>
    <mergeCell ref="K41:L41"/>
    <mergeCell ref="F39:H39"/>
    <mergeCell ref="I39:J39"/>
    <mergeCell ref="K39:L39"/>
    <mergeCell ref="D52:I52"/>
    <mergeCell ref="K52:L52"/>
    <mergeCell ref="D54:L54"/>
    <mergeCell ref="D60:L60"/>
    <mergeCell ref="D55:L55"/>
    <mergeCell ref="D59:L59"/>
    <mergeCell ref="A96:L96"/>
    <mergeCell ref="I34:J34"/>
    <mergeCell ref="K34:L34"/>
    <mergeCell ref="D35:E35"/>
    <mergeCell ref="F35:H35"/>
    <mergeCell ref="I35:J35"/>
  </mergeCells>
  <phoneticPr fontId="4"/>
  <dataValidations count="7">
    <dataValidation type="list" allowBlank="1" showInputMessage="1" showErrorMessage="1" sqref="D217:D219 F217:F219" xr:uid="{00000000-0002-0000-0200-000000000000}">
      <formula1>"□,☑"</formula1>
    </dataValidation>
    <dataValidation type="list" allowBlank="1" showInputMessage="1" showErrorMessage="1" sqref="B223:C232" xr:uid="{955BC328-6D83-4AE1-B341-D8F1EBB52C1D}">
      <formula1>"Select,Locally,Overseas"</formula1>
    </dataValidation>
    <dataValidation type="list" allowBlank="1" showInputMessage="1" showErrorMessage="1" sqref="D25:G25 I25:J25 A32 A38 A44 B152:B154 B200:B202 B206:B209 C216 D214 C235 E235 C252 E252 B275:B277 B279:B282 C318 E318 B366:B374 E216 F214 B166 B31 B37 B43 D28:G28 I28 D63:G63 I63:J63 A70 A76 A82 B69 B75 B81 D66:G66 I66" xr:uid="{1D3D87BE-3174-4FFC-A7B0-61213E567F4A}">
      <formula1>"✔"</formula1>
    </dataValidation>
    <dataValidation type="list" allowBlank="1" showInputMessage="1" showErrorMessage="1" sqref="J15 J53" xr:uid="{4D082B25-A2AE-4A15-A36A-31C15A2FE524}">
      <formula1>"Select,2 years,3 years,4 years,5 years,6 years,Graduate upon completion of the required credits"</formula1>
    </dataValidation>
    <dataValidation type="list" allowBlank="1" showInputMessage="1" showErrorMessage="1" sqref="F279:G280" xr:uid="{195467A0-FE1E-4C5E-A06D-9B80AF20C92E}">
      <formula1>"Select,Locally,Japan,Other"</formula1>
    </dataValidation>
    <dataValidation type="list" allowBlank="1" showInputMessage="1" showErrorMessage="1" sqref="L238:L242 L255:L259 L321:L325" xr:uid="{2917BD33-596A-4F76-8F52-2D8CF70F3B61}">
      <formula1>"Select,Yes,No"</formula1>
    </dataValidation>
    <dataValidation type="list" allowBlank="1" showInputMessage="1" showErrorMessage="1" sqref="I246:L250 I263:L267 I329:L333" xr:uid="{403329FE-004F-4BC5-BF48-CAAF2CB1CC33}">
      <formula1>"Select,Purchase within the country where the program will be offered,Purchase or import from outside the country where the program will be offered,Rental within the country where the program will be offered,Other"</formula1>
    </dataValidation>
  </dataValidations>
  <hyperlinks>
    <hyperlink ref="J182:K182" location="'(4) Annex 1 addition'!A293" display="“(4) Annex 1 addition.”" xr:uid="{EF339340-B5FF-4269-8F67-C3D3044BC2DE}"/>
    <hyperlink ref="K233:L233" location="'(4) Annex 1 addition'!A346" display="“(4) Annex 1 addition”." xr:uid="{ED210C7B-0717-4C25-B254-C2915A9BA7E3}"/>
    <hyperlink ref="K86:L86" location="'(4) Annex 1 addition'!A1" display=" ‘(4) Annex 1 addition’." xr:uid="{A59B9ED7-F7AC-4B38-9123-85EAE92959F3}"/>
  </hyperlinks>
  <printOptions horizontalCentered="1"/>
  <pageMargins left="0.15748031496062992" right="0.19685039370078741" top="0.55118110236220474" bottom="0.55118110236220474" header="0.31496062992125984" footer="0.31496062992125984"/>
  <pageSetup paperSize="9" scale="72" fitToHeight="0" orientation="portrait" blackAndWhite="1" r:id="rId3"/>
  <headerFooter>
    <oddFooter>&amp;C&amp;"ＭＳ Ｐ明朝,標準"&amp;10&amp;P/&amp;N</oddFooter>
  </headerFooter>
  <rowBreaks count="7" manualBreakCount="7">
    <brk id="48" max="11" man="1"/>
    <brk id="94" max="11" man="1"/>
    <brk id="146" max="11" man="1"/>
    <brk id="197" max="11" man="1"/>
    <brk id="241" max="11" man="1"/>
    <brk id="288" max="11" man="1"/>
    <brk id="33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16F28-E41A-4D6A-AD3A-072D4B97156A}">
  <sheetPr codeName="Sheet5">
    <tabColor rgb="FFFFCCFF"/>
  </sheetPr>
  <dimension ref="A1:M357"/>
  <sheetViews>
    <sheetView view="pageBreakPreview" zoomScale="60" zoomScaleNormal="100" workbookViewId="0"/>
  </sheetViews>
  <sheetFormatPr defaultColWidth="9" defaultRowHeight="16.5"/>
  <cols>
    <col min="1" max="1" width="5" style="470" bestFit="1" customWidth="1"/>
    <col min="2" max="2" width="7.81640625" style="470" customWidth="1"/>
    <col min="3" max="3" width="17.1796875" style="468" customWidth="1"/>
    <col min="4" max="6" width="13.1796875" style="468" customWidth="1"/>
    <col min="7" max="7" width="8.453125" style="468" customWidth="1"/>
    <col min="8" max="8" width="4.81640625" style="468" customWidth="1"/>
    <col min="9" max="9" width="18.1796875" style="468" bestFit="1" customWidth="1"/>
    <col min="10" max="10" width="15.453125" style="468" customWidth="1"/>
    <col min="11" max="11" width="13.26953125" style="468" customWidth="1"/>
    <col min="12" max="12" width="16.453125" style="468" customWidth="1"/>
    <col min="13" max="13" width="10.81640625" style="468" bestFit="1" customWidth="1"/>
    <col min="14" max="16384" width="9" style="468"/>
  </cols>
  <sheetData>
    <row r="1" spans="1:13" ht="20.149999999999999" customHeight="1">
      <c r="A1" s="463"/>
      <c r="B1" s="492"/>
      <c r="D1" s="1227"/>
      <c r="E1" s="1227"/>
      <c r="F1" s="1227"/>
      <c r="G1" s="1227"/>
      <c r="H1" s="1227"/>
      <c r="I1" s="1227"/>
      <c r="J1" s="493"/>
      <c r="K1" s="493"/>
      <c r="L1" s="494" t="s">
        <v>822</v>
      </c>
    </row>
    <row r="2" spans="1:13" ht="20.25" customHeight="1">
      <c r="A2" s="501" t="s">
        <v>35</v>
      </c>
      <c r="B2" s="1395" t="s">
        <v>520</v>
      </c>
      <c r="C2" s="1396"/>
      <c r="D2" s="1397"/>
      <c r="E2" s="1397"/>
      <c r="F2" s="1397"/>
      <c r="G2" s="1397"/>
      <c r="H2" s="1397"/>
      <c r="I2" s="1397"/>
      <c r="J2" s="1397"/>
      <c r="K2" s="1397"/>
      <c r="L2" s="1397"/>
    </row>
    <row r="3" spans="1:13" ht="20.25" customHeight="1">
      <c r="A3" s="502"/>
      <c r="B3" s="1159" t="s">
        <v>567</v>
      </c>
      <c r="C3" s="1160"/>
      <c r="D3" s="1160"/>
      <c r="E3" s="1160"/>
      <c r="F3" s="1160"/>
      <c r="G3" s="1160"/>
      <c r="H3" s="1160"/>
      <c r="I3" s="1160"/>
      <c r="J3" s="1160"/>
      <c r="K3" s="1160"/>
      <c r="L3" s="1161"/>
      <c r="M3" s="503"/>
    </row>
    <row r="4" spans="1:13" ht="20.149999999999999" customHeight="1">
      <c r="A4" s="502"/>
      <c r="B4" s="504" t="s">
        <v>556</v>
      </c>
      <c r="C4" s="505" t="s">
        <v>521</v>
      </c>
      <c r="D4" s="1097"/>
      <c r="E4" s="1097"/>
      <c r="F4" s="1097"/>
      <c r="G4" s="1097"/>
      <c r="H4" s="1097"/>
      <c r="I4" s="1097"/>
      <c r="J4" s="1097"/>
      <c r="K4" s="1097"/>
      <c r="L4" s="1097"/>
      <c r="M4" s="503"/>
    </row>
    <row r="5" spans="1:13" ht="20.149999999999999" customHeight="1">
      <c r="A5" s="506"/>
      <c r="B5" s="507"/>
      <c r="C5" s="508" t="s">
        <v>522</v>
      </c>
      <c r="D5" s="1196"/>
      <c r="E5" s="1196"/>
      <c r="F5" s="1196"/>
      <c r="G5" s="1196"/>
      <c r="H5" s="1196"/>
      <c r="I5" s="1196"/>
      <c r="J5" s="1196"/>
      <c r="K5" s="1196"/>
      <c r="L5" s="1196"/>
      <c r="M5" s="503"/>
    </row>
    <row r="6" spans="1:13" ht="40.75" customHeight="1">
      <c r="A6" s="506"/>
      <c r="B6" s="738" t="s">
        <v>557</v>
      </c>
      <c r="C6" s="510" t="s">
        <v>523</v>
      </c>
      <c r="D6" s="1092"/>
      <c r="E6" s="1092"/>
      <c r="F6" s="1092"/>
      <c r="G6" s="1092"/>
      <c r="H6" s="1092"/>
      <c r="I6" s="1092"/>
      <c r="J6" s="510" t="s">
        <v>36</v>
      </c>
      <c r="K6" s="1093"/>
      <c r="L6" s="1094"/>
      <c r="M6" s="503"/>
    </row>
    <row r="7" spans="1:13" ht="20.149999999999999" customHeight="1">
      <c r="A7" s="506"/>
      <c r="B7" s="509"/>
      <c r="C7" s="510" t="s">
        <v>524</v>
      </c>
      <c r="D7" s="511"/>
      <c r="E7" s="512" t="s">
        <v>525</v>
      </c>
      <c r="F7" s="513"/>
      <c r="G7" s="1080" t="s">
        <v>526</v>
      </c>
      <c r="H7" s="1081"/>
      <c r="I7" s="1082"/>
      <c r="J7" s="1083" t="s">
        <v>527</v>
      </c>
      <c r="K7" s="1084"/>
      <c r="L7" s="1085"/>
      <c r="M7" s="503"/>
    </row>
    <row r="8" spans="1:13" ht="59.15" customHeight="1">
      <c r="A8" s="506"/>
      <c r="B8" s="514"/>
      <c r="C8" s="510" t="s">
        <v>529</v>
      </c>
      <c r="D8" s="1038"/>
      <c r="E8" s="1095"/>
      <c r="F8" s="1095"/>
      <c r="G8" s="1095"/>
      <c r="H8" s="1095"/>
      <c r="I8" s="1095"/>
      <c r="J8" s="1095"/>
      <c r="K8" s="1095"/>
      <c r="L8" s="1095"/>
      <c r="M8" s="503"/>
    </row>
    <row r="9" spans="1:13" ht="20.149999999999999" customHeight="1">
      <c r="A9" s="502"/>
      <c r="B9" s="1167" t="s">
        <v>530</v>
      </c>
      <c r="C9" s="1168"/>
      <c r="D9" s="1097"/>
      <c r="E9" s="1097"/>
      <c r="F9" s="1097"/>
      <c r="G9" s="1097"/>
      <c r="H9" s="1097"/>
      <c r="I9" s="1097"/>
      <c r="J9" s="1097"/>
      <c r="K9" s="1097"/>
      <c r="L9" s="1097"/>
      <c r="M9" s="503"/>
    </row>
    <row r="10" spans="1:13" ht="20.149999999999999" customHeight="1">
      <c r="A10" s="506"/>
      <c r="B10" s="1169" t="s">
        <v>531</v>
      </c>
      <c r="C10" s="1170"/>
      <c r="D10" s="1096"/>
      <c r="E10" s="1096"/>
      <c r="F10" s="1096"/>
      <c r="G10" s="1096"/>
      <c r="H10" s="1096"/>
      <c r="I10" s="1096"/>
      <c r="J10" s="1096"/>
      <c r="K10" s="1096"/>
      <c r="L10" s="1096"/>
      <c r="M10" s="503"/>
    </row>
    <row r="11" spans="1:13" ht="20.149999999999999" customHeight="1">
      <c r="A11" s="502"/>
      <c r="B11" s="1167" t="s">
        <v>530</v>
      </c>
      <c r="C11" s="1168"/>
      <c r="D11" s="1097"/>
      <c r="E11" s="1097"/>
      <c r="F11" s="1097"/>
      <c r="G11" s="1097"/>
      <c r="H11" s="1097"/>
      <c r="I11" s="1097"/>
      <c r="J11" s="1097"/>
      <c r="K11" s="1097"/>
      <c r="L11" s="1097"/>
      <c r="M11" s="503"/>
    </row>
    <row r="12" spans="1:13" ht="20.149999999999999" customHeight="1">
      <c r="A12" s="506"/>
      <c r="B12" s="1169" t="s">
        <v>531</v>
      </c>
      <c r="C12" s="1170"/>
      <c r="D12" s="1096"/>
      <c r="E12" s="1096"/>
      <c r="F12" s="1096"/>
      <c r="G12" s="1096"/>
      <c r="H12" s="1096"/>
      <c r="I12" s="1096"/>
      <c r="J12" s="1096"/>
      <c r="K12" s="1096"/>
      <c r="L12" s="1096"/>
      <c r="M12" s="503"/>
    </row>
    <row r="13" spans="1:13" ht="20.149999999999999" customHeight="1">
      <c r="A13" s="502"/>
      <c r="B13" s="1167" t="s">
        <v>530</v>
      </c>
      <c r="C13" s="1168"/>
      <c r="D13" s="1097"/>
      <c r="E13" s="1097"/>
      <c r="F13" s="1097"/>
      <c r="G13" s="1097"/>
      <c r="H13" s="1097"/>
      <c r="I13" s="1097"/>
      <c r="J13" s="1097"/>
      <c r="K13" s="1097"/>
      <c r="L13" s="1097"/>
      <c r="M13" s="503"/>
    </row>
    <row r="14" spans="1:13" ht="20" customHeight="1">
      <c r="A14" s="506"/>
      <c r="B14" s="1169" t="s">
        <v>531</v>
      </c>
      <c r="C14" s="1170"/>
      <c r="D14" s="1096"/>
      <c r="E14" s="1096"/>
      <c r="F14" s="1096"/>
      <c r="G14" s="1096"/>
      <c r="H14" s="1096"/>
      <c r="I14" s="1096"/>
      <c r="J14" s="1096"/>
      <c r="K14" s="1096"/>
      <c r="L14" s="1096"/>
      <c r="M14" s="503"/>
    </row>
    <row r="15" spans="1:13" ht="25" customHeight="1">
      <c r="A15" s="515"/>
      <c r="B15" s="1197" t="s">
        <v>532</v>
      </c>
      <c r="C15" s="1139"/>
      <c r="D15" s="517" t="s">
        <v>559</v>
      </c>
      <c r="E15" s="517" t="s">
        <v>560</v>
      </c>
      <c r="F15" s="517" t="s">
        <v>561</v>
      </c>
      <c r="G15" s="1183" t="s">
        <v>562</v>
      </c>
      <c r="H15" s="1184"/>
      <c r="I15" s="517" t="s">
        <v>563</v>
      </c>
      <c r="J15" s="517" t="s">
        <v>564</v>
      </c>
      <c r="K15" s="739"/>
      <c r="L15" s="740"/>
      <c r="M15" s="503"/>
    </row>
    <row r="16" spans="1:13" ht="22" customHeight="1">
      <c r="A16" s="506"/>
      <c r="B16" s="1200"/>
      <c r="C16" s="1201"/>
      <c r="D16" s="519"/>
      <c r="E16" s="519"/>
      <c r="F16" s="519"/>
      <c r="G16" s="1086"/>
      <c r="H16" s="1087"/>
      <c r="I16" s="519"/>
      <c r="J16" s="519"/>
      <c r="K16" s="741"/>
      <c r="L16" s="742"/>
      <c r="M16" s="503"/>
    </row>
    <row r="17" spans="1:13" ht="31" customHeight="1">
      <c r="A17" s="520"/>
      <c r="B17" s="1205" t="s">
        <v>534</v>
      </c>
      <c r="C17" s="1206"/>
      <c r="D17" s="521"/>
      <c r="E17" s="521"/>
      <c r="F17" s="521"/>
      <c r="G17" s="1088"/>
      <c r="H17" s="1089"/>
      <c r="I17" s="521"/>
      <c r="J17" s="521"/>
      <c r="K17" s="743"/>
      <c r="L17" s="744"/>
      <c r="M17" s="503"/>
    </row>
    <row r="18" spans="1:13" ht="26" customHeight="1">
      <c r="A18" s="515"/>
      <c r="B18" s="1179" t="s">
        <v>533</v>
      </c>
      <c r="C18" s="1180"/>
      <c r="D18" s="517" t="s">
        <v>42</v>
      </c>
      <c r="E18" s="517" t="s">
        <v>43</v>
      </c>
      <c r="F18" s="517" t="s">
        <v>44</v>
      </c>
      <c r="G18" s="1183" t="s">
        <v>45</v>
      </c>
      <c r="H18" s="1184"/>
      <c r="I18" s="518" t="s">
        <v>46</v>
      </c>
      <c r="J18" s="1185" t="s">
        <v>535</v>
      </c>
      <c r="K18" s="1186"/>
      <c r="L18" s="1187"/>
      <c r="M18" s="503"/>
    </row>
    <row r="19" spans="1:13" ht="22" customHeight="1">
      <c r="A19" s="506"/>
      <c r="B19" s="1181"/>
      <c r="C19" s="1182"/>
      <c r="D19" s="519"/>
      <c r="E19" s="519"/>
      <c r="F19" s="519"/>
      <c r="G19" s="1086"/>
      <c r="H19" s="1087"/>
      <c r="I19" s="519"/>
      <c r="J19" s="1188"/>
      <c r="K19" s="1189"/>
      <c r="L19" s="1190"/>
      <c r="M19" s="503"/>
    </row>
    <row r="20" spans="1:13" ht="31" customHeight="1">
      <c r="A20" s="520"/>
      <c r="B20" s="1194" t="s">
        <v>534</v>
      </c>
      <c r="C20" s="1195"/>
      <c r="D20" s="522"/>
      <c r="E20" s="522"/>
      <c r="F20" s="522"/>
      <c r="G20" s="1207"/>
      <c r="H20" s="1208"/>
      <c r="I20" s="522"/>
      <c r="J20" s="1191"/>
      <c r="K20" s="1192"/>
      <c r="L20" s="1193"/>
      <c r="M20" s="503"/>
    </row>
    <row r="21" spans="1:13" ht="20.149999999999999" customHeight="1">
      <c r="A21" s="502"/>
      <c r="B21" s="1149" t="s">
        <v>537</v>
      </c>
      <c r="C21" s="1150"/>
      <c r="D21" s="1150"/>
      <c r="E21" s="1150"/>
      <c r="F21" s="1150"/>
      <c r="G21" s="1150"/>
      <c r="H21" s="1150"/>
      <c r="I21" s="1150"/>
      <c r="J21" s="1150"/>
      <c r="K21" s="1150"/>
      <c r="L21" s="1151"/>
      <c r="M21" s="503"/>
    </row>
    <row r="22" spans="1:13" ht="20.149999999999999" customHeight="1">
      <c r="A22" s="502"/>
      <c r="B22" s="525"/>
      <c r="C22" s="526" t="s">
        <v>538</v>
      </c>
      <c r="D22" s="527"/>
      <c r="E22" s="527"/>
      <c r="F22" s="527"/>
      <c r="G22" s="527"/>
      <c r="H22" s="527"/>
      <c r="I22" s="528"/>
      <c r="J22" s="528"/>
      <c r="K22" s="528"/>
      <c r="L22" s="529"/>
      <c r="M22" s="503"/>
    </row>
    <row r="23" spans="1:13" ht="20.149999999999999" customHeight="1">
      <c r="A23" s="530"/>
      <c r="B23" s="503"/>
      <c r="C23" s="531"/>
      <c r="D23" s="1163" t="s">
        <v>542</v>
      </c>
      <c r="E23" s="1163"/>
      <c r="F23" s="1163" t="s">
        <v>543</v>
      </c>
      <c r="G23" s="1163"/>
      <c r="H23" s="1163"/>
      <c r="I23" s="1048"/>
      <c r="J23" s="1048"/>
      <c r="K23" s="1048"/>
      <c r="L23" s="1090"/>
      <c r="M23" s="503"/>
    </row>
    <row r="24" spans="1:13" ht="20.149999999999999" customHeight="1">
      <c r="A24" s="503"/>
      <c r="B24" s="503"/>
      <c r="C24" s="532" t="s">
        <v>539</v>
      </c>
      <c r="D24" s="1091"/>
      <c r="E24" s="1091"/>
      <c r="F24" s="1091"/>
      <c r="G24" s="1091"/>
      <c r="H24" s="1091"/>
      <c r="I24" s="1048"/>
      <c r="J24" s="1048"/>
      <c r="K24" s="1048"/>
      <c r="L24" s="1090"/>
      <c r="M24" s="503"/>
    </row>
    <row r="25" spans="1:13" ht="20.149999999999999" customHeight="1">
      <c r="A25" s="503"/>
      <c r="B25" s="503"/>
      <c r="C25" s="532" t="s">
        <v>540</v>
      </c>
      <c r="D25" s="1091"/>
      <c r="E25" s="1091"/>
      <c r="F25" s="1091"/>
      <c r="G25" s="1091"/>
      <c r="H25" s="1091"/>
      <c r="I25" s="1048"/>
      <c r="J25" s="1048"/>
      <c r="K25" s="1048"/>
      <c r="L25" s="1090"/>
      <c r="M25" s="503"/>
    </row>
    <row r="26" spans="1:13" ht="20.149999999999999" customHeight="1">
      <c r="A26" s="503"/>
      <c r="B26" s="503"/>
      <c r="C26" s="533" t="s">
        <v>541</v>
      </c>
      <c r="D26" s="1158"/>
      <c r="E26" s="1158"/>
      <c r="F26" s="1158"/>
      <c r="G26" s="1158"/>
      <c r="H26" s="1158"/>
      <c r="I26" s="1048"/>
      <c r="J26" s="1048"/>
      <c r="K26" s="1048"/>
      <c r="L26" s="1090"/>
      <c r="M26" s="503"/>
    </row>
    <row r="27" spans="1:13" ht="10" customHeight="1">
      <c r="A27" s="503"/>
      <c r="B27" s="1152"/>
      <c r="C27" s="1153"/>
      <c r="D27" s="1153"/>
      <c r="E27" s="1153"/>
      <c r="F27" s="1153"/>
      <c r="G27" s="1153"/>
      <c r="H27" s="1153"/>
      <c r="I27" s="1153"/>
      <c r="J27" s="1153"/>
      <c r="K27" s="1153"/>
      <c r="L27" s="1154"/>
      <c r="M27" s="503"/>
    </row>
    <row r="28" spans="1:13" ht="20.149999999999999" customHeight="1">
      <c r="A28" s="503"/>
      <c r="B28" s="534"/>
      <c r="C28" s="1165" t="s">
        <v>544</v>
      </c>
      <c r="D28" s="1062"/>
      <c r="E28" s="1062"/>
      <c r="F28" s="1062"/>
      <c r="G28" s="1062"/>
      <c r="H28" s="1062"/>
      <c r="I28" s="1062"/>
      <c r="J28" s="1062"/>
      <c r="K28" s="1062"/>
      <c r="L28" s="1166"/>
      <c r="M28" s="503"/>
    </row>
    <row r="29" spans="1:13" ht="20.149999999999999" customHeight="1">
      <c r="A29" s="530"/>
      <c r="B29" s="536"/>
      <c r="C29" s="537"/>
      <c r="D29" s="1162" t="s">
        <v>545</v>
      </c>
      <c r="E29" s="1162"/>
      <c r="F29" s="1162" t="s">
        <v>546</v>
      </c>
      <c r="G29" s="1162"/>
      <c r="H29" s="1162"/>
      <c r="I29" s="1162" t="s">
        <v>547</v>
      </c>
      <c r="J29" s="1162"/>
      <c r="K29" s="1164"/>
      <c r="L29" s="1090"/>
      <c r="M29" s="503"/>
    </row>
    <row r="30" spans="1:13" ht="20.149999999999999" customHeight="1">
      <c r="A30" s="503"/>
      <c r="B30" s="503"/>
      <c r="C30" s="532" t="s">
        <v>539</v>
      </c>
      <c r="D30" s="1091"/>
      <c r="E30" s="1091"/>
      <c r="F30" s="1091"/>
      <c r="G30" s="1091"/>
      <c r="H30" s="1091"/>
      <c r="I30" s="1091"/>
      <c r="J30" s="1091"/>
      <c r="K30" s="1048"/>
      <c r="L30" s="1090"/>
      <c r="M30" s="503"/>
    </row>
    <row r="31" spans="1:13" ht="20.149999999999999" customHeight="1">
      <c r="A31" s="503"/>
      <c r="B31" s="503"/>
      <c r="C31" s="532" t="s">
        <v>540</v>
      </c>
      <c r="D31" s="1091"/>
      <c r="E31" s="1091"/>
      <c r="F31" s="1091"/>
      <c r="G31" s="1091"/>
      <c r="H31" s="1091"/>
      <c r="I31" s="1091"/>
      <c r="J31" s="1091"/>
      <c r="K31" s="1048"/>
      <c r="L31" s="1090"/>
      <c r="M31" s="503"/>
    </row>
    <row r="32" spans="1:13" ht="20.149999999999999" customHeight="1">
      <c r="A32" s="503"/>
      <c r="B32" s="503"/>
      <c r="C32" s="533" t="s">
        <v>541</v>
      </c>
      <c r="D32" s="1158"/>
      <c r="E32" s="1158"/>
      <c r="F32" s="1158"/>
      <c r="G32" s="1158"/>
      <c r="H32" s="1158"/>
      <c r="I32" s="1158"/>
      <c r="J32" s="1158"/>
      <c r="K32" s="1048"/>
      <c r="L32" s="1090"/>
      <c r="M32" s="503"/>
    </row>
    <row r="33" spans="1:13" ht="10" customHeight="1">
      <c r="A33" s="503"/>
      <c r="B33" s="1155"/>
      <c r="C33" s="1156"/>
      <c r="D33" s="1156"/>
      <c r="E33" s="1156"/>
      <c r="F33" s="1156"/>
      <c r="G33" s="1156"/>
      <c r="H33" s="1156"/>
      <c r="I33" s="1156"/>
      <c r="J33" s="1156"/>
      <c r="K33" s="1156"/>
      <c r="L33" s="1157"/>
      <c r="M33" s="503"/>
    </row>
    <row r="34" spans="1:13" ht="20.149999999999999" customHeight="1">
      <c r="A34" s="503"/>
      <c r="B34" s="538"/>
      <c r="C34" s="1146" t="s">
        <v>565</v>
      </c>
      <c r="D34" s="1147"/>
      <c r="E34" s="1147"/>
      <c r="F34" s="1147"/>
      <c r="G34" s="1147"/>
      <c r="H34" s="1147"/>
      <c r="I34" s="1147"/>
      <c r="J34" s="1147"/>
      <c r="K34" s="1147"/>
      <c r="L34" s="1148"/>
      <c r="M34" s="503"/>
    </row>
    <row r="35" spans="1:13" ht="20.149999999999999" customHeight="1">
      <c r="A35" s="530"/>
      <c r="B35" s="503"/>
      <c r="C35" s="531"/>
      <c r="D35" s="1202" t="s">
        <v>548</v>
      </c>
      <c r="E35" s="1202"/>
      <c r="F35" s="1202" t="s">
        <v>549</v>
      </c>
      <c r="G35" s="1202"/>
      <c r="H35" s="1202"/>
      <c r="I35" s="1202" t="s">
        <v>550</v>
      </c>
      <c r="J35" s="1202"/>
      <c r="K35" s="1202" t="s">
        <v>551</v>
      </c>
      <c r="L35" s="1203"/>
      <c r="M35" s="503"/>
    </row>
    <row r="36" spans="1:13" ht="20.149999999999999" customHeight="1">
      <c r="A36" s="503"/>
      <c r="B36" s="503"/>
      <c r="C36" s="532" t="s">
        <v>552</v>
      </c>
      <c r="D36" s="1091"/>
      <c r="E36" s="1091"/>
      <c r="F36" s="1091"/>
      <c r="G36" s="1091"/>
      <c r="H36" s="1091"/>
      <c r="I36" s="1091"/>
      <c r="J36" s="1091"/>
      <c r="K36" s="1091"/>
      <c r="L36" s="1204"/>
      <c r="M36" s="503"/>
    </row>
    <row r="37" spans="1:13" ht="20.149999999999999" customHeight="1">
      <c r="A37" s="503"/>
      <c r="B37" s="503"/>
      <c r="C37" s="532" t="s">
        <v>553</v>
      </c>
      <c r="D37" s="1091"/>
      <c r="E37" s="1091"/>
      <c r="F37" s="1091"/>
      <c r="G37" s="1091"/>
      <c r="H37" s="1091"/>
      <c r="I37" s="1091"/>
      <c r="J37" s="1091"/>
      <c r="K37" s="1091"/>
      <c r="L37" s="1204"/>
      <c r="M37" s="503"/>
    </row>
    <row r="38" spans="1:13" ht="20.149999999999999" customHeight="1">
      <c r="A38" s="503"/>
      <c r="B38" s="539"/>
      <c r="C38" s="540" t="s">
        <v>554</v>
      </c>
      <c r="D38" s="1259"/>
      <c r="E38" s="1259"/>
      <c r="F38" s="1259"/>
      <c r="G38" s="1259"/>
      <c r="H38" s="1259"/>
      <c r="I38" s="1259"/>
      <c r="J38" s="1259"/>
      <c r="K38" s="1259"/>
      <c r="L38" s="1260"/>
      <c r="M38" s="503"/>
    </row>
    <row r="39" spans="1:13" ht="20.25" customHeight="1">
      <c r="A39" s="502"/>
      <c r="B39" s="1159" t="s">
        <v>568</v>
      </c>
      <c r="C39" s="1160"/>
      <c r="D39" s="1160"/>
      <c r="E39" s="1160"/>
      <c r="F39" s="1160"/>
      <c r="G39" s="1160"/>
      <c r="H39" s="1160"/>
      <c r="I39" s="1160"/>
      <c r="J39" s="1160"/>
      <c r="K39" s="1160"/>
      <c r="L39" s="1161"/>
      <c r="M39" s="503"/>
    </row>
    <row r="40" spans="1:13" ht="20.149999999999999" customHeight="1">
      <c r="A40" s="502"/>
      <c r="B40" s="504" t="s">
        <v>556</v>
      </c>
      <c r="C40" s="505" t="s">
        <v>521</v>
      </c>
      <c r="D40" s="1097"/>
      <c r="E40" s="1097"/>
      <c r="F40" s="1097"/>
      <c r="G40" s="1097"/>
      <c r="H40" s="1097"/>
      <c r="I40" s="1097"/>
      <c r="J40" s="1097"/>
      <c r="K40" s="1097"/>
      <c r="L40" s="1097"/>
      <c r="M40" s="503"/>
    </row>
    <row r="41" spans="1:13" ht="20.149999999999999" customHeight="1">
      <c r="A41" s="506"/>
      <c r="B41" s="507"/>
      <c r="C41" s="508" t="s">
        <v>522</v>
      </c>
      <c r="D41" s="1196"/>
      <c r="E41" s="1196"/>
      <c r="F41" s="1196"/>
      <c r="G41" s="1196"/>
      <c r="H41" s="1196"/>
      <c r="I41" s="1196"/>
      <c r="J41" s="1196"/>
      <c r="K41" s="1196"/>
      <c r="L41" s="1196"/>
      <c r="M41" s="503"/>
    </row>
    <row r="42" spans="1:13" ht="40.75" customHeight="1">
      <c r="A42" s="506"/>
      <c r="B42" s="738" t="s">
        <v>557</v>
      </c>
      <c r="C42" s="510" t="s">
        <v>523</v>
      </c>
      <c r="D42" s="1092"/>
      <c r="E42" s="1092"/>
      <c r="F42" s="1092"/>
      <c r="G42" s="1092"/>
      <c r="H42" s="1092"/>
      <c r="I42" s="1092"/>
      <c r="J42" s="510" t="s">
        <v>36</v>
      </c>
      <c r="K42" s="1093"/>
      <c r="L42" s="1094"/>
      <c r="M42" s="503"/>
    </row>
    <row r="43" spans="1:13" ht="20.149999999999999" customHeight="1">
      <c r="A43" s="506"/>
      <c r="B43" s="509"/>
      <c r="C43" s="510" t="s">
        <v>524</v>
      </c>
      <c r="D43" s="511"/>
      <c r="E43" s="512" t="s">
        <v>525</v>
      </c>
      <c r="F43" s="513"/>
      <c r="G43" s="1080" t="s">
        <v>526</v>
      </c>
      <c r="H43" s="1081"/>
      <c r="I43" s="1082"/>
      <c r="J43" s="1083" t="s">
        <v>527</v>
      </c>
      <c r="K43" s="1084"/>
      <c r="L43" s="1085"/>
      <c r="M43" s="503"/>
    </row>
    <row r="44" spans="1:13" ht="59.15" customHeight="1">
      <c r="A44" s="506"/>
      <c r="B44" s="514"/>
      <c r="C44" s="510" t="s">
        <v>529</v>
      </c>
      <c r="D44" s="1038"/>
      <c r="E44" s="1095"/>
      <c r="F44" s="1095"/>
      <c r="G44" s="1095"/>
      <c r="H44" s="1095"/>
      <c r="I44" s="1095"/>
      <c r="J44" s="1095"/>
      <c r="K44" s="1095"/>
      <c r="L44" s="1095"/>
      <c r="M44" s="503"/>
    </row>
    <row r="45" spans="1:13" ht="20.149999999999999" customHeight="1">
      <c r="A45" s="502"/>
      <c r="B45" s="1167" t="s">
        <v>530</v>
      </c>
      <c r="C45" s="1168"/>
      <c r="D45" s="1097"/>
      <c r="E45" s="1097"/>
      <c r="F45" s="1097"/>
      <c r="G45" s="1097"/>
      <c r="H45" s="1097"/>
      <c r="I45" s="1097"/>
      <c r="J45" s="1097"/>
      <c r="K45" s="1097"/>
      <c r="L45" s="1097"/>
      <c r="M45" s="503"/>
    </row>
    <row r="46" spans="1:13" ht="20.149999999999999" customHeight="1">
      <c r="A46" s="506"/>
      <c r="B46" s="1169" t="s">
        <v>531</v>
      </c>
      <c r="C46" s="1170"/>
      <c r="D46" s="1096"/>
      <c r="E46" s="1096"/>
      <c r="F46" s="1096"/>
      <c r="G46" s="1096"/>
      <c r="H46" s="1096"/>
      <c r="I46" s="1096"/>
      <c r="J46" s="1096"/>
      <c r="K46" s="1096"/>
      <c r="L46" s="1096"/>
      <c r="M46" s="503"/>
    </row>
    <row r="47" spans="1:13" ht="20.149999999999999" customHeight="1">
      <c r="A47" s="502"/>
      <c r="B47" s="1167" t="s">
        <v>530</v>
      </c>
      <c r="C47" s="1168"/>
      <c r="D47" s="1097"/>
      <c r="E47" s="1097"/>
      <c r="F47" s="1097"/>
      <c r="G47" s="1097"/>
      <c r="H47" s="1097"/>
      <c r="I47" s="1097"/>
      <c r="J47" s="1097"/>
      <c r="K47" s="1097"/>
      <c r="L47" s="1097"/>
      <c r="M47" s="503"/>
    </row>
    <row r="48" spans="1:13" ht="20.149999999999999" customHeight="1">
      <c r="A48" s="506"/>
      <c r="B48" s="1169" t="s">
        <v>531</v>
      </c>
      <c r="C48" s="1170"/>
      <c r="D48" s="1096"/>
      <c r="E48" s="1096"/>
      <c r="F48" s="1096"/>
      <c r="G48" s="1096"/>
      <c r="H48" s="1096"/>
      <c r="I48" s="1096"/>
      <c r="J48" s="1096"/>
      <c r="K48" s="1096"/>
      <c r="L48" s="1096"/>
      <c r="M48" s="503"/>
    </row>
    <row r="49" spans="1:13" ht="20.149999999999999" customHeight="1">
      <c r="A49" s="502"/>
      <c r="B49" s="1167" t="s">
        <v>530</v>
      </c>
      <c r="C49" s="1168"/>
      <c r="D49" s="1097"/>
      <c r="E49" s="1097"/>
      <c r="F49" s="1097"/>
      <c r="G49" s="1097"/>
      <c r="H49" s="1097"/>
      <c r="I49" s="1097"/>
      <c r="J49" s="1097"/>
      <c r="K49" s="1097"/>
      <c r="L49" s="1097"/>
      <c r="M49" s="503"/>
    </row>
    <row r="50" spans="1:13" ht="20" customHeight="1">
      <c r="A50" s="506"/>
      <c r="B50" s="1169" t="s">
        <v>531</v>
      </c>
      <c r="C50" s="1170"/>
      <c r="D50" s="1096"/>
      <c r="E50" s="1096"/>
      <c r="F50" s="1096"/>
      <c r="G50" s="1096"/>
      <c r="H50" s="1096"/>
      <c r="I50" s="1096"/>
      <c r="J50" s="1096"/>
      <c r="K50" s="1096"/>
      <c r="L50" s="1096"/>
      <c r="M50" s="503"/>
    </row>
    <row r="51" spans="1:13" ht="25" customHeight="1">
      <c r="A51" s="515"/>
      <c r="B51" s="1197" t="s">
        <v>532</v>
      </c>
      <c r="C51" s="1139"/>
      <c r="D51" s="517" t="s">
        <v>559</v>
      </c>
      <c r="E51" s="517" t="s">
        <v>560</v>
      </c>
      <c r="F51" s="517" t="s">
        <v>561</v>
      </c>
      <c r="G51" s="1183" t="s">
        <v>562</v>
      </c>
      <c r="H51" s="1184"/>
      <c r="I51" s="517" t="s">
        <v>563</v>
      </c>
      <c r="J51" s="517" t="s">
        <v>564</v>
      </c>
      <c r="K51" s="739"/>
      <c r="L51" s="740"/>
      <c r="M51" s="503"/>
    </row>
    <row r="52" spans="1:13" ht="22" customHeight="1">
      <c r="A52" s="506"/>
      <c r="B52" s="1200"/>
      <c r="C52" s="1201"/>
      <c r="D52" s="519"/>
      <c r="E52" s="519"/>
      <c r="F52" s="519"/>
      <c r="G52" s="1086"/>
      <c r="H52" s="1087"/>
      <c r="I52" s="519"/>
      <c r="J52" s="519"/>
      <c r="K52" s="741"/>
      <c r="L52" s="742"/>
      <c r="M52" s="503"/>
    </row>
    <row r="53" spans="1:13" ht="31" customHeight="1">
      <c r="A53" s="520"/>
      <c r="B53" s="1205" t="s">
        <v>534</v>
      </c>
      <c r="C53" s="1206"/>
      <c r="D53" s="521"/>
      <c r="E53" s="521"/>
      <c r="F53" s="521"/>
      <c r="G53" s="1088"/>
      <c r="H53" s="1089"/>
      <c r="I53" s="521"/>
      <c r="J53" s="521"/>
      <c r="K53" s="743"/>
      <c r="L53" s="744"/>
      <c r="M53" s="503"/>
    </row>
    <row r="54" spans="1:13" ht="26" customHeight="1">
      <c r="A54" s="515"/>
      <c r="B54" s="1179" t="s">
        <v>533</v>
      </c>
      <c r="C54" s="1180"/>
      <c r="D54" s="517" t="s">
        <v>42</v>
      </c>
      <c r="E54" s="517" t="s">
        <v>43</v>
      </c>
      <c r="F54" s="517" t="s">
        <v>44</v>
      </c>
      <c r="G54" s="1183" t="s">
        <v>45</v>
      </c>
      <c r="H54" s="1184"/>
      <c r="I54" s="518" t="s">
        <v>46</v>
      </c>
      <c r="J54" s="1185" t="s">
        <v>535</v>
      </c>
      <c r="K54" s="1186"/>
      <c r="L54" s="1187"/>
      <c r="M54" s="503"/>
    </row>
    <row r="55" spans="1:13" ht="22" customHeight="1">
      <c r="A55" s="506"/>
      <c r="B55" s="1181"/>
      <c r="C55" s="1182"/>
      <c r="D55" s="519"/>
      <c r="E55" s="519"/>
      <c r="F55" s="519"/>
      <c r="G55" s="1086"/>
      <c r="H55" s="1087"/>
      <c r="I55" s="519"/>
      <c r="J55" s="1188"/>
      <c r="K55" s="1189"/>
      <c r="L55" s="1190"/>
      <c r="M55" s="503"/>
    </row>
    <row r="56" spans="1:13" ht="31" customHeight="1">
      <c r="A56" s="520"/>
      <c r="B56" s="1194" t="s">
        <v>534</v>
      </c>
      <c r="C56" s="1195"/>
      <c r="D56" s="522"/>
      <c r="E56" s="522"/>
      <c r="F56" s="522"/>
      <c r="G56" s="1207"/>
      <c r="H56" s="1208"/>
      <c r="I56" s="522"/>
      <c r="J56" s="1191"/>
      <c r="K56" s="1192"/>
      <c r="L56" s="1193"/>
      <c r="M56" s="503"/>
    </row>
    <row r="57" spans="1:13" ht="20.149999999999999" customHeight="1">
      <c r="A57" s="502"/>
      <c r="B57" s="1149" t="s">
        <v>537</v>
      </c>
      <c r="C57" s="1150"/>
      <c r="D57" s="1150"/>
      <c r="E57" s="1150"/>
      <c r="F57" s="1150"/>
      <c r="G57" s="1150"/>
      <c r="H57" s="1150"/>
      <c r="I57" s="1150"/>
      <c r="J57" s="1150"/>
      <c r="K57" s="1150"/>
      <c r="L57" s="1151"/>
      <c r="M57" s="503"/>
    </row>
    <row r="58" spans="1:13" ht="20.149999999999999" customHeight="1">
      <c r="A58" s="502"/>
      <c r="B58" s="525"/>
      <c r="C58" s="526" t="s">
        <v>538</v>
      </c>
      <c r="D58" s="527"/>
      <c r="E58" s="527"/>
      <c r="F58" s="527"/>
      <c r="G58" s="527"/>
      <c r="H58" s="527"/>
      <c r="I58" s="528"/>
      <c r="J58" s="528"/>
      <c r="K58" s="528"/>
      <c r="L58" s="529"/>
      <c r="M58" s="503"/>
    </row>
    <row r="59" spans="1:13" ht="20.149999999999999" customHeight="1">
      <c r="A59" s="530"/>
      <c r="B59" s="503"/>
      <c r="C59" s="531"/>
      <c r="D59" s="1163" t="s">
        <v>542</v>
      </c>
      <c r="E59" s="1163"/>
      <c r="F59" s="1163" t="s">
        <v>543</v>
      </c>
      <c r="G59" s="1163"/>
      <c r="H59" s="1163"/>
      <c r="I59" s="1048"/>
      <c r="J59" s="1048"/>
      <c r="K59" s="1048"/>
      <c r="L59" s="1090"/>
      <c r="M59" s="503"/>
    </row>
    <row r="60" spans="1:13" ht="20.149999999999999" customHeight="1">
      <c r="A60" s="503"/>
      <c r="B60" s="503"/>
      <c r="C60" s="532" t="s">
        <v>539</v>
      </c>
      <c r="D60" s="1091"/>
      <c r="E60" s="1091"/>
      <c r="F60" s="1091"/>
      <c r="G60" s="1091"/>
      <c r="H60" s="1091"/>
      <c r="I60" s="1048"/>
      <c r="J60" s="1048"/>
      <c r="K60" s="1048"/>
      <c r="L60" s="1090"/>
      <c r="M60" s="503"/>
    </row>
    <row r="61" spans="1:13" ht="20.149999999999999" customHeight="1">
      <c r="A61" s="503"/>
      <c r="B61" s="503"/>
      <c r="C61" s="532" t="s">
        <v>540</v>
      </c>
      <c r="D61" s="1091"/>
      <c r="E61" s="1091"/>
      <c r="F61" s="1091"/>
      <c r="G61" s="1091"/>
      <c r="H61" s="1091"/>
      <c r="I61" s="1048"/>
      <c r="J61" s="1048"/>
      <c r="K61" s="1048"/>
      <c r="L61" s="1090"/>
      <c r="M61" s="503"/>
    </row>
    <row r="62" spans="1:13" ht="20.149999999999999" customHeight="1">
      <c r="A62" s="503"/>
      <c r="B62" s="503"/>
      <c r="C62" s="533" t="s">
        <v>541</v>
      </c>
      <c r="D62" s="1158"/>
      <c r="E62" s="1158"/>
      <c r="F62" s="1158"/>
      <c r="G62" s="1158"/>
      <c r="H62" s="1158"/>
      <c r="I62" s="1048"/>
      <c r="J62" s="1048"/>
      <c r="K62" s="1048"/>
      <c r="L62" s="1090"/>
      <c r="M62" s="503"/>
    </row>
    <row r="63" spans="1:13" ht="10" customHeight="1">
      <c r="A63" s="503"/>
      <c r="B63" s="1152"/>
      <c r="C63" s="1153"/>
      <c r="D63" s="1153"/>
      <c r="E63" s="1153"/>
      <c r="F63" s="1153"/>
      <c r="G63" s="1153"/>
      <c r="H63" s="1153"/>
      <c r="I63" s="1153"/>
      <c r="J63" s="1153"/>
      <c r="K63" s="1153"/>
      <c r="L63" s="1154"/>
      <c r="M63" s="503"/>
    </row>
    <row r="64" spans="1:13" ht="20.149999999999999" customHeight="1">
      <c r="A64" s="503"/>
      <c r="B64" s="534"/>
      <c r="C64" s="1165" t="s">
        <v>544</v>
      </c>
      <c r="D64" s="1062"/>
      <c r="E64" s="1062"/>
      <c r="F64" s="1062"/>
      <c r="G64" s="1062"/>
      <c r="H64" s="1062"/>
      <c r="I64" s="1062"/>
      <c r="J64" s="1062"/>
      <c r="K64" s="1062"/>
      <c r="L64" s="1166"/>
      <c r="M64" s="503"/>
    </row>
    <row r="65" spans="1:13" ht="20.149999999999999" customHeight="1">
      <c r="A65" s="530"/>
      <c r="B65" s="536"/>
      <c r="C65" s="537"/>
      <c r="D65" s="1162" t="s">
        <v>545</v>
      </c>
      <c r="E65" s="1162"/>
      <c r="F65" s="1162" t="s">
        <v>546</v>
      </c>
      <c r="G65" s="1162"/>
      <c r="H65" s="1162"/>
      <c r="I65" s="1162" t="s">
        <v>547</v>
      </c>
      <c r="J65" s="1162"/>
      <c r="K65" s="1164"/>
      <c r="L65" s="1090"/>
      <c r="M65" s="503"/>
    </row>
    <row r="66" spans="1:13" ht="20.149999999999999" customHeight="1">
      <c r="A66" s="503"/>
      <c r="B66" s="503"/>
      <c r="C66" s="532" t="s">
        <v>539</v>
      </c>
      <c r="D66" s="1091"/>
      <c r="E66" s="1091"/>
      <c r="F66" s="1091"/>
      <c r="G66" s="1091"/>
      <c r="H66" s="1091"/>
      <c r="I66" s="1091"/>
      <c r="J66" s="1091"/>
      <c r="K66" s="1048"/>
      <c r="L66" s="1090"/>
      <c r="M66" s="503"/>
    </row>
    <row r="67" spans="1:13" ht="20.149999999999999" customHeight="1">
      <c r="A67" s="503"/>
      <c r="B67" s="503"/>
      <c r="C67" s="532" t="s">
        <v>540</v>
      </c>
      <c r="D67" s="1091"/>
      <c r="E67" s="1091"/>
      <c r="F67" s="1091"/>
      <c r="G67" s="1091"/>
      <c r="H67" s="1091"/>
      <c r="I67" s="1091"/>
      <c r="J67" s="1091"/>
      <c r="K67" s="1048"/>
      <c r="L67" s="1090"/>
      <c r="M67" s="503"/>
    </row>
    <row r="68" spans="1:13" ht="20.149999999999999" customHeight="1">
      <c r="A68" s="503"/>
      <c r="B68" s="503"/>
      <c r="C68" s="533" t="s">
        <v>541</v>
      </c>
      <c r="D68" s="1158"/>
      <c r="E68" s="1158"/>
      <c r="F68" s="1158"/>
      <c r="G68" s="1158"/>
      <c r="H68" s="1158"/>
      <c r="I68" s="1158"/>
      <c r="J68" s="1158"/>
      <c r="K68" s="1048"/>
      <c r="L68" s="1090"/>
      <c r="M68" s="503"/>
    </row>
    <row r="69" spans="1:13" ht="10" customHeight="1">
      <c r="A69" s="503"/>
      <c r="B69" s="1155"/>
      <c r="C69" s="1156"/>
      <c r="D69" s="1156"/>
      <c r="E69" s="1156"/>
      <c r="F69" s="1156"/>
      <c r="G69" s="1156"/>
      <c r="H69" s="1156"/>
      <c r="I69" s="1156"/>
      <c r="J69" s="1156"/>
      <c r="K69" s="1156"/>
      <c r="L69" s="1157"/>
      <c r="M69" s="503"/>
    </row>
    <row r="70" spans="1:13" ht="20.149999999999999" customHeight="1">
      <c r="A70" s="503"/>
      <c r="B70" s="538"/>
      <c r="C70" s="1146" t="s">
        <v>565</v>
      </c>
      <c r="D70" s="1147"/>
      <c r="E70" s="1147"/>
      <c r="F70" s="1147"/>
      <c r="G70" s="1147"/>
      <c r="H70" s="1147"/>
      <c r="I70" s="1147"/>
      <c r="J70" s="1147"/>
      <c r="K70" s="1147"/>
      <c r="L70" s="1148"/>
      <c r="M70" s="503"/>
    </row>
    <row r="71" spans="1:13" ht="20.149999999999999" customHeight="1">
      <c r="A71" s="530"/>
      <c r="B71" s="503"/>
      <c r="C71" s="531"/>
      <c r="D71" s="1202" t="s">
        <v>548</v>
      </c>
      <c r="E71" s="1202"/>
      <c r="F71" s="1202" t="s">
        <v>549</v>
      </c>
      <c r="G71" s="1202"/>
      <c r="H71" s="1202"/>
      <c r="I71" s="1202" t="s">
        <v>550</v>
      </c>
      <c r="J71" s="1202"/>
      <c r="K71" s="1202" t="s">
        <v>551</v>
      </c>
      <c r="L71" s="1203"/>
      <c r="M71" s="503"/>
    </row>
    <row r="72" spans="1:13" ht="20.149999999999999" customHeight="1">
      <c r="A72" s="503"/>
      <c r="B72" s="503"/>
      <c r="C72" s="532" t="s">
        <v>552</v>
      </c>
      <c r="D72" s="1091"/>
      <c r="E72" s="1091"/>
      <c r="F72" s="1091"/>
      <c r="G72" s="1091"/>
      <c r="H72" s="1091"/>
      <c r="I72" s="1091"/>
      <c r="J72" s="1091"/>
      <c r="K72" s="1091"/>
      <c r="L72" s="1204"/>
      <c r="M72" s="503"/>
    </row>
    <row r="73" spans="1:13" ht="20.149999999999999" customHeight="1">
      <c r="A73" s="503"/>
      <c r="B73" s="503"/>
      <c r="C73" s="532" t="s">
        <v>553</v>
      </c>
      <c r="D73" s="1091"/>
      <c r="E73" s="1091"/>
      <c r="F73" s="1091"/>
      <c r="G73" s="1091"/>
      <c r="H73" s="1091"/>
      <c r="I73" s="1091"/>
      <c r="J73" s="1091"/>
      <c r="K73" s="1091"/>
      <c r="L73" s="1204"/>
      <c r="M73" s="503"/>
    </row>
    <row r="74" spans="1:13" ht="20.149999999999999" customHeight="1">
      <c r="A74" s="503"/>
      <c r="B74" s="539"/>
      <c r="C74" s="540" t="s">
        <v>554</v>
      </c>
      <c r="D74" s="1259"/>
      <c r="E74" s="1259"/>
      <c r="F74" s="1259"/>
      <c r="G74" s="1259"/>
      <c r="H74" s="1259"/>
      <c r="I74" s="1259"/>
      <c r="J74" s="1259"/>
      <c r="K74" s="1259"/>
      <c r="L74" s="1260"/>
      <c r="M74" s="503"/>
    </row>
    <row r="75" spans="1:13" ht="20.25" customHeight="1">
      <c r="A75" s="502"/>
      <c r="B75" s="1159" t="s">
        <v>569</v>
      </c>
      <c r="C75" s="1160"/>
      <c r="D75" s="1160"/>
      <c r="E75" s="1160"/>
      <c r="F75" s="1160"/>
      <c r="G75" s="1160"/>
      <c r="H75" s="1160"/>
      <c r="I75" s="1160"/>
      <c r="J75" s="1160"/>
      <c r="K75" s="1160"/>
      <c r="L75" s="1161"/>
      <c r="M75" s="503"/>
    </row>
    <row r="76" spans="1:13" ht="20.149999999999999" customHeight="1">
      <c r="A76" s="502"/>
      <c r="B76" s="504" t="s">
        <v>556</v>
      </c>
      <c r="C76" s="505" t="s">
        <v>521</v>
      </c>
      <c r="D76" s="1097"/>
      <c r="E76" s="1097"/>
      <c r="F76" s="1097"/>
      <c r="G76" s="1097"/>
      <c r="H76" s="1097"/>
      <c r="I76" s="1097"/>
      <c r="J76" s="1097"/>
      <c r="K76" s="1097"/>
      <c r="L76" s="1097"/>
      <c r="M76" s="503"/>
    </row>
    <row r="77" spans="1:13" ht="20.149999999999999" customHeight="1">
      <c r="A77" s="506"/>
      <c r="B77" s="507"/>
      <c r="C77" s="508" t="s">
        <v>522</v>
      </c>
      <c r="D77" s="1196"/>
      <c r="E77" s="1196"/>
      <c r="F77" s="1196"/>
      <c r="G77" s="1196"/>
      <c r="H77" s="1196"/>
      <c r="I77" s="1196"/>
      <c r="J77" s="1196"/>
      <c r="K77" s="1196"/>
      <c r="L77" s="1196"/>
      <c r="M77" s="503"/>
    </row>
    <row r="78" spans="1:13" ht="40.75" customHeight="1">
      <c r="A78" s="506"/>
      <c r="B78" s="738" t="s">
        <v>557</v>
      </c>
      <c r="C78" s="510" t="s">
        <v>523</v>
      </c>
      <c r="D78" s="1092"/>
      <c r="E78" s="1092"/>
      <c r="F78" s="1092"/>
      <c r="G78" s="1092"/>
      <c r="H78" s="1092"/>
      <c r="I78" s="1092"/>
      <c r="J78" s="510" t="s">
        <v>36</v>
      </c>
      <c r="K78" s="1093"/>
      <c r="L78" s="1094"/>
      <c r="M78" s="503"/>
    </row>
    <row r="79" spans="1:13" ht="20.149999999999999" customHeight="1">
      <c r="A79" s="506"/>
      <c r="B79" s="509"/>
      <c r="C79" s="510" t="s">
        <v>524</v>
      </c>
      <c r="D79" s="511"/>
      <c r="E79" s="512" t="s">
        <v>525</v>
      </c>
      <c r="F79" s="513"/>
      <c r="G79" s="1080" t="s">
        <v>526</v>
      </c>
      <c r="H79" s="1081"/>
      <c r="I79" s="1082"/>
      <c r="J79" s="1083" t="s">
        <v>527</v>
      </c>
      <c r="K79" s="1084"/>
      <c r="L79" s="1085"/>
      <c r="M79" s="503"/>
    </row>
    <row r="80" spans="1:13" ht="59.15" customHeight="1">
      <c r="A80" s="506"/>
      <c r="B80" s="514"/>
      <c r="C80" s="510" t="s">
        <v>529</v>
      </c>
      <c r="D80" s="1038"/>
      <c r="E80" s="1095"/>
      <c r="F80" s="1095"/>
      <c r="G80" s="1095"/>
      <c r="H80" s="1095"/>
      <c r="I80" s="1095"/>
      <c r="J80" s="1095"/>
      <c r="K80" s="1095"/>
      <c r="L80" s="1095"/>
      <c r="M80" s="503"/>
    </row>
    <row r="81" spans="1:13" ht="20.149999999999999" customHeight="1">
      <c r="A81" s="502"/>
      <c r="B81" s="1167" t="s">
        <v>530</v>
      </c>
      <c r="C81" s="1168"/>
      <c r="D81" s="1097"/>
      <c r="E81" s="1097"/>
      <c r="F81" s="1097"/>
      <c r="G81" s="1097"/>
      <c r="H81" s="1097"/>
      <c r="I81" s="1097"/>
      <c r="J81" s="1097"/>
      <c r="K81" s="1097"/>
      <c r="L81" s="1097"/>
      <c r="M81" s="503"/>
    </row>
    <row r="82" spans="1:13" ht="20.149999999999999" customHeight="1">
      <c r="A82" s="506"/>
      <c r="B82" s="1169" t="s">
        <v>531</v>
      </c>
      <c r="C82" s="1170"/>
      <c r="D82" s="1096"/>
      <c r="E82" s="1096"/>
      <c r="F82" s="1096"/>
      <c r="G82" s="1096"/>
      <c r="H82" s="1096"/>
      <c r="I82" s="1096"/>
      <c r="J82" s="1096"/>
      <c r="K82" s="1096"/>
      <c r="L82" s="1096"/>
      <c r="M82" s="503"/>
    </row>
    <row r="83" spans="1:13" ht="20.149999999999999" customHeight="1">
      <c r="A83" s="502"/>
      <c r="B83" s="1167" t="s">
        <v>530</v>
      </c>
      <c r="C83" s="1168"/>
      <c r="D83" s="1097"/>
      <c r="E83" s="1097"/>
      <c r="F83" s="1097"/>
      <c r="G83" s="1097"/>
      <c r="H83" s="1097"/>
      <c r="I83" s="1097"/>
      <c r="J83" s="1097"/>
      <c r="K83" s="1097"/>
      <c r="L83" s="1097"/>
      <c r="M83" s="503"/>
    </row>
    <row r="84" spans="1:13" ht="20.149999999999999" customHeight="1">
      <c r="A84" s="506"/>
      <c r="B84" s="1169" t="s">
        <v>531</v>
      </c>
      <c r="C84" s="1170"/>
      <c r="D84" s="1096"/>
      <c r="E84" s="1096"/>
      <c r="F84" s="1096"/>
      <c r="G84" s="1096"/>
      <c r="H84" s="1096"/>
      <c r="I84" s="1096"/>
      <c r="J84" s="1096"/>
      <c r="K84" s="1096"/>
      <c r="L84" s="1096"/>
      <c r="M84" s="503"/>
    </row>
    <row r="85" spans="1:13" ht="20.149999999999999" customHeight="1">
      <c r="A85" s="502"/>
      <c r="B85" s="1167" t="s">
        <v>530</v>
      </c>
      <c r="C85" s="1168"/>
      <c r="D85" s="1097"/>
      <c r="E85" s="1097"/>
      <c r="F85" s="1097"/>
      <c r="G85" s="1097"/>
      <c r="H85" s="1097"/>
      <c r="I85" s="1097"/>
      <c r="J85" s="1097"/>
      <c r="K85" s="1097"/>
      <c r="L85" s="1097"/>
      <c r="M85" s="503"/>
    </row>
    <row r="86" spans="1:13" ht="20" customHeight="1">
      <c r="A86" s="506"/>
      <c r="B86" s="1169" t="s">
        <v>531</v>
      </c>
      <c r="C86" s="1170"/>
      <c r="D86" s="1096"/>
      <c r="E86" s="1096"/>
      <c r="F86" s="1096"/>
      <c r="G86" s="1096"/>
      <c r="H86" s="1096"/>
      <c r="I86" s="1096"/>
      <c r="J86" s="1096"/>
      <c r="K86" s="1096"/>
      <c r="L86" s="1096"/>
      <c r="M86" s="503"/>
    </row>
    <row r="87" spans="1:13" ht="25" customHeight="1">
      <c r="A87" s="515"/>
      <c r="B87" s="1197" t="s">
        <v>532</v>
      </c>
      <c r="C87" s="1139"/>
      <c r="D87" s="517" t="s">
        <v>559</v>
      </c>
      <c r="E87" s="517" t="s">
        <v>560</v>
      </c>
      <c r="F87" s="517" t="s">
        <v>561</v>
      </c>
      <c r="G87" s="1183" t="s">
        <v>562</v>
      </c>
      <c r="H87" s="1184"/>
      <c r="I87" s="517" t="s">
        <v>563</v>
      </c>
      <c r="J87" s="517" t="s">
        <v>564</v>
      </c>
      <c r="K87" s="739"/>
      <c r="L87" s="740"/>
      <c r="M87" s="503"/>
    </row>
    <row r="88" spans="1:13" ht="22" customHeight="1">
      <c r="A88" s="506"/>
      <c r="B88" s="1200"/>
      <c r="C88" s="1201"/>
      <c r="D88" s="519"/>
      <c r="E88" s="519"/>
      <c r="F88" s="519"/>
      <c r="G88" s="1086"/>
      <c r="H88" s="1087"/>
      <c r="I88" s="519"/>
      <c r="J88" s="519"/>
      <c r="K88" s="741"/>
      <c r="L88" s="742"/>
      <c r="M88" s="503"/>
    </row>
    <row r="89" spans="1:13" ht="31" customHeight="1">
      <c r="A89" s="520"/>
      <c r="B89" s="1205" t="s">
        <v>534</v>
      </c>
      <c r="C89" s="1206"/>
      <c r="D89" s="521"/>
      <c r="E89" s="521"/>
      <c r="F89" s="521"/>
      <c r="G89" s="1088"/>
      <c r="H89" s="1089"/>
      <c r="I89" s="521"/>
      <c r="J89" s="521"/>
      <c r="K89" s="743"/>
      <c r="L89" s="744"/>
      <c r="M89" s="503"/>
    </row>
    <row r="90" spans="1:13" ht="26" customHeight="1">
      <c r="A90" s="515"/>
      <c r="B90" s="1179" t="s">
        <v>533</v>
      </c>
      <c r="C90" s="1180"/>
      <c r="D90" s="517" t="s">
        <v>42</v>
      </c>
      <c r="E90" s="517" t="s">
        <v>43</v>
      </c>
      <c r="F90" s="517" t="s">
        <v>44</v>
      </c>
      <c r="G90" s="1183" t="s">
        <v>45</v>
      </c>
      <c r="H90" s="1184"/>
      <c r="I90" s="518" t="s">
        <v>46</v>
      </c>
      <c r="J90" s="1185" t="s">
        <v>535</v>
      </c>
      <c r="K90" s="1186"/>
      <c r="L90" s="1187"/>
      <c r="M90" s="503"/>
    </row>
    <row r="91" spans="1:13" ht="22" customHeight="1">
      <c r="A91" s="506"/>
      <c r="B91" s="1181"/>
      <c r="C91" s="1182"/>
      <c r="D91" s="519"/>
      <c r="E91" s="519"/>
      <c r="F91" s="519"/>
      <c r="G91" s="1086"/>
      <c r="H91" s="1087"/>
      <c r="I91" s="519"/>
      <c r="J91" s="1188"/>
      <c r="K91" s="1189"/>
      <c r="L91" s="1190"/>
      <c r="M91" s="503"/>
    </row>
    <row r="92" spans="1:13" ht="31" customHeight="1">
      <c r="A92" s="520"/>
      <c r="B92" s="1194" t="s">
        <v>534</v>
      </c>
      <c r="C92" s="1195"/>
      <c r="D92" s="522"/>
      <c r="E92" s="522"/>
      <c r="F92" s="522"/>
      <c r="G92" s="1207"/>
      <c r="H92" s="1208"/>
      <c r="I92" s="522"/>
      <c r="J92" s="1191"/>
      <c r="K92" s="1192"/>
      <c r="L92" s="1193"/>
      <c r="M92" s="503"/>
    </row>
    <row r="93" spans="1:13" ht="20.149999999999999" customHeight="1">
      <c r="A93" s="502"/>
      <c r="B93" s="1149" t="s">
        <v>537</v>
      </c>
      <c r="C93" s="1150"/>
      <c r="D93" s="1150"/>
      <c r="E93" s="1150"/>
      <c r="F93" s="1150"/>
      <c r="G93" s="1150"/>
      <c r="H93" s="1150"/>
      <c r="I93" s="1150"/>
      <c r="J93" s="1150"/>
      <c r="K93" s="1150"/>
      <c r="L93" s="1151"/>
      <c r="M93" s="503"/>
    </row>
    <row r="94" spans="1:13" ht="20.149999999999999" customHeight="1">
      <c r="A94" s="502"/>
      <c r="B94" s="525"/>
      <c r="C94" s="526" t="s">
        <v>538</v>
      </c>
      <c r="D94" s="527"/>
      <c r="E94" s="527"/>
      <c r="F94" s="527"/>
      <c r="G94" s="527"/>
      <c r="H94" s="527"/>
      <c r="I94" s="528"/>
      <c r="J94" s="528"/>
      <c r="K94" s="528"/>
      <c r="L94" s="529"/>
      <c r="M94" s="503"/>
    </row>
    <row r="95" spans="1:13" ht="20.149999999999999" customHeight="1">
      <c r="A95" s="530"/>
      <c r="B95" s="503"/>
      <c r="C95" s="531"/>
      <c r="D95" s="1163" t="s">
        <v>542</v>
      </c>
      <c r="E95" s="1163"/>
      <c r="F95" s="1163" t="s">
        <v>543</v>
      </c>
      <c r="G95" s="1163"/>
      <c r="H95" s="1163"/>
      <c r="I95" s="1048"/>
      <c r="J95" s="1048"/>
      <c r="K95" s="1048"/>
      <c r="L95" s="1090"/>
      <c r="M95" s="503"/>
    </row>
    <row r="96" spans="1:13" ht="20.149999999999999" customHeight="1">
      <c r="A96" s="503"/>
      <c r="B96" s="503"/>
      <c r="C96" s="532" t="s">
        <v>539</v>
      </c>
      <c r="D96" s="1091"/>
      <c r="E96" s="1091"/>
      <c r="F96" s="1091"/>
      <c r="G96" s="1091"/>
      <c r="H96" s="1091"/>
      <c r="I96" s="1048"/>
      <c r="J96" s="1048"/>
      <c r="K96" s="1048"/>
      <c r="L96" s="1090"/>
      <c r="M96" s="503"/>
    </row>
    <row r="97" spans="1:13" ht="20.149999999999999" customHeight="1">
      <c r="A97" s="503"/>
      <c r="B97" s="503"/>
      <c r="C97" s="532" t="s">
        <v>540</v>
      </c>
      <c r="D97" s="1091"/>
      <c r="E97" s="1091"/>
      <c r="F97" s="1091"/>
      <c r="G97" s="1091"/>
      <c r="H97" s="1091"/>
      <c r="I97" s="1048"/>
      <c r="J97" s="1048"/>
      <c r="K97" s="1048"/>
      <c r="L97" s="1090"/>
      <c r="M97" s="503"/>
    </row>
    <row r="98" spans="1:13" ht="20.149999999999999" customHeight="1">
      <c r="A98" s="503"/>
      <c r="B98" s="503"/>
      <c r="C98" s="533" t="s">
        <v>541</v>
      </c>
      <c r="D98" s="1158"/>
      <c r="E98" s="1158"/>
      <c r="F98" s="1158"/>
      <c r="G98" s="1158"/>
      <c r="H98" s="1158"/>
      <c r="I98" s="1048"/>
      <c r="J98" s="1048"/>
      <c r="K98" s="1048"/>
      <c r="L98" s="1090"/>
      <c r="M98" s="503"/>
    </row>
    <row r="99" spans="1:13" ht="10" customHeight="1">
      <c r="A99" s="503"/>
      <c r="B99" s="1152"/>
      <c r="C99" s="1153"/>
      <c r="D99" s="1153"/>
      <c r="E99" s="1153"/>
      <c r="F99" s="1153"/>
      <c r="G99" s="1153"/>
      <c r="H99" s="1153"/>
      <c r="I99" s="1153"/>
      <c r="J99" s="1153"/>
      <c r="K99" s="1153"/>
      <c r="L99" s="1154"/>
      <c r="M99" s="503"/>
    </row>
    <row r="100" spans="1:13" ht="20.149999999999999" customHeight="1">
      <c r="A100" s="503"/>
      <c r="B100" s="534"/>
      <c r="C100" s="1165" t="s">
        <v>544</v>
      </c>
      <c r="D100" s="1062"/>
      <c r="E100" s="1062"/>
      <c r="F100" s="1062"/>
      <c r="G100" s="1062"/>
      <c r="H100" s="1062"/>
      <c r="I100" s="1062"/>
      <c r="J100" s="1062"/>
      <c r="K100" s="1062"/>
      <c r="L100" s="1166"/>
      <c r="M100" s="503"/>
    </row>
    <row r="101" spans="1:13" ht="20.149999999999999" customHeight="1">
      <c r="A101" s="530"/>
      <c r="B101" s="536"/>
      <c r="C101" s="537"/>
      <c r="D101" s="1162" t="s">
        <v>545</v>
      </c>
      <c r="E101" s="1162"/>
      <c r="F101" s="1162" t="s">
        <v>546</v>
      </c>
      <c r="G101" s="1162"/>
      <c r="H101" s="1162"/>
      <c r="I101" s="1162" t="s">
        <v>547</v>
      </c>
      <c r="J101" s="1162"/>
      <c r="K101" s="1164"/>
      <c r="L101" s="1090"/>
      <c r="M101" s="503"/>
    </row>
    <row r="102" spans="1:13" ht="20.149999999999999" customHeight="1">
      <c r="A102" s="503"/>
      <c r="B102" s="503"/>
      <c r="C102" s="532" t="s">
        <v>539</v>
      </c>
      <c r="D102" s="1091"/>
      <c r="E102" s="1091"/>
      <c r="F102" s="1091"/>
      <c r="G102" s="1091"/>
      <c r="H102" s="1091"/>
      <c r="I102" s="1091"/>
      <c r="J102" s="1091"/>
      <c r="K102" s="1048"/>
      <c r="L102" s="1090"/>
      <c r="M102" s="503"/>
    </row>
    <row r="103" spans="1:13" ht="20.149999999999999" customHeight="1">
      <c r="A103" s="503"/>
      <c r="B103" s="503"/>
      <c r="C103" s="532" t="s">
        <v>540</v>
      </c>
      <c r="D103" s="1091"/>
      <c r="E103" s="1091"/>
      <c r="F103" s="1091"/>
      <c r="G103" s="1091"/>
      <c r="H103" s="1091"/>
      <c r="I103" s="1091"/>
      <c r="J103" s="1091"/>
      <c r="K103" s="1048"/>
      <c r="L103" s="1090"/>
      <c r="M103" s="503"/>
    </row>
    <row r="104" spans="1:13" ht="20.149999999999999" customHeight="1">
      <c r="A104" s="503"/>
      <c r="B104" s="503"/>
      <c r="C104" s="533" t="s">
        <v>541</v>
      </c>
      <c r="D104" s="1158"/>
      <c r="E104" s="1158"/>
      <c r="F104" s="1158"/>
      <c r="G104" s="1158"/>
      <c r="H104" s="1158"/>
      <c r="I104" s="1158"/>
      <c r="J104" s="1158"/>
      <c r="K104" s="1048"/>
      <c r="L104" s="1090"/>
      <c r="M104" s="503"/>
    </row>
    <row r="105" spans="1:13" ht="10" customHeight="1">
      <c r="A105" s="503"/>
      <c r="B105" s="1155"/>
      <c r="C105" s="1156"/>
      <c r="D105" s="1156"/>
      <c r="E105" s="1156"/>
      <c r="F105" s="1156"/>
      <c r="G105" s="1156"/>
      <c r="H105" s="1156"/>
      <c r="I105" s="1156"/>
      <c r="J105" s="1156"/>
      <c r="K105" s="1156"/>
      <c r="L105" s="1157"/>
      <c r="M105" s="503"/>
    </row>
    <row r="106" spans="1:13" ht="20.149999999999999" customHeight="1">
      <c r="A106" s="503"/>
      <c r="B106" s="538"/>
      <c r="C106" s="1146" t="s">
        <v>565</v>
      </c>
      <c r="D106" s="1147"/>
      <c r="E106" s="1147"/>
      <c r="F106" s="1147"/>
      <c r="G106" s="1147"/>
      <c r="H106" s="1147"/>
      <c r="I106" s="1147"/>
      <c r="J106" s="1147"/>
      <c r="K106" s="1147"/>
      <c r="L106" s="1148"/>
      <c r="M106" s="503"/>
    </row>
    <row r="107" spans="1:13" ht="20.149999999999999" customHeight="1">
      <c r="A107" s="530"/>
      <c r="B107" s="503"/>
      <c r="C107" s="531"/>
      <c r="D107" s="1202" t="s">
        <v>548</v>
      </c>
      <c r="E107" s="1202"/>
      <c r="F107" s="1202" t="s">
        <v>549</v>
      </c>
      <c r="G107" s="1202"/>
      <c r="H107" s="1202"/>
      <c r="I107" s="1202" t="s">
        <v>550</v>
      </c>
      <c r="J107" s="1202"/>
      <c r="K107" s="1202" t="s">
        <v>551</v>
      </c>
      <c r="L107" s="1203"/>
      <c r="M107" s="503"/>
    </row>
    <row r="108" spans="1:13" ht="20.149999999999999" customHeight="1">
      <c r="A108" s="503"/>
      <c r="B108" s="503"/>
      <c r="C108" s="532" t="s">
        <v>552</v>
      </c>
      <c r="D108" s="1091"/>
      <c r="E108" s="1091"/>
      <c r="F108" s="1091"/>
      <c r="G108" s="1091"/>
      <c r="H108" s="1091"/>
      <c r="I108" s="1091"/>
      <c r="J108" s="1091"/>
      <c r="K108" s="1091"/>
      <c r="L108" s="1204"/>
      <c r="M108" s="503"/>
    </row>
    <row r="109" spans="1:13" ht="20.149999999999999" customHeight="1">
      <c r="A109" s="503"/>
      <c r="B109" s="503"/>
      <c r="C109" s="532" t="s">
        <v>553</v>
      </c>
      <c r="D109" s="1091"/>
      <c r="E109" s="1091"/>
      <c r="F109" s="1091"/>
      <c r="G109" s="1091"/>
      <c r="H109" s="1091"/>
      <c r="I109" s="1091"/>
      <c r="J109" s="1091"/>
      <c r="K109" s="1091"/>
      <c r="L109" s="1204"/>
      <c r="M109" s="503"/>
    </row>
    <row r="110" spans="1:13" ht="20.149999999999999" customHeight="1">
      <c r="A110" s="503"/>
      <c r="B110" s="539"/>
      <c r="C110" s="540" t="s">
        <v>554</v>
      </c>
      <c r="D110" s="1259"/>
      <c r="E110" s="1259"/>
      <c r="F110" s="1259"/>
      <c r="G110" s="1259"/>
      <c r="H110" s="1259"/>
      <c r="I110" s="1259"/>
      <c r="J110" s="1259"/>
      <c r="K110" s="1259"/>
      <c r="L110" s="1260"/>
      <c r="M110" s="503"/>
    </row>
    <row r="111" spans="1:13" ht="20.25" customHeight="1">
      <c r="A111" s="502"/>
      <c r="B111" s="1159" t="s">
        <v>570</v>
      </c>
      <c r="C111" s="1160"/>
      <c r="D111" s="1160"/>
      <c r="E111" s="1160"/>
      <c r="F111" s="1160"/>
      <c r="G111" s="1160"/>
      <c r="H111" s="1160"/>
      <c r="I111" s="1160"/>
      <c r="J111" s="1160"/>
      <c r="K111" s="1160"/>
      <c r="L111" s="1161"/>
      <c r="M111" s="503"/>
    </row>
    <row r="112" spans="1:13" ht="20.149999999999999" customHeight="1">
      <c r="A112" s="502"/>
      <c r="B112" s="504" t="s">
        <v>556</v>
      </c>
      <c r="C112" s="505" t="s">
        <v>521</v>
      </c>
      <c r="D112" s="1097"/>
      <c r="E112" s="1097"/>
      <c r="F112" s="1097"/>
      <c r="G112" s="1097"/>
      <c r="H112" s="1097"/>
      <c r="I112" s="1097"/>
      <c r="J112" s="1097"/>
      <c r="K112" s="1097"/>
      <c r="L112" s="1097"/>
      <c r="M112" s="503"/>
    </row>
    <row r="113" spans="1:13" ht="20.149999999999999" customHeight="1">
      <c r="A113" s="506"/>
      <c r="B113" s="507"/>
      <c r="C113" s="508" t="s">
        <v>522</v>
      </c>
      <c r="D113" s="1196"/>
      <c r="E113" s="1196"/>
      <c r="F113" s="1196"/>
      <c r="G113" s="1196"/>
      <c r="H113" s="1196"/>
      <c r="I113" s="1196"/>
      <c r="J113" s="1196"/>
      <c r="K113" s="1196"/>
      <c r="L113" s="1196"/>
      <c r="M113" s="503"/>
    </row>
    <row r="114" spans="1:13" ht="40.75" customHeight="1">
      <c r="A114" s="506"/>
      <c r="B114" s="738" t="s">
        <v>557</v>
      </c>
      <c r="C114" s="510" t="s">
        <v>523</v>
      </c>
      <c r="D114" s="1092"/>
      <c r="E114" s="1092"/>
      <c r="F114" s="1092"/>
      <c r="G114" s="1092"/>
      <c r="H114" s="1092"/>
      <c r="I114" s="1092"/>
      <c r="J114" s="510" t="s">
        <v>36</v>
      </c>
      <c r="K114" s="1093"/>
      <c r="L114" s="1094"/>
      <c r="M114" s="503"/>
    </row>
    <row r="115" spans="1:13" ht="20.149999999999999" customHeight="1">
      <c r="A115" s="506"/>
      <c r="B115" s="509"/>
      <c r="C115" s="510" t="s">
        <v>524</v>
      </c>
      <c r="D115" s="511"/>
      <c r="E115" s="512" t="s">
        <v>525</v>
      </c>
      <c r="F115" s="513"/>
      <c r="G115" s="1080" t="s">
        <v>526</v>
      </c>
      <c r="H115" s="1081"/>
      <c r="I115" s="1082"/>
      <c r="J115" s="1083" t="s">
        <v>527</v>
      </c>
      <c r="K115" s="1084"/>
      <c r="L115" s="1085"/>
      <c r="M115" s="503"/>
    </row>
    <row r="116" spans="1:13" ht="59.15" customHeight="1">
      <c r="A116" s="506"/>
      <c r="B116" s="514"/>
      <c r="C116" s="510" t="s">
        <v>529</v>
      </c>
      <c r="D116" s="1038"/>
      <c r="E116" s="1095"/>
      <c r="F116" s="1095"/>
      <c r="G116" s="1095"/>
      <c r="H116" s="1095"/>
      <c r="I116" s="1095"/>
      <c r="J116" s="1095"/>
      <c r="K116" s="1095"/>
      <c r="L116" s="1095"/>
      <c r="M116" s="503"/>
    </row>
    <row r="117" spans="1:13" ht="20.149999999999999" customHeight="1">
      <c r="A117" s="502"/>
      <c r="B117" s="1167" t="s">
        <v>530</v>
      </c>
      <c r="C117" s="1168"/>
      <c r="D117" s="1097"/>
      <c r="E117" s="1097"/>
      <c r="F117" s="1097"/>
      <c r="G117" s="1097"/>
      <c r="H117" s="1097"/>
      <c r="I117" s="1097"/>
      <c r="J117" s="1097"/>
      <c r="K117" s="1097"/>
      <c r="L117" s="1097"/>
      <c r="M117" s="503"/>
    </row>
    <row r="118" spans="1:13" ht="20.149999999999999" customHeight="1">
      <c r="A118" s="506"/>
      <c r="B118" s="1169" t="s">
        <v>531</v>
      </c>
      <c r="C118" s="1170"/>
      <c r="D118" s="1096"/>
      <c r="E118" s="1096"/>
      <c r="F118" s="1096"/>
      <c r="G118" s="1096"/>
      <c r="H118" s="1096"/>
      <c r="I118" s="1096"/>
      <c r="J118" s="1096"/>
      <c r="K118" s="1096"/>
      <c r="L118" s="1096"/>
      <c r="M118" s="503"/>
    </row>
    <row r="119" spans="1:13" ht="20.149999999999999" customHeight="1">
      <c r="A119" s="502"/>
      <c r="B119" s="1167" t="s">
        <v>530</v>
      </c>
      <c r="C119" s="1168"/>
      <c r="D119" s="1097"/>
      <c r="E119" s="1097"/>
      <c r="F119" s="1097"/>
      <c r="G119" s="1097"/>
      <c r="H119" s="1097"/>
      <c r="I119" s="1097"/>
      <c r="J119" s="1097"/>
      <c r="K119" s="1097"/>
      <c r="L119" s="1097"/>
      <c r="M119" s="503"/>
    </row>
    <row r="120" spans="1:13" ht="20.149999999999999" customHeight="1">
      <c r="A120" s="506"/>
      <c r="B120" s="1169" t="s">
        <v>531</v>
      </c>
      <c r="C120" s="1170"/>
      <c r="D120" s="1096"/>
      <c r="E120" s="1096"/>
      <c r="F120" s="1096"/>
      <c r="G120" s="1096"/>
      <c r="H120" s="1096"/>
      <c r="I120" s="1096"/>
      <c r="J120" s="1096"/>
      <c r="K120" s="1096"/>
      <c r="L120" s="1096"/>
      <c r="M120" s="503"/>
    </row>
    <row r="121" spans="1:13" ht="20.149999999999999" customHeight="1">
      <c r="A121" s="502"/>
      <c r="B121" s="1167" t="s">
        <v>530</v>
      </c>
      <c r="C121" s="1168"/>
      <c r="D121" s="1097"/>
      <c r="E121" s="1097"/>
      <c r="F121" s="1097"/>
      <c r="G121" s="1097"/>
      <c r="H121" s="1097"/>
      <c r="I121" s="1097"/>
      <c r="J121" s="1097"/>
      <c r="K121" s="1097"/>
      <c r="L121" s="1097"/>
      <c r="M121" s="503"/>
    </row>
    <row r="122" spans="1:13" ht="20" customHeight="1">
      <c r="A122" s="506"/>
      <c r="B122" s="1169" t="s">
        <v>531</v>
      </c>
      <c r="C122" s="1170"/>
      <c r="D122" s="1096"/>
      <c r="E122" s="1096"/>
      <c r="F122" s="1096"/>
      <c r="G122" s="1096"/>
      <c r="H122" s="1096"/>
      <c r="I122" s="1096"/>
      <c r="J122" s="1096"/>
      <c r="K122" s="1096"/>
      <c r="L122" s="1096"/>
      <c r="M122" s="503"/>
    </row>
    <row r="123" spans="1:13" ht="25" customHeight="1">
      <c r="A123" s="515"/>
      <c r="B123" s="1197" t="s">
        <v>532</v>
      </c>
      <c r="C123" s="1139"/>
      <c r="D123" s="517" t="s">
        <v>559</v>
      </c>
      <c r="E123" s="517" t="s">
        <v>560</v>
      </c>
      <c r="F123" s="517" t="s">
        <v>561</v>
      </c>
      <c r="G123" s="1183" t="s">
        <v>562</v>
      </c>
      <c r="H123" s="1184"/>
      <c r="I123" s="517" t="s">
        <v>563</v>
      </c>
      <c r="J123" s="517" t="s">
        <v>564</v>
      </c>
      <c r="K123" s="739"/>
      <c r="L123" s="740"/>
      <c r="M123" s="503"/>
    </row>
    <row r="124" spans="1:13" ht="22" customHeight="1">
      <c r="A124" s="506"/>
      <c r="B124" s="1200"/>
      <c r="C124" s="1201"/>
      <c r="D124" s="519"/>
      <c r="E124" s="519"/>
      <c r="F124" s="519"/>
      <c r="G124" s="1086"/>
      <c r="H124" s="1087"/>
      <c r="I124" s="519"/>
      <c r="J124" s="519"/>
      <c r="K124" s="741"/>
      <c r="L124" s="742"/>
      <c r="M124" s="503"/>
    </row>
    <row r="125" spans="1:13" ht="31" customHeight="1">
      <c r="A125" s="520"/>
      <c r="B125" s="1205" t="s">
        <v>534</v>
      </c>
      <c r="C125" s="1206"/>
      <c r="D125" s="521"/>
      <c r="E125" s="521"/>
      <c r="F125" s="521"/>
      <c r="G125" s="1088"/>
      <c r="H125" s="1089"/>
      <c r="I125" s="521"/>
      <c r="J125" s="521"/>
      <c r="K125" s="743"/>
      <c r="L125" s="744"/>
      <c r="M125" s="503"/>
    </row>
    <row r="126" spans="1:13" ht="26" customHeight="1">
      <c r="A126" s="515"/>
      <c r="B126" s="1179" t="s">
        <v>533</v>
      </c>
      <c r="C126" s="1180"/>
      <c r="D126" s="517" t="s">
        <v>42</v>
      </c>
      <c r="E126" s="517" t="s">
        <v>43</v>
      </c>
      <c r="F126" s="517" t="s">
        <v>44</v>
      </c>
      <c r="G126" s="1183" t="s">
        <v>45</v>
      </c>
      <c r="H126" s="1184"/>
      <c r="I126" s="518" t="s">
        <v>46</v>
      </c>
      <c r="J126" s="1185" t="s">
        <v>535</v>
      </c>
      <c r="K126" s="1186"/>
      <c r="L126" s="1187"/>
      <c r="M126" s="503"/>
    </row>
    <row r="127" spans="1:13" ht="22" customHeight="1">
      <c r="A127" s="506"/>
      <c r="B127" s="1181"/>
      <c r="C127" s="1182"/>
      <c r="D127" s="519"/>
      <c r="E127" s="519"/>
      <c r="F127" s="519"/>
      <c r="G127" s="1086"/>
      <c r="H127" s="1087"/>
      <c r="I127" s="519"/>
      <c r="J127" s="1188"/>
      <c r="K127" s="1189"/>
      <c r="L127" s="1190"/>
      <c r="M127" s="503"/>
    </row>
    <row r="128" spans="1:13" ht="31" customHeight="1">
      <c r="A128" s="520"/>
      <c r="B128" s="1194" t="s">
        <v>534</v>
      </c>
      <c r="C128" s="1195"/>
      <c r="D128" s="522"/>
      <c r="E128" s="522"/>
      <c r="F128" s="522"/>
      <c r="G128" s="1207"/>
      <c r="H128" s="1208"/>
      <c r="I128" s="522"/>
      <c r="J128" s="1191"/>
      <c r="K128" s="1192"/>
      <c r="L128" s="1193"/>
      <c r="M128" s="503"/>
    </row>
    <row r="129" spans="1:13" ht="20.149999999999999" customHeight="1">
      <c r="A129" s="502"/>
      <c r="B129" s="1149" t="s">
        <v>537</v>
      </c>
      <c r="C129" s="1150"/>
      <c r="D129" s="1150"/>
      <c r="E129" s="1150"/>
      <c r="F129" s="1150"/>
      <c r="G129" s="1150"/>
      <c r="H129" s="1150"/>
      <c r="I129" s="1150"/>
      <c r="J129" s="1150"/>
      <c r="K129" s="1150"/>
      <c r="L129" s="1151"/>
      <c r="M129" s="503"/>
    </row>
    <row r="130" spans="1:13" ht="20.149999999999999" customHeight="1">
      <c r="A130" s="502"/>
      <c r="B130" s="525"/>
      <c r="C130" s="526" t="s">
        <v>538</v>
      </c>
      <c r="D130" s="527"/>
      <c r="E130" s="527"/>
      <c r="F130" s="527"/>
      <c r="G130" s="527"/>
      <c r="H130" s="527"/>
      <c r="I130" s="528"/>
      <c r="J130" s="528"/>
      <c r="K130" s="528"/>
      <c r="L130" s="529"/>
      <c r="M130" s="503"/>
    </row>
    <row r="131" spans="1:13" ht="20.149999999999999" customHeight="1">
      <c r="A131" s="530"/>
      <c r="B131" s="503"/>
      <c r="C131" s="531"/>
      <c r="D131" s="1163" t="s">
        <v>542</v>
      </c>
      <c r="E131" s="1163"/>
      <c r="F131" s="1163" t="s">
        <v>543</v>
      </c>
      <c r="G131" s="1163"/>
      <c r="H131" s="1163"/>
      <c r="I131" s="1048"/>
      <c r="J131" s="1048"/>
      <c r="K131" s="1048"/>
      <c r="L131" s="1090"/>
      <c r="M131" s="503"/>
    </row>
    <row r="132" spans="1:13" ht="20.149999999999999" customHeight="1">
      <c r="A132" s="503"/>
      <c r="B132" s="503"/>
      <c r="C132" s="532" t="s">
        <v>539</v>
      </c>
      <c r="D132" s="1091"/>
      <c r="E132" s="1091"/>
      <c r="F132" s="1091"/>
      <c r="G132" s="1091"/>
      <c r="H132" s="1091"/>
      <c r="I132" s="1048"/>
      <c r="J132" s="1048"/>
      <c r="K132" s="1048"/>
      <c r="L132" s="1090"/>
      <c r="M132" s="503"/>
    </row>
    <row r="133" spans="1:13" ht="20.149999999999999" customHeight="1">
      <c r="A133" s="503"/>
      <c r="B133" s="503"/>
      <c r="C133" s="532" t="s">
        <v>540</v>
      </c>
      <c r="D133" s="1091"/>
      <c r="E133" s="1091"/>
      <c r="F133" s="1091"/>
      <c r="G133" s="1091"/>
      <c r="H133" s="1091"/>
      <c r="I133" s="1048"/>
      <c r="J133" s="1048"/>
      <c r="K133" s="1048"/>
      <c r="L133" s="1090"/>
      <c r="M133" s="503"/>
    </row>
    <row r="134" spans="1:13" ht="20.149999999999999" customHeight="1">
      <c r="A134" s="503"/>
      <c r="B134" s="503"/>
      <c r="C134" s="533" t="s">
        <v>541</v>
      </c>
      <c r="D134" s="1158"/>
      <c r="E134" s="1158"/>
      <c r="F134" s="1158"/>
      <c r="G134" s="1158"/>
      <c r="H134" s="1158"/>
      <c r="I134" s="1048"/>
      <c r="J134" s="1048"/>
      <c r="K134" s="1048"/>
      <c r="L134" s="1090"/>
      <c r="M134" s="503"/>
    </row>
    <row r="135" spans="1:13" ht="10" customHeight="1">
      <c r="A135" s="503"/>
      <c r="B135" s="1152"/>
      <c r="C135" s="1153"/>
      <c r="D135" s="1153"/>
      <c r="E135" s="1153"/>
      <c r="F135" s="1153"/>
      <c r="G135" s="1153"/>
      <c r="H135" s="1153"/>
      <c r="I135" s="1153"/>
      <c r="J135" s="1153"/>
      <c r="K135" s="1153"/>
      <c r="L135" s="1154"/>
      <c r="M135" s="503"/>
    </row>
    <row r="136" spans="1:13" ht="20.149999999999999" customHeight="1">
      <c r="A136" s="503"/>
      <c r="B136" s="534"/>
      <c r="C136" s="1165" t="s">
        <v>544</v>
      </c>
      <c r="D136" s="1062"/>
      <c r="E136" s="1062"/>
      <c r="F136" s="1062"/>
      <c r="G136" s="1062"/>
      <c r="H136" s="1062"/>
      <c r="I136" s="1062"/>
      <c r="J136" s="1062"/>
      <c r="K136" s="1062"/>
      <c r="L136" s="1166"/>
      <c r="M136" s="503"/>
    </row>
    <row r="137" spans="1:13" ht="20.149999999999999" customHeight="1">
      <c r="A137" s="530"/>
      <c r="B137" s="536"/>
      <c r="C137" s="537"/>
      <c r="D137" s="1162" t="s">
        <v>545</v>
      </c>
      <c r="E137" s="1162"/>
      <c r="F137" s="1162" t="s">
        <v>546</v>
      </c>
      <c r="G137" s="1162"/>
      <c r="H137" s="1162"/>
      <c r="I137" s="1162" t="s">
        <v>547</v>
      </c>
      <c r="J137" s="1162"/>
      <c r="K137" s="1164"/>
      <c r="L137" s="1090"/>
      <c r="M137" s="503"/>
    </row>
    <row r="138" spans="1:13" ht="20.149999999999999" customHeight="1">
      <c r="A138" s="503"/>
      <c r="B138" s="503"/>
      <c r="C138" s="532" t="s">
        <v>539</v>
      </c>
      <c r="D138" s="1091"/>
      <c r="E138" s="1091"/>
      <c r="F138" s="1091"/>
      <c r="G138" s="1091"/>
      <c r="H138" s="1091"/>
      <c r="I138" s="1091"/>
      <c r="J138" s="1091"/>
      <c r="K138" s="1048"/>
      <c r="L138" s="1090"/>
      <c r="M138" s="503"/>
    </row>
    <row r="139" spans="1:13" ht="20.149999999999999" customHeight="1">
      <c r="A139" s="503"/>
      <c r="B139" s="503"/>
      <c r="C139" s="532" t="s">
        <v>540</v>
      </c>
      <c r="D139" s="1091"/>
      <c r="E139" s="1091"/>
      <c r="F139" s="1091"/>
      <c r="G139" s="1091"/>
      <c r="H139" s="1091"/>
      <c r="I139" s="1091"/>
      <c r="J139" s="1091"/>
      <c r="K139" s="1048"/>
      <c r="L139" s="1090"/>
      <c r="M139" s="503"/>
    </row>
    <row r="140" spans="1:13" ht="20.149999999999999" customHeight="1">
      <c r="A140" s="503"/>
      <c r="B140" s="503"/>
      <c r="C140" s="533" t="s">
        <v>541</v>
      </c>
      <c r="D140" s="1158"/>
      <c r="E140" s="1158"/>
      <c r="F140" s="1158"/>
      <c r="G140" s="1158"/>
      <c r="H140" s="1158"/>
      <c r="I140" s="1158"/>
      <c r="J140" s="1158"/>
      <c r="K140" s="1048"/>
      <c r="L140" s="1090"/>
      <c r="M140" s="503"/>
    </row>
    <row r="141" spans="1:13" ht="10" customHeight="1">
      <c r="A141" s="503"/>
      <c r="B141" s="1155"/>
      <c r="C141" s="1156"/>
      <c r="D141" s="1156"/>
      <c r="E141" s="1156"/>
      <c r="F141" s="1156"/>
      <c r="G141" s="1156"/>
      <c r="H141" s="1156"/>
      <c r="I141" s="1156"/>
      <c r="J141" s="1156"/>
      <c r="K141" s="1156"/>
      <c r="L141" s="1157"/>
      <c r="M141" s="503"/>
    </row>
    <row r="142" spans="1:13" ht="20.149999999999999" customHeight="1">
      <c r="A142" s="503"/>
      <c r="B142" s="538"/>
      <c r="C142" s="1146" t="s">
        <v>565</v>
      </c>
      <c r="D142" s="1147"/>
      <c r="E142" s="1147"/>
      <c r="F142" s="1147"/>
      <c r="G142" s="1147"/>
      <c r="H142" s="1147"/>
      <c r="I142" s="1147"/>
      <c r="J142" s="1147"/>
      <c r="K142" s="1147"/>
      <c r="L142" s="1148"/>
      <c r="M142" s="503"/>
    </row>
    <row r="143" spans="1:13" ht="20.149999999999999" customHeight="1">
      <c r="A143" s="530"/>
      <c r="B143" s="503"/>
      <c r="C143" s="531"/>
      <c r="D143" s="1202" t="s">
        <v>548</v>
      </c>
      <c r="E143" s="1202"/>
      <c r="F143" s="1202" t="s">
        <v>549</v>
      </c>
      <c r="G143" s="1202"/>
      <c r="H143" s="1202"/>
      <c r="I143" s="1202" t="s">
        <v>550</v>
      </c>
      <c r="J143" s="1202"/>
      <c r="K143" s="1202" t="s">
        <v>551</v>
      </c>
      <c r="L143" s="1203"/>
      <c r="M143" s="503"/>
    </row>
    <row r="144" spans="1:13" ht="20.149999999999999" customHeight="1">
      <c r="A144" s="503"/>
      <c r="B144" s="503"/>
      <c r="C144" s="532" t="s">
        <v>552</v>
      </c>
      <c r="D144" s="1091"/>
      <c r="E144" s="1091"/>
      <c r="F144" s="1091"/>
      <c r="G144" s="1091"/>
      <c r="H144" s="1091"/>
      <c r="I144" s="1091"/>
      <c r="J144" s="1091"/>
      <c r="K144" s="1091"/>
      <c r="L144" s="1204"/>
      <c r="M144" s="503"/>
    </row>
    <row r="145" spans="1:13" ht="20.149999999999999" customHeight="1">
      <c r="A145" s="503"/>
      <c r="B145" s="503"/>
      <c r="C145" s="532" t="s">
        <v>553</v>
      </c>
      <c r="D145" s="1091"/>
      <c r="E145" s="1091"/>
      <c r="F145" s="1091"/>
      <c r="G145" s="1091"/>
      <c r="H145" s="1091"/>
      <c r="I145" s="1091"/>
      <c r="J145" s="1091"/>
      <c r="K145" s="1091"/>
      <c r="L145" s="1204"/>
      <c r="M145" s="503"/>
    </row>
    <row r="146" spans="1:13" ht="20.149999999999999" customHeight="1">
      <c r="A146" s="503"/>
      <c r="B146" s="539"/>
      <c r="C146" s="540" t="s">
        <v>554</v>
      </c>
      <c r="D146" s="1259"/>
      <c r="E146" s="1259"/>
      <c r="F146" s="1259"/>
      <c r="G146" s="1259"/>
      <c r="H146" s="1259"/>
      <c r="I146" s="1259"/>
      <c r="J146" s="1259"/>
      <c r="K146" s="1259"/>
      <c r="L146" s="1260"/>
      <c r="M146" s="503"/>
    </row>
    <row r="147" spans="1:13" ht="20.25" customHeight="1">
      <c r="A147" s="502"/>
      <c r="B147" s="1159" t="s">
        <v>571</v>
      </c>
      <c r="C147" s="1160"/>
      <c r="D147" s="1160"/>
      <c r="E147" s="1160"/>
      <c r="F147" s="1160"/>
      <c r="G147" s="1160"/>
      <c r="H147" s="1160"/>
      <c r="I147" s="1160"/>
      <c r="J147" s="1160"/>
      <c r="K147" s="1160"/>
      <c r="L147" s="1161"/>
      <c r="M147" s="503"/>
    </row>
    <row r="148" spans="1:13" ht="20.149999999999999" customHeight="1">
      <c r="A148" s="502"/>
      <c r="B148" s="504" t="s">
        <v>556</v>
      </c>
      <c r="C148" s="505" t="s">
        <v>521</v>
      </c>
      <c r="D148" s="1097"/>
      <c r="E148" s="1097"/>
      <c r="F148" s="1097"/>
      <c r="G148" s="1097"/>
      <c r="H148" s="1097"/>
      <c r="I148" s="1097"/>
      <c r="J148" s="1097"/>
      <c r="K148" s="1097"/>
      <c r="L148" s="1097"/>
      <c r="M148" s="503"/>
    </row>
    <row r="149" spans="1:13" ht="20.149999999999999" customHeight="1">
      <c r="A149" s="506"/>
      <c r="B149" s="507"/>
      <c r="C149" s="508" t="s">
        <v>522</v>
      </c>
      <c r="D149" s="1196"/>
      <c r="E149" s="1196"/>
      <c r="F149" s="1196"/>
      <c r="G149" s="1196"/>
      <c r="H149" s="1196"/>
      <c r="I149" s="1196"/>
      <c r="J149" s="1196"/>
      <c r="K149" s="1196"/>
      <c r="L149" s="1196"/>
      <c r="M149" s="503"/>
    </row>
    <row r="150" spans="1:13" ht="40.75" customHeight="1">
      <c r="A150" s="506"/>
      <c r="B150" s="738" t="s">
        <v>557</v>
      </c>
      <c r="C150" s="510" t="s">
        <v>523</v>
      </c>
      <c r="D150" s="1092"/>
      <c r="E150" s="1092"/>
      <c r="F150" s="1092"/>
      <c r="G150" s="1092"/>
      <c r="H150" s="1092"/>
      <c r="I150" s="1092"/>
      <c r="J150" s="510" t="s">
        <v>36</v>
      </c>
      <c r="K150" s="1093"/>
      <c r="L150" s="1094"/>
      <c r="M150" s="503"/>
    </row>
    <row r="151" spans="1:13" ht="20.149999999999999" customHeight="1">
      <c r="A151" s="506"/>
      <c r="B151" s="509"/>
      <c r="C151" s="510" t="s">
        <v>524</v>
      </c>
      <c r="D151" s="511"/>
      <c r="E151" s="512" t="s">
        <v>525</v>
      </c>
      <c r="F151" s="513"/>
      <c r="G151" s="1080" t="s">
        <v>526</v>
      </c>
      <c r="H151" s="1081"/>
      <c r="I151" s="1082"/>
      <c r="J151" s="1083" t="s">
        <v>527</v>
      </c>
      <c r="K151" s="1084"/>
      <c r="L151" s="1085"/>
      <c r="M151" s="503"/>
    </row>
    <row r="152" spans="1:13" ht="59.15" customHeight="1">
      <c r="A152" s="506"/>
      <c r="B152" s="514"/>
      <c r="C152" s="510" t="s">
        <v>529</v>
      </c>
      <c r="D152" s="1038"/>
      <c r="E152" s="1095"/>
      <c r="F152" s="1095"/>
      <c r="G152" s="1095"/>
      <c r="H152" s="1095"/>
      <c r="I152" s="1095"/>
      <c r="J152" s="1095"/>
      <c r="K152" s="1095"/>
      <c r="L152" s="1095"/>
      <c r="M152" s="503"/>
    </row>
    <row r="153" spans="1:13" ht="20.149999999999999" customHeight="1">
      <c r="A153" s="502"/>
      <c r="B153" s="1167" t="s">
        <v>530</v>
      </c>
      <c r="C153" s="1168"/>
      <c r="D153" s="1097"/>
      <c r="E153" s="1097"/>
      <c r="F153" s="1097"/>
      <c r="G153" s="1097"/>
      <c r="H153" s="1097"/>
      <c r="I153" s="1097"/>
      <c r="J153" s="1097"/>
      <c r="K153" s="1097"/>
      <c r="L153" s="1097"/>
      <c r="M153" s="503"/>
    </row>
    <row r="154" spans="1:13" ht="20.149999999999999" customHeight="1">
      <c r="A154" s="506"/>
      <c r="B154" s="1169" t="s">
        <v>531</v>
      </c>
      <c r="C154" s="1170"/>
      <c r="D154" s="1096"/>
      <c r="E154" s="1096"/>
      <c r="F154" s="1096"/>
      <c r="G154" s="1096"/>
      <c r="H154" s="1096"/>
      <c r="I154" s="1096"/>
      <c r="J154" s="1096"/>
      <c r="K154" s="1096"/>
      <c r="L154" s="1096"/>
      <c r="M154" s="503"/>
    </row>
    <row r="155" spans="1:13" ht="20.149999999999999" customHeight="1">
      <c r="A155" s="502"/>
      <c r="B155" s="1167" t="s">
        <v>530</v>
      </c>
      <c r="C155" s="1168"/>
      <c r="D155" s="1097"/>
      <c r="E155" s="1097"/>
      <c r="F155" s="1097"/>
      <c r="G155" s="1097"/>
      <c r="H155" s="1097"/>
      <c r="I155" s="1097"/>
      <c r="J155" s="1097"/>
      <c r="K155" s="1097"/>
      <c r="L155" s="1097"/>
      <c r="M155" s="503"/>
    </row>
    <row r="156" spans="1:13" ht="20.149999999999999" customHeight="1">
      <c r="A156" s="506"/>
      <c r="B156" s="1169" t="s">
        <v>531</v>
      </c>
      <c r="C156" s="1170"/>
      <c r="D156" s="1096"/>
      <c r="E156" s="1096"/>
      <c r="F156" s="1096"/>
      <c r="G156" s="1096"/>
      <c r="H156" s="1096"/>
      <c r="I156" s="1096"/>
      <c r="J156" s="1096"/>
      <c r="K156" s="1096"/>
      <c r="L156" s="1096"/>
      <c r="M156" s="503"/>
    </row>
    <row r="157" spans="1:13" ht="20.149999999999999" customHeight="1">
      <c r="A157" s="502"/>
      <c r="B157" s="1167" t="s">
        <v>530</v>
      </c>
      <c r="C157" s="1168"/>
      <c r="D157" s="1097"/>
      <c r="E157" s="1097"/>
      <c r="F157" s="1097"/>
      <c r="G157" s="1097"/>
      <c r="H157" s="1097"/>
      <c r="I157" s="1097"/>
      <c r="J157" s="1097"/>
      <c r="K157" s="1097"/>
      <c r="L157" s="1097"/>
      <c r="M157" s="503"/>
    </row>
    <row r="158" spans="1:13" ht="20" customHeight="1">
      <c r="A158" s="506"/>
      <c r="B158" s="1169" t="s">
        <v>531</v>
      </c>
      <c r="C158" s="1170"/>
      <c r="D158" s="1096"/>
      <c r="E158" s="1096"/>
      <c r="F158" s="1096"/>
      <c r="G158" s="1096"/>
      <c r="H158" s="1096"/>
      <c r="I158" s="1096"/>
      <c r="J158" s="1096"/>
      <c r="K158" s="1096"/>
      <c r="L158" s="1096"/>
      <c r="M158" s="503"/>
    </row>
    <row r="159" spans="1:13" ht="25" customHeight="1">
      <c r="A159" s="515"/>
      <c r="B159" s="1197" t="s">
        <v>532</v>
      </c>
      <c r="C159" s="1139"/>
      <c r="D159" s="517" t="s">
        <v>559</v>
      </c>
      <c r="E159" s="517" t="s">
        <v>560</v>
      </c>
      <c r="F159" s="517" t="s">
        <v>561</v>
      </c>
      <c r="G159" s="1183" t="s">
        <v>562</v>
      </c>
      <c r="H159" s="1184"/>
      <c r="I159" s="517" t="s">
        <v>563</v>
      </c>
      <c r="J159" s="517" t="s">
        <v>564</v>
      </c>
      <c r="K159" s="739"/>
      <c r="L159" s="740"/>
      <c r="M159" s="503"/>
    </row>
    <row r="160" spans="1:13" ht="22" customHeight="1">
      <c r="A160" s="506"/>
      <c r="B160" s="1200"/>
      <c r="C160" s="1201"/>
      <c r="D160" s="519"/>
      <c r="E160" s="519"/>
      <c r="F160" s="519"/>
      <c r="G160" s="1086"/>
      <c r="H160" s="1087"/>
      <c r="I160" s="519"/>
      <c r="J160" s="519"/>
      <c r="K160" s="741"/>
      <c r="L160" s="742"/>
      <c r="M160" s="503"/>
    </row>
    <row r="161" spans="1:13" ht="31" customHeight="1">
      <c r="A161" s="520"/>
      <c r="B161" s="1205" t="s">
        <v>534</v>
      </c>
      <c r="C161" s="1206"/>
      <c r="D161" s="521"/>
      <c r="E161" s="521"/>
      <c r="F161" s="521"/>
      <c r="G161" s="1088"/>
      <c r="H161" s="1089"/>
      <c r="I161" s="521"/>
      <c r="J161" s="521"/>
      <c r="K161" s="743"/>
      <c r="L161" s="744"/>
      <c r="M161" s="503"/>
    </row>
    <row r="162" spans="1:13" ht="26" customHeight="1">
      <c r="A162" s="515"/>
      <c r="B162" s="1179" t="s">
        <v>533</v>
      </c>
      <c r="C162" s="1180"/>
      <c r="D162" s="517" t="s">
        <v>42</v>
      </c>
      <c r="E162" s="517" t="s">
        <v>43</v>
      </c>
      <c r="F162" s="517" t="s">
        <v>44</v>
      </c>
      <c r="G162" s="1183" t="s">
        <v>45</v>
      </c>
      <c r="H162" s="1184"/>
      <c r="I162" s="518" t="s">
        <v>46</v>
      </c>
      <c r="J162" s="1185" t="s">
        <v>535</v>
      </c>
      <c r="K162" s="1186"/>
      <c r="L162" s="1187"/>
      <c r="M162" s="503"/>
    </row>
    <row r="163" spans="1:13" ht="22" customHeight="1">
      <c r="A163" s="506"/>
      <c r="B163" s="1181"/>
      <c r="C163" s="1182"/>
      <c r="D163" s="519"/>
      <c r="E163" s="519"/>
      <c r="F163" s="519"/>
      <c r="G163" s="1086"/>
      <c r="H163" s="1087"/>
      <c r="I163" s="519"/>
      <c r="J163" s="1188"/>
      <c r="K163" s="1189"/>
      <c r="L163" s="1190"/>
      <c r="M163" s="503"/>
    </row>
    <row r="164" spans="1:13" ht="31" customHeight="1">
      <c r="A164" s="520"/>
      <c r="B164" s="1194" t="s">
        <v>534</v>
      </c>
      <c r="C164" s="1195"/>
      <c r="D164" s="522"/>
      <c r="E164" s="522"/>
      <c r="F164" s="522"/>
      <c r="G164" s="1207"/>
      <c r="H164" s="1208"/>
      <c r="I164" s="522"/>
      <c r="J164" s="1191"/>
      <c r="K164" s="1192"/>
      <c r="L164" s="1193"/>
      <c r="M164" s="503"/>
    </row>
    <row r="165" spans="1:13" ht="20.149999999999999" customHeight="1">
      <c r="A165" s="502"/>
      <c r="B165" s="1149" t="s">
        <v>537</v>
      </c>
      <c r="C165" s="1150"/>
      <c r="D165" s="1150"/>
      <c r="E165" s="1150"/>
      <c r="F165" s="1150"/>
      <c r="G165" s="1150"/>
      <c r="H165" s="1150"/>
      <c r="I165" s="1150"/>
      <c r="J165" s="1150"/>
      <c r="K165" s="1150"/>
      <c r="L165" s="1151"/>
      <c r="M165" s="503"/>
    </row>
    <row r="166" spans="1:13" ht="20.149999999999999" customHeight="1">
      <c r="A166" s="502"/>
      <c r="B166" s="525"/>
      <c r="C166" s="526" t="s">
        <v>538</v>
      </c>
      <c r="D166" s="527"/>
      <c r="E166" s="527"/>
      <c r="F166" s="527"/>
      <c r="G166" s="527"/>
      <c r="H166" s="527"/>
      <c r="I166" s="528"/>
      <c r="J166" s="528"/>
      <c r="K166" s="528"/>
      <c r="L166" s="529"/>
      <c r="M166" s="503"/>
    </row>
    <row r="167" spans="1:13" ht="20.149999999999999" customHeight="1">
      <c r="A167" s="530"/>
      <c r="B167" s="503"/>
      <c r="C167" s="531"/>
      <c r="D167" s="1163" t="s">
        <v>542</v>
      </c>
      <c r="E167" s="1163"/>
      <c r="F167" s="1163" t="s">
        <v>543</v>
      </c>
      <c r="G167" s="1163"/>
      <c r="H167" s="1163"/>
      <c r="I167" s="1048"/>
      <c r="J167" s="1048"/>
      <c r="K167" s="1048"/>
      <c r="L167" s="1090"/>
      <c r="M167" s="503"/>
    </row>
    <row r="168" spans="1:13" ht="20.149999999999999" customHeight="1">
      <c r="A168" s="503"/>
      <c r="B168" s="503"/>
      <c r="C168" s="532" t="s">
        <v>539</v>
      </c>
      <c r="D168" s="1091"/>
      <c r="E168" s="1091"/>
      <c r="F168" s="1091"/>
      <c r="G168" s="1091"/>
      <c r="H168" s="1091"/>
      <c r="I168" s="1048"/>
      <c r="J168" s="1048"/>
      <c r="K168" s="1048"/>
      <c r="L168" s="1090"/>
      <c r="M168" s="503"/>
    </row>
    <row r="169" spans="1:13" ht="20.149999999999999" customHeight="1">
      <c r="A169" s="503"/>
      <c r="B169" s="503"/>
      <c r="C169" s="532" t="s">
        <v>540</v>
      </c>
      <c r="D169" s="1091"/>
      <c r="E169" s="1091"/>
      <c r="F169" s="1091"/>
      <c r="G169" s="1091"/>
      <c r="H169" s="1091"/>
      <c r="I169" s="1048"/>
      <c r="J169" s="1048"/>
      <c r="K169" s="1048"/>
      <c r="L169" s="1090"/>
      <c r="M169" s="503"/>
    </row>
    <row r="170" spans="1:13" ht="20.149999999999999" customHeight="1">
      <c r="A170" s="503"/>
      <c r="B170" s="503"/>
      <c r="C170" s="533" t="s">
        <v>541</v>
      </c>
      <c r="D170" s="1158"/>
      <c r="E170" s="1158"/>
      <c r="F170" s="1158"/>
      <c r="G170" s="1158"/>
      <c r="H170" s="1158"/>
      <c r="I170" s="1048"/>
      <c r="J170" s="1048"/>
      <c r="K170" s="1048"/>
      <c r="L170" s="1090"/>
      <c r="M170" s="503"/>
    </row>
    <row r="171" spans="1:13" ht="10" customHeight="1">
      <c r="A171" s="503"/>
      <c r="B171" s="1152"/>
      <c r="C171" s="1153"/>
      <c r="D171" s="1153"/>
      <c r="E171" s="1153"/>
      <c r="F171" s="1153"/>
      <c r="G171" s="1153"/>
      <c r="H171" s="1153"/>
      <c r="I171" s="1153"/>
      <c r="J171" s="1153"/>
      <c r="K171" s="1153"/>
      <c r="L171" s="1154"/>
      <c r="M171" s="503"/>
    </row>
    <row r="172" spans="1:13" ht="20.149999999999999" customHeight="1">
      <c r="A172" s="503"/>
      <c r="B172" s="534"/>
      <c r="C172" s="1165" t="s">
        <v>544</v>
      </c>
      <c r="D172" s="1062"/>
      <c r="E172" s="1062"/>
      <c r="F172" s="1062"/>
      <c r="G172" s="1062"/>
      <c r="H172" s="1062"/>
      <c r="I172" s="1062"/>
      <c r="J172" s="1062"/>
      <c r="K172" s="1062"/>
      <c r="L172" s="1166"/>
      <c r="M172" s="503"/>
    </row>
    <row r="173" spans="1:13" ht="20.149999999999999" customHeight="1">
      <c r="A173" s="530"/>
      <c r="B173" s="536"/>
      <c r="C173" s="537"/>
      <c r="D173" s="1162" t="s">
        <v>545</v>
      </c>
      <c r="E173" s="1162"/>
      <c r="F173" s="1162" t="s">
        <v>546</v>
      </c>
      <c r="G173" s="1162"/>
      <c r="H173" s="1162"/>
      <c r="I173" s="1162" t="s">
        <v>547</v>
      </c>
      <c r="J173" s="1162"/>
      <c r="K173" s="1164"/>
      <c r="L173" s="1090"/>
      <c r="M173" s="503"/>
    </row>
    <row r="174" spans="1:13" ht="20.149999999999999" customHeight="1">
      <c r="A174" s="503"/>
      <c r="B174" s="503"/>
      <c r="C174" s="532" t="s">
        <v>539</v>
      </c>
      <c r="D174" s="1091"/>
      <c r="E174" s="1091"/>
      <c r="F174" s="1091"/>
      <c r="G174" s="1091"/>
      <c r="H174" s="1091"/>
      <c r="I174" s="1091"/>
      <c r="J174" s="1091"/>
      <c r="K174" s="1048"/>
      <c r="L174" s="1090"/>
      <c r="M174" s="503"/>
    </row>
    <row r="175" spans="1:13" ht="20.149999999999999" customHeight="1">
      <c r="A175" s="503"/>
      <c r="B175" s="503"/>
      <c r="C175" s="532" t="s">
        <v>540</v>
      </c>
      <c r="D175" s="1091"/>
      <c r="E175" s="1091"/>
      <c r="F175" s="1091"/>
      <c r="G175" s="1091"/>
      <c r="H175" s="1091"/>
      <c r="I175" s="1091"/>
      <c r="J175" s="1091"/>
      <c r="K175" s="1048"/>
      <c r="L175" s="1090"/>
      <c r="M175" s="503"/>
    </row>
    <row r="176" spans="1:13" ht="20.149999999999999" customHeight="1">
      <c r="A176" s="503"/>
      <c r="B176" s="503"/>
      <c r="C176" s="533" t="s">
        <v>541</v>
      </c>
      <c r="D176" s="1158"/>
      <c r="E176" s="1158"/>
      <c r="F176" s="1158"/>
      <c r="G176" s="1158"/>
      <c r="H176" s="1158"/>
      <c r="I176" s="1158"/>
      <c r="J176" s="1158"/>
      <c r="K176" s="1048"/>
      <c r="L176" s="1090"/>
      <c r="M176" s="503"/>
    </row>
    <row r="177" spans="1:13" ht="10" customHeight="1">
      <c r="A177" s="503"/>
      <c r="B177" s="1155"/>
      <c r="C177" s="1156"/>
      <c r="D177" s="1156"/>
      <c r="E177" s="1156"/>
      <c r="F177" s="1156"/>
      <c r="G177" s="1156"/>
      <c r="H177" s="1156"/>
      <c r="I177" s="1156"/>
      <c r="J177" s="1156"/>
      <c r="K177" s="1156"/>
      <c r="L177" s="1157"/>
      <c r="M177" s="503"/>
    </row>
    <row r="178" spans="1:13" ht="20.149999999999999" customHeight="1">
      <c r="A178" s="503"/>
      <c r="B178" s="538"/>
      <c r="C178" s="1146" t="s">
        <v>565</v>
      </c>
      <c r="D178" s="1147"/>
      <c r="E178" s="1147"/>
      <c r="F178" s="1147"/>
      <c r="G178" s="1147"/>
      <c r="H178" s="1147"/>
      <c r="I178" s="1147"/>
      <c r="J178" s="1147"/>
      <c r="K178" s="1147"/>
      <c r="L178" s="1148"/>
      <c r="M178" s="503"/>
    </row>
    <row r="179" spans="1:13" ht="20.149999999999999" customHeight="1">
      <c r="A179" s="530"/>
      <c r="B179" s="503"/>
      <c r="C179" s="531"/>
      <c r="D179" s="1202" t="s">
        <v>548</v>
      </c>
      <c r="E179" s="1202"/>
      <c r="F179" s="1202" t="s">
        <v>549</v>
      </c>
      <c r="G179" s="1202"/>
      <c r="H179" s="1202"/>
      <c r="I179" s="1202" t="s">
        <v>550</v>
      </c>
      <c r="J179" s="1202"/>
      <c r="K179" s="1202" t="s">
        <v>551</v>
      </c>
      <c r="L179" s="1203"/>
      <c r="M179" s="503"/>
    </row>
    <row r="180" spans="1:13" ht="20.149999999999999" customHeight="1">
      <c r="A180" s="503"/>
      <c r="B180" s="503"/>
      <c r="C180" s="532" t="s">
        <v>552</v>
      </c>
      <c r="D180" s="1091"/>
      <c r="E180" s="1091"/>
      <c r="F180" s="1091"/>
      <c r="G180" s="1091"/>
      <c r="H180" s="1091"/>
      <c r="I180" s="1091"/>
      <c r="J180" s="1091"/>
      <c r="K180" s="1091"/>
      <c r="L180" s="1204"/>
      <c r="M180" s="503"/>
    </row>
    <row r="181" spans="1:13" ht="20.149999999999999" customHeight="1">
      <c r="A181" s="503"/>
      <c r="B181" s="503"/>
      <c r="C181" s="532" t="s">
        <v>553</v>
      </c>
      <c r="D181" s="1091"/>
      <c r="E181" s="1091"/>
      <c r="F181" s="1091"/>
      <c r="G181" s="1091"/>
      <c r="H181" s="1091"/>
      <c r="I181" s="1091"/>
      <c r="J181" s="1091"/>
      <c r="K181" s="1091"/>
      <c r="L181" s="1204"/>
      <c r="M181" s="503"/>
    </row>
    <row r="182" spans="1:13" ht="20.149999999999999" customHeight="1">
      <c r="A182" s="503"/>
      <c r="B182" s="539"/>
      <c r="C182" s="540" t="s">
        <v>554</v>
      </c>
      <c r="D182" s="1259"/>
      <c r="E182" s="1259"/>
      <c r="F182" s="1259"/>
      <c r="G182" s="1259"/>
      <c r="H182" s="1259"/>
      <c r="I182" s="1259"/>
      <c r="J182" s="1259"/>
      <c r="K182" s="1259"/>
      <c r="L182" s="1260"/>
      <c r="M182" s="503"/>
    </row>
    <row r="183" spans="1:13" ht="20.25" customHeight="1">
      <c r="A183" s="502"/>
      <c r="B183" s="1159" t="s">
        <v>572</v>
      </c>
      <c r="C183" s="1160"/>
      <c r="D183" s="1160"/>
      <c r="E183" s="1160"/>
      <c r="F183" s="1160"/>
      <c r="G183" s="1160"/>
      <c r="H183" s="1160"/>
      <c r="I183" s="1160"/>
      <c r="J183" s="1160"/>
      <c r="K183" s="1160"/>
      <c r="L183" s="1161"/>
      <c r="M183" s="503"/>
    </row>
    <row r="184" spans="1:13" ht="20.149999999999999" customHeight="1">
      <c r="A184" s="502"/>
      <c r="B184" s="504" t="s">
        <v>556</v>
      </c>
      <c r="C184" s="505" t="s">
        <v>521</v>
      </c>
      <c r="D184" s="1097"/>
      <c r="E184" s="1097"/>
      <c r="F184" s="1097"/>
      <c r="G184" s="1097"/>
      <c r="H184" s="1097"/>
      <c r="I184" s="1097"/>
      <c r="J184" s="1097"/>
      <c r="K184" s="1097"/>
      <c r="L184" s="1097"/>
      <c r="M184" s="503"/>
    </row>
    <row r="185" spans="1:13" ht="20.149999999999999" customHeight="1">
      <c r="A185" s="506"/>
      <c r="B185" s="507"/>
      <c r="C185" s="508" t="s">
        <v>522</v>
      </c>
      <c r="D185" s="1196"/>
      <c r="E185" s="1196"/>
      <c r="F185" s="1196"/>
      <c r="G185" s="1196"/>
      <c r="H185" s="1196"/>
      <c r="I185" s="1196"/>
      <c r="J185" s="1196"/>
      <c r="K185" s="1196"/>
      <c r="L185" s="1196"/>
      <c r="M185" s="503"/>
    </row>
    <row r="186" spans="1:13" ht="40.75" customHeight="1">
      <c r="A186" s="506"/>
      <c r="B186" s="738" t="s">
        <v>557</v>
      </c>
      <c r="C186" s="510" t="s">
        <v>523</v>
      </c>
      <c r="D186" s="1092"/>
      <c r="E186" s="1092"/>
      <c r="F186" s="1092"/>
      <c r="G186" s="1092"/>
      <c r="H186" s="1092"/>
      <c r="I186" s="1092"/>
      <c r="J186" s="510" t="s">
        <v>36</v>
      </c>
      <c r="K186" s="1093"/>
      <c r="L186" s="1094"/>
      <c r="M186" s="503"/>
    </row>
    <row r="187" spans="1:13" ht="20.149999999999999" customHeight="1">
      <c r="A187" s="506"/>
      <c r="B187" s="509"/>
      <c r="C187" s="510" t="s">
        <v>524</v>
      </c>
      <c r="D187" s="511"/>
      <c r="E187" s="512" t="s">
        <v>525</v>
      </c>
      <c r="F187" s="513"/>
      <c r="G187" s="1080" t="s">
        <v>526</v>
      </c>
      <c r="H187" s="1081"/>
      <c r="I187" s="1082"/>
      <c r="J187" s="1083" t="s">
        <v>527</v>
      </c>
      <c r="K187" s="1084"/>
      <c r="L187" s="1085"/>
      <c r="M187" s="503"/>
    </row>
    <row r="188" spans="1:13" ht="59.15" customHeight="1">
      <c r="A188" s="506"/>
      <c r="B188" s="514"/>
      <c r="C188" s="510" t="s">
        <v>529</v>
      </c>
      <c r="D188" s="1038"/>
      <c r="E188" s="1095"/>
      <c r="F188" s="1095"/>
      <c r="G188" s="1095"/>
      <c r="H188" s="1095"/>
      <c r="I188" s="1095"/>
      <c r="J188" s="1095"/>
      <c r="K188" s="1095"/>
      <c r="L188" s="1095"/>
      <c r="M188" s="503"/>
    </row>
    <row r="189" spans="1:13" ht="20.149999999999999" customHeight="1">
      <c r="A189" s="502"/>
      <c r="B189" s="1167" t="s">
        <v>530</v>
      </c>
      <c r="C189" s="1168"/>
      <c r="D189" s="1097"/>
      <c r="E189" s="1097"/>
      <c r="F189" s="1097"/>
      <c r="G189" s="1097"/>
      <c r="H189" s="1097"/>
      <c r="I189" s="1097"/>
      <c r="J189" s="1097"/>
      <c r="K189" s="1097"/>
      <c r="L189" s="1097"/>
      <c r="M189" s="503"/>
    </row>
    <row r="190" spans="1:13" ht="20.149999999999999" customHeight="1">
      <c r="A190" s="506"/>
      <c r="B190" s="1169" t="s">
        <v>531</v>
      </c>
      <c r="C190" s="1170"/>
      <c r="D190" s="1096"/>
      <c r="E190" s="1096"/>
      <c r="F190" s="1096"/>
      <c r="G190" s="1096"/>
      <c r="H190" s="1096"/>
      <c r="I190" s="1096"/>
      <c r="J190" s="1096"/>
      <c r="K190" s="1096"/>
      <c r="L190" s="1096"/>
      <c r="M190" s="503"/>
    </row>
    <row r="191" spans="1:13" ht="20.149999999999999" customHeight="1">
      <c r="A191" s="502"/>
      <c r="B191" s="1167" t="s">
        <v>530</v>
      </c>
      <c r="C191" s="1168"/>
      <c r="D191" s="1097"/>
      <c r="E191" s="1097"/>
      <c r="F191" s="1097"/>
      <c r="G191" s="1097"/>
      <c r="H191" s="1097"/>
      <c r="I191" s="1097"/>
      <c r="J191" s="1097"/>
      <c r="K191" s="1097"/>
      <c r="L191" s="1097"/>
      <c r="M191" s="503"/>
    </row>
    <row r="192" spans="1:13" ht="20.149999999999999" customHeight="1">
      <c r="A192" s="506"/>
      <c r="B192" s="1169" t="s">
        <v>531</v>
      </c>
      <c r="C192" s="1170"/>
      <c r="D192" s="1096"/>
      <c r="E192" s="1096"/>
      <c r="F192" s="1096"/>
      <c r="G192" s="1096"/>
      <c r="H192" s="1096"/>
      <c r="I192" s="1096"/>
      <c r="J192" s="1096"/>
      <c r="K192" s="1096"/>
      <c r="L192" s="1096"/>
      <c r="M192" s="503"/>
    </row>
    <row r="193" spans="1:13" ht="20.149999999999999" customHeight="1">
      <c r="A193" s="502"/>
      <c r="B193" s="1167" t="s">
        <v>530</v>
      </c>
      <c r="C193" s="1168"/>
      <c r="D193" s="1097"/>
      <c r="E193" s="1097"/>
      <c r="F193" s="1097"/>
      <c r="G193" s="1097"/>
      <c r="H193" s="1097"/>
      <c r="I193" s="1097"/>
      <c r="J193" s="1097"/>
      <c r="K193" s="1097"/>
      <c r="L193" s="1097"/>
      <c r="M193" s="503"/>
    </row>
    <row r="194" spans="1:13" ht="20" customHeight="1">
      <c r="A194" s="506"/>
      <c r="B194" s="1169" t="s">
        <v>531</v>
      </c>
      <c r="C194" s="1170"/>
      <c r="D194" s="1096"/>
      <c r="E194" s="1096"/>
      <c r="F194" s="1096"/>
      <c r="G194" s="1096"/>
      <c r="H194" s="1096"/>
      <c r="I194" s="1096"/>
      <c r="J194" s="1096"/>
      <c r="K194" s="1096"/>
      <c r="L194" s="1096"/>
      <c r="M194" s="503"/>
    </row>
    <row r="195" spans="1:13" ht="25" customHeight="1">
      <c r="A195" s="515"/>
      <c r="B195" s="1197" t="s">
        <v>532</v>
      </c>
      <c r="C195" s="1139"/>
      <c r="D195" s="517" t="s">
        <v>559</v>
      </c>
      <c r="E195" s="517" t="s">
        <v>560</v>
      </c>
      <c r="F195" s="517" t="s">
        <v>561</v>
      </c>
      <c r="G195" s="1183" t="s">
        <v>562</v>
      </c>
      <c r="H195" s="1184"/>
      <c r="I195" s="517" t="s">
        <v>563</v>
      </c>
      <c r="J195" s="517" t="s">
        <v>564</v>
      </c>
      <c r="K195" s="739"/>
      <c r="L195" s="740"/>
      <c r="M195" s="503"/>
    </row>
    <row r="196" spans="1:13" ht="22" customHeight="1">
      <c r="A196" s="506"/>
      <c r="B196" s="1200"/>
      <c r="C196" s="1201"/>
      <c r="D196" s="519"/>
      <c r="E196" s="519"/>
      <c r="F196" s="519"/>
      <c r="G196" s="1086"/>
      <c r="H196" s="1087"/>
      <c r="I196" s="519"/>
      <c r="J196" s="519"/>
      <c r="K196" s="741"/>
      <c r="L196" s="742"/>
      <c r="M196" s="503"/>
    </row>
    <row r="197" spans="1:13" ht="31" customHeight="1">
      <c r="A197" s="520"/>
      <c r="B197" s="1205" t="s">
        <v>534</v>
      </c>
      <c r="C197" s="1206"/>
      <c r="D197" s="521"/>
      <c r="E197" s="521"/>
      <c r="F197" s="521"/>
      <c r="G197" s="1088"/>
      <c r="H197" s="1089"/>
      <c r="I197" s="521"/>
      <c r="J197" s="521"/>
      <c r="K197" s="743"/>
      <c r="L197" s="744"/>
      <c r="M197" s="503"/>
    </row>
    <row r="198" spans="1:13" ht="26" customHeight="1">
      <c r="A198" s="515"/>
      <c r="B198" s="1179" t="s">
        <v>533</v>
      </c>
      <c r="C198" s="1180"/>
      <c r="D198" s="517" t="s">
        <v>42</v>
      </c>
      <c r="E198" s="517" t="s">
        <v>43</v>
      </c>
      <c r="F198" s="517" t="s">
        <v>44</v>
      </c>
      <c r="G198" s="1183" t="s">
        <v>45</v>
      </c>
      <c r="H198" s="1184"/>
      <c r="I198" s="518" t="s">
        <v>46</v>
      </c>
      <c r="J198" s="1185" t="s">
        <v>535</v>
      </c>
      <c r="K198" s="1186"/>
      <c r="L198" s="1187"/>
      <c r="M198" s="503"/>
    </row>
    <row r="199" spans="1:13" ht="22" customHeight="1">
      <c r="A199" s="506"/>
      <c r="B199" s="1181"/>
      <c r="C199" s="1182"/>
      <c r="D199" s="519"/>
      <c r="E199" s="519"/>
      <c r="F199" s="519"/>
      <c r="G199" s="1086"/>
      <c r="H199" s="1087"/>
      <c r="I199" s="519"/>
      <c r="J199" s="1188"/>
      <c r="K199" s="1189"/>
      <c r="L199" s="1190"/>
      <c r="M199" s="503"/>
    </row>
    <row r="200" spans="1:13" ht="31" customHeight="1">
      <c r="A200" s="520"/>
      <c r="B200" s="1194" t="s">
        <v>534</v>
      </c>
      <c r="C200" s="1195"/>
      <c r="D200" s="522"/>
      <c r="E200" s="522"/>
      <c r="F200" s="522"/>
      <c r="G200" s="1207"/>
      <c r="H200" s="1208"/>
      <c r="I200" s="522"/>
      <c r="J200" s="1191"/>
      <c r="K200" s="1192"/>
      <c r="L200" s="1193"/>
      <c r="M200" s="503"/>
    </row>
    <row r="201" spans="1:13" ht="20.149999999999999" customHeight="1">
      <c r="A201" s="502"/>
      <c r="B201" s="1149" t="s">
        <v>537</v>
      </c>
      <c r="C201" s="1150"/>
      <c r="D201" s="1150"/>
      <c r="E201" s="1150"/>
      <c r="F201" s="1150"/>
      <c r="G201" s="1150"/>
      <c r="H201" s="1150"/>
      <c r="I201" s="1150"/>
      <c r="J201" s="1150"/>
      <c r="K201" s="1150"/>
      <c r="L201" s="1151"/>
      <c r="M201" s="503"/>
    </row>
    <row r="202" spans="1:13" ht="20.149999999999999" customHeight="1">
      <c r="A202" s="502"/>
      <c r="B202" s="525"/>
      <c r="C202" s="526" t="s">
        <v>538</v>
      </c>
      <c r="D202" s="527"/>
      <c r="E202" s="527"/>
      <c r="F202" s="527"/>
      <c r="G202" s="527"/>
      <c r="H202" s="527"/>
      <c r="I202" s="528"/>
      <c r="J202" s="528"/>
      <c r="K202" s="528"/>
      <c r="L202" s="529"/>
      <c r="M202" s="503"/>
    </row>
    <row r="203" spans="1:13" ht="20.149999999999999" customHeight="1">
      <c r="A203" s="530"/>
      <c r="B203" s="503"/>
      <c r="C203" s="531"/>
      <c r="D203" s="1163" t="s">
        <v>542</v>
      </c>
      <c r="E203" s="1163"/>
      <c r="F203" s="1163" t="s">
        <v>543</v>
      </c>
      <c r="G203" s="1163"/>
      <c r="H203" s="1163"/>
      <c r="I203" s="1048"/>
      <c r="J203" s="1048"/>
      <c r="K203" s="1048"/>
      <c r="L203" s="1090"/>
      <c r="M203" s="503"/>
    </row>
    <row r="204" spans="1:13" ht="20.149999999999999" customHeight="1">
      <c r="A204" s="503"/>
      <c r="B204" s="503"/>
      <c r="C204" s="532" t="s">
        <v>539</v>
      </c>
      <c r="D204" s="1091"/>
      <c r="E204" s="1091"/>
      <c r="F204" s="1091"/>
      <c r="G204" s="1091"/>
      <c r="H204" s="1091"/>
      <c r="I204" s="1048"/>
      <c r="J204" s="1048"/>
      <c r="K204" s="1048"/>
      <c r="L204" s="1090"/>
      <c r="M204" s="503"/>
    </row>
    <row r="205" spans="1:13" ht="20.149999999999999" customHeight="1">
      <c r="A205" s="503"/>
      <c r="B205" s="503"/>
      <c r="C205" s="532" t="s">
        <v>540</v>
      </c>
      <c r="D205" s="1091"/>
      <c r="E205" s="1091"/>
      <c r="F205" s="1091"/>
      <c r="G205" s="1091"/>
      <c r="H205" s="1091"/>
      <c r="I205" s="1048"/>
      <c r="J205" s="1048"/>
      <c r="K205" s="1048"/>
      <c r="L205" s="1090"/>
      <c r="M205" s="503"/>
    </row>
    <row r="206" spans="1:13" ht="20.149999999999999" customHeight="1">
      <c r="A206" s="503"/>
      <c r="B206" s="503"/>
      <c r="C206" s="533" t="s">
        <v>541</v>
      </c>
      <c r="D206" s="1158"/>
      <c r="E206" s="1158"/>
      <c r="F206" s="1158"/>
      <c r="G206" s="1158"/>
      <c r="H206" s="1158"/>
      <c r="I206" s="1048"/>
      <c r="J206" s="1048"/>
      <c r="K206" s="1048"/>
      <c r="L206" s="1090"/>
      <c r="M206" s="503"/>
    </row>
    <row r="207" spans="1:13" ht="10" customHeight="1">
      <c r="A207" s="503"/>
      <c r="B207" s="1152"/>
      <c r="C207" s="1153"/>
      <c r="D207" s="1153"/>
      <c r="E207" s="1153"/>
      <c r="F207" s="1153"/>
      <c r="G207" s="1153"/>
      <c r="H207" s="1153"/>
      <c r="I207" s="1153"/>
      <c r="J207" s="1153"/>
      <c r="K207" s="1153"/>
      <c r="L207" s="1154"/>
      <c r="M207" s="503"/>
    </row>
    <row r="208" spans="1:13" ht="20.149999999999999" customHeight="1">
      <c r="A208" s="503"/>
      <c r="B208" s="534"/>
      <c r="C208" s="1165" t="s">
        <v>544</v>
      </c>
      <c r="D208" s="1062"/>
      <c r="E208" s="1062"/>
      <c r="F208" s="1062"/>
      <c r="G208" s="1062"/>
      <c r="H208" s="1062"/>
      <c r="I208" s="1062"/>
      <c r="J208" s="1062"/>
      <c r="K208" s="1062"/>
      <c r="L208" s="1166"/>
      <c r="M208" s="503"/>
    </row>
    <row r="209" spans="1:13" ht="20.149999999999999" customHeight="1">
      <c r="A209" s="530"/>
      <c r="B209" s="536"/>
      <c r="C209" s="537"/>
      <c r="D209" s="1162" t="s">
        <v>545</v>
      </c>
      <c r="E209" s="1162"/>
      <c r="F209" s="1162" t="s">
        <v>546</v>
      </c>
      <c r="G209" s="1162"/>
      <c r="H209" s="1162"/>
      <c r="I209" s="1162" t="s">
        <v>547</v>
      </c>
      <c r="J209" s="1162"/>
      <c r="K209" s="1164"/>
      <c r="L209" s="1090"/>
      <c r="M209" s="503"/>
    </row>
    <row r="210" spans="1:13" ht="20.149999999999999" customHeight="1">
      <c r="A210" s="503"/>
      <c r="B210" s="503"/>
      <c r="C210" s="532" t="s">
        <v>539</v>
      </c>
      <c r="D210" s="1091"/>
      <c r="E210" s="1091"/>
      <c r="F210" s="1091"/>
      <c r="G210" s="1091"/>
      <c r="H210" s="1091"/>
      <c r="I210" s="1091"/>
      <c r="J210" s="1091"/>
      <c r="K210" s="1048"/>
      <c r="L210" s="1090"/>
      <c r="M210" s="503"/>
    </row>
    <row r="211" spans="1:13" ht="20.149999999999999" customHeight="1">
      <c r="A211" s="503"/>
      <c r="B211" s="503"/>
      <c r="C211" s="532" t="s">
        <v>540</v>
      </c>
      <c r="D211" s="1091"/>
      <c r="E211" s="1091"/>
      <c r="F211" s="1091"/>
      <c r="G211" s="1091"/>
      <c r="H211" s="1091"/>
      <c r="I211" s="1091"/>
      <c r="J211" s="1091"/>
      <c r="K211" s="1048"/>
      <c r="L211" s="1090"/>
      <c r="M211" s="503"/>
    </row>
    <row r="212" spans="1:13" ht="20.149999999999999" customHeight="1">
      <c r="A212" s="503"/>
      <c r="B212" s="503"/>
      <c r="C212" s="533" t="s">
        <v>541</v>
      </c>
      <c r="D212" s="1158"/>
      <c r="E212" s="1158"/>
      <c r="F212" s="1158"/>
      <c r="G212" s="1158"/>
      <c r="H212" s="1158"/>
      <c r="I212" s="1158"/>
      <c r="J212" s="1158"/>
      <c r="K212" s="1048"/>
      <c r="L212" s="1090"/>
      <c r="M212" s="503"/>
    </row>
    <row r="213" spans="1:13" ht="10" customHeight="1">
      <c r="A213" s="503"/>
      <c r="B213" s="1155"/>
      <c r="C213" s="1156"/>
      <c r="D213" s="1156"/>
      <c r="E213" s="1156"/>
      <c r="F213" s="1156"/>
      <c r="G213" s="1156"/>
      <c r="H213" s="1156"/>
      <c r="I213" s="1156"/>
      <c r="J213" s="1156"/>
      <c r="K213" s="1156"/>
      <c r="L213" s="1157"/>
      <c r="M213" s="503"/>
    </row>
    <row r="214" spans="1:13" ht="20.149999999999999" customHeight="1">
      <c r="A214" s="503"/>
      <c r="B214" s="538"/>
      <c r="C214" s="1146" t="s">
        <v>565</v>
      </c>
      <c r="D214" s="1147"/>
      <c r="E214" s="1147"/>
      <c r="F214" s="1147"/>
      <c r="G214" s="1147"/>
      <c r="H214" s="1147"/>
      <c r="I214" s="1147"/>
      <c r="J214" s="1147"/>
      <c r="K214" s="1147"/>
      <c r="L214" s="1148"/>
      <c r="M214" s="503"/>
    </row>
    <row r="215" spans="1:13" ht="20.149999999999999" customHeight="1">
      <c r="A215" s="530"/>
      <c r="B215" s="503"/>
      <c r="C215" s="531"/>
      <c r="D215" s="1202" t="s">
        <v>548</v>
      </c>
      <c r="E215" s="1202"/>
      <c r="F215" s="1202" t="s">
        <v>549</v>
      </c>
      <c r="G215" s="1202"/>
      <c r="H215" s="1202"/>
      <c r="I215" s="1202" t="s">
        <v>550</v>
      </c>
      <c r="J215" s="1202"/>
      <c r="K215" s="1202" t="s">
        <v>551</v>
      </c>
      <c r="L215" s="1203"/>
      <c r="M215" s="503"/>
    </row>
    <row r="216" spans="1:13" ht="20.149999999999999" customHeight="1">
      <c r="A216" s="503"/>
      <c r="B216" s="503"/>
      <c r="C216" s="532" t="s">
        <v>552</v>
      </c>
      <c r="D216" s="1091"/>
      <c r="E216" s="1091"/>
      <c r="F216" s="1091"/>
      <c r="G216" s="1091"/>
      <c r="H216" s="1091"/>
      <c r="I216" s="1091"/>
      <c r="J216" s="1091"/>
      <c r="K216" s="1091"/>
      <c r="L216" s="1204"/>
      <c r="M216" s="503"/>
    </row>
    <row r="217" spans="1:13" ht="20.149999999999999" customHeight="1">
      <c r="A217" s="503"/>
      <c r="B217" s="503"/>
      <c r="C217" s="532" t="s">
        <v>553</v>
      </c>
      <c r="D217" s="1091"/>
      <c r="E217" s="1091"/>
      <c r="F217" s="1091"/>
      <c r="G217" s="1091"/>
      <c r="H217" s="1091"/>
      <c r="I217" s="1091"/>
      <c r="J217" s="1091"/>
      <c r="K217" s="1091"/>
      <c r="L217" s="1204"/>
      <c r="M217" s="503"/>
    </row>
    <row r="218" spans="1:13" ht="20.149999999999999" customHeight="1">
      <c r="A218" s="503"/>
      <c r="B218" s="539"/>
      <c r="C218" s="540" t="s">
        <v>554</v>
      </c>
      <c r="D218" s="1259"/>
      <c r="E218" s="1259"/>
      <c r="F218" s="1259"/>
      <c r="G218" s="1259"/>
      <c r="H218" s="1259"/>
      <c r="I218" s="1259"/>
      <c r="J218" s="1259"/>
      <c r="K218" s="1259"/>
      <c r="L218" s="1260"/>
      <c r="M218" s="503"/>
    </row>
    <row r="219" spans="1:13" ht="20.25" customHeight="1">
      <c r="A219" s="502"/>
      <c r="B219" s="1159" t="s">
        <v>573</v>
      </c>
      <c r="C219" s="1160"/>
      <c r="D219" s="1160"/>
      <c r="E219" s="1160"/>
      <c r="F219" s="1160"/>
      <c r="G219" s="1160"/>
      <c r="H219" s="1160"/>
      <c r="I219" s="1160"/>
      <c r="J219" s="1160"/>
      <c r="K219" s="1160"/>
      <c r="L219" s="1161"/>
      <c r="M219" s="503"/>
    </row>
    <row r="220" spans="1:13" ht="20.149999999999999" customHeight="1">
      <c r="A220" s="502"/>
      <c r="B220" s="504" t="s">
        <v>556</v>
      </c>
      <c r="C220" s="505" t="s">
        <v>521</v>
      </c>
      <c r="D220" s="1097"/>
      <c r="E220" s="1097"/>
      <c r="F220" s="1097"/>
      <c r="G220" s="1097"/>
      <c r="H220" s="1097"/>
      <c r="I220" s="1097"/>
      <c r="J220" s="1097"/>
      <c r="K220" s="1097"/>
      <c r="L220" s="1097"/>
      <c r="M220" s="503"/>
    </row>
    <row r="221" spans="1:13" ht="20.149999999999999" customHeight="1">
      <c r="A221" s="506"/>
      <c r="B221" s="507"/>
      <c r="C221" s="508" t="s">
        <v>522</v>
      </c>
      <c r="D221" s="1196"/>
      <c r="E221" s="1196"/>
      <c r="F221" s="1196"/>
      <c r="G221" s="1196"/>
      <c r="H221" s="1196"/>
      <c r="I221" s="1196"/>
      <c r="J221" s="1196"/>
      <c r="K221" s="1196"/>
      <c r="L221" s="1196"/>
      <c r="M221" s="503"/>
    </row>
    <row r="222" spans="1:13" ht="40.75" customHeight="1">
      <c r="A222" s="506"/>
      <c r="B222" s="738" t="s">
        <v>557</v>
      </c>
      <c r="C222" s="510" t="s">
        <v>523</v>
      </c>
      <c r="D222" s="1092"/>
      <c r="E222" s="1092"/>
      <c r="F222" s="1092"/>
      <c r="G222" s="1092"/>
      <c r="H222" s="1092"/>
      <c r="I222" s="1092"/>
      <c r="J222" s="510" t="s">
        <v>36</v>
      </c>
      <c r="K222" s="1093"/>
      <c r="L222" s="1094"/>
      <c r="M222" s="503"/>
    </row>
    <row r="223" spans="1:13" ht="20.149999999999999" customHeight="1">
      <c r="A223" s="506"/>
      <c r="B223" s="509"/>
      <c r="C223" s="510" t="s">
        <v>524</v>
      </c>
      <c r="D223" s="511"/>
      <c r="E223" s="512" t="s">
        <v>525</v>
      </c>
      <c r="F223" s="513"/>
      <c r="G223" s="1080" t="s">
        <v>526</v>
      </c>
      <c r="H223" s="1081"/>
      <c r="I223" s="1082"/>
      <c r="J223" s="1083" t="s">
        <v>527</v>
      </c>
      <c r="K223" s="1084"/>
      <c r="L223" s="1085"/>
      <c r="M223" s="503"/>
    </row>
    <row r="224" spans="1:13" ht="59.15" customHeight="1">
      <c r="A224" s="506"/>
      <c r="B224" s="514"/>
      <c r="C224" s="510" t="s">
        <v>529</v>
      </c>
      <c r="D224" s="1038"/>
      <c r="E224" s="1095"/>
      <c r="F224" s="1095"/>
      <c r="G224" s="1095"/>
      <c r="H224" s="1095"/>
      <c r="I224" s="1095"/>
      <c r="J224" s="1095"/>
      <c r="K224" s="1095"/>
      <c r="L224" s="1095"/>
      <c r="M224" s="503"/>
    </row>
    <row r="225" spans="1:13" ht="20.149999999999999" customHeight="1">
      <c r="A225" s="502"/>
      <c r="B225" s="1167" t="s">
        <v>530</v>
      </c>
      <c r="C225" s="1168"/>
      <c r="D225" s="1097"/>
      <c r="E225" s="1097"/>
      <c r="F225" s="1097"/>
      <c r="G225" s="1097"/>
      <c r="H225" s="1097"/>
      <c r="I225" s="1097"/>
      <c r="J225" s="1097"/>
      <c r="K225" s="1097"/>
      <c r="L225" s="1097"/>
      <c r="M225" s="503"/>
    </row>
    <row r="226" spans="1:13" ht="20.149999999999999" customHeight="1">
      <c r="A226" s="506"/>
      <c r="B226" s="1169" t="s">
        <v>531</v>
      </c>
      <c r="C226" s="1170"/>
      <c r="D226" s="1096"/>
      <c r="E226" s="1096"/>
      <c r="F226" s="1096"/>
      <c r="G226" s="1096"/>
      <c r="H226" s="1096"/>
      <c r="I226" s="1096"/>
      <c r="J226" s="1096"/>
      <c r="K226" s="1096"/>
      <c r="L226" s="1096"/>
      <c r="M226" s="503"/>
    </row>
    <row r="227" spans="1:13" ht="20.149999999999999" customHeight="1">
      <c r="A227" s="502"/>
      <c r="B227" s="1167" t="s">
        <v>530</v>
      </c>
      <c r="C227" s="1168"/>
      <c r="D227" s="1097"/>
      <c r="E227" s="1097"/>
      <c r="F227" s="1097"/>
      <c r="G227" s="1097"/>
      <c r="H227" s="1097"/>
      <c r="I227" s="1097"/>
      <c r="J227" s="1097"/>
      <c r="K227" s="1097"/>
      <c r="L227" s="1097"/>
      <c r="M227" s="503"/>
    </row>
    <row r="228" spans="1:13" ht="20.149999999999999" customHeight="1">
      <c r="A228" s="506"/>
      <c r="B228" s="1169" t="s">
        <v>531</v>
      </c>
      <c r="C228" s="1170"/>
      <c r="D228" s="1096"/>
      <c r="E228" s="1096"/>
      <c r="F228" s="1096"/>
      <c r="G228" s="1096"/>
      <c r="H228" s="1096"/>
      <c r="I228" s="1096"/>
      <c r="J228" s="1096"/>
      <c r="K228" s="1096"/>
      <c r="L228" s="1096"/>
      <c r="M228" s="503"/>
    </row>
    <row r="229" spans="1:13" ht="20.149999999999999" customHeight="1">
      <c r="A229" s="502"/>
      <c r="B229" s="1167" t="s">
        <v>530</v>
      </c>
      <c r="C229" s="1168"/>
      <c r="D229" s="1097"/>
      <c r="E229" s="1097"/>
      <c r="F229" s="1097"/>
      <c r="G229" s="1097"/>
      <c r="H229" s="1097"/>
      <c r="I229" s="1097"/>
      <c r="J229" s="1097"/>
      <c r="K229" s="1097"/>
      <c r="L229" s="1097"/>
      <c r="M229" s="503"/>
    </row>
    <row r="230" spans="1:13" ht="20" customHeight="1">
      <c r="A230" s="506"/>
      <c r="B230" s="1169" t="s">
        <v>531</v>
      </c>
      <c r="C230" s="1170"/>
      <c r="D230" s="1096"/>
      <c r="E230" s="1096"/>
      <c r="F230" s="1096"/>
      <c r="G230" s="1096"/>
      <c r="H230" s="1096"/>
      <c r="I230" s="1096"/>
      <c r="J230" s="1096"/>
      <c r="K230" s="1096"/>
      <c r="L230" s="1096"/>
      <c r="M230" s="503"/>
    </row>
    <row r="231" spans="1:13" ht="25" customHeight="1">
      <c r="A231" s="515"/>
      <c r="B231" s="1197" t="s">
        <v>532</v>
      </c>
      <c r="C231" s="1139"/>
      <c r="D231" s="517" t="s">
        <v>559</v>
      </c>
      <c r="E231" s="517" t="s">
        <v>560</v>
      </c>
      <c r="F231" s="517" t="s">
        <v>561</v>
      </c>
      <c r="G231" s="1183" t="s">
        <v>562</v>
      </c>
      <c r="H231" s="1184"/>
      <c r="I231" s="517" t="s">
        <v>563</v>
      </c>
      <c r="J231" s="517" t="s">
        <v>564</v>
      </c>
      <c r="K231" s="739"/>
      <c r="L231" s="740"/>
      <c r="M231" s="503"/>
    </row>
    <row r="232" spans="1:13" ht="22" customHeight="1">
      <c r="A232" s="506"/>
      <c r="B232" s="1200"/>
      <c r="C232" s="1201"/>
      <c r="D232" s="519"/>
      <c r="E232" s="519"/>
      <c r="F232" s="519"/>
      <c r="G232" s="1086"/>
      <c r="H232" s="1087"/>
      <c r="I232" s="519"/>
      <c r="J232" s="519"/>
      <c r="K232" s="741"/>
      <c r="L232" s="742"/>
      <c r="M232" s="503"/>
    </row>
    <row r="233" spans="1:13" ht="31" customHeight="1">
      <c r="A233" s="520"/>
      <c r="B233" s="1205" t="s">
        <v>534</v>
      </c>
      <c r="C233" s="1206"/>
      <c r="D233" s="521"/>
      <c r="E233" s="521"/>
      <c r="F233" s="521"/>
      <c r="G233" s="1088"/>
      <c r="H233" s="1089"/>
      <c r="I233" s="521"/>
      <c r="J233" s="521"/>
      <c r="K233" s="743"/>
      <c r="L233" s="744"/>
      <c r="M233" s="503"/>
    </row>
    <row r="234" spans="1:13" ht="26" customHeight="1">
      <c r="A234" s="515"/>
      <c r="B234" s="1179" t="s">
        <v>533</v>
      </c>
      <c r="C234" s="1180"/>
      <c r="D234" s="517" t="s">
        <v>42</v>
      </c>
      <c r="E234" s="517" t="s">
        <v>43</v>
      </c>
      <c r="F234" s="517" t="s">
        <v>44</v>
      </c>
      <c r="G234" s="1183" t="s">
        <v>45</v>
      </c>
      <c r="H234" s="1184"/>
      <c r="I234" s="518" t="s">
        <v>46</v>
      </c>
      <c r="J234" s="1185" t="s">
        <v>535</v>
      </c>
      <c r="K234" s="1186"/>
      <c r="L234" s="1187"/>
      <c r="M234" s="503"/>
    </row>
    <row r="235" spans="1:13" ht="22" customHeight="1">
      <c r="A235" s="506"/>
      <c r="B235" s="1181"/>
      <c r="C235" s="1182"/>
      <c r="D235" s="519"/>
      <c r="E235" s="519"/>
      <c r="F235" s="519"/>
      <c r="G235" s="1086"/>
      <c r="H235" s="1087"/>
      <c r="I235" s="519"/>
      <c r="J235" s="1188"/>
      <c r="K235" s="1189"/>
      <c r="L235" s="1190"/>
      <c r="M235" s="503"/>
    </row>
    <row r="236" spans="1:13" ht="31" customHeight="1">
      <c r="A236" s="520"/>
      <c r="B236" s="1194" t="s">
        <v>534</v>
      </c>
      <c r="C236" s="1195"/>
      <c r="D236" s="522"/>
      <c r="E236" s="522"/>
      <c r="F236" s="522"/>
      <c r="G236" s="1207"/>
      <c r="H236" s="1208"/>
      <c r="I236" s="522"/>
      <c r="J236" s="1191"/>
      <c r="K236" s="1192"/>
      <c r="L236" s="1193"/>
      <c r="M236" s="503"/>
    </row>
    <row r="237" spans="1:13" ht="20.149999999999999" customHeight="1">
      <c r="A237" s="502"/>
      <c r="B237" s="1149" t="s">
        <v>537</v>
      </c>
      <c r="C237" s="1150"/>
      <c r="D237" s="1150"/>
      <c r="E237" s="1150"/>
      <c r="F237" s="1150"/>
      <c r="G237" s="1150"/>
      <c r="H237" s="1150"/>
      <c r="I237" s="1150"/>
      <c r="J237" s="1150"/>
      <c r="K237" s="1150"/>
      <c r="L237" s="1151"/>
      <c r="M237" s="503"/>
    </row>
    <row r="238" spans="1:13" ht="20.149999999999999" customHeight="1">
      <c r="A238" s="502"/>
      <c r="B238" s="525"/>
      <c r="C238" s="526" t="s">
        <v>538</v>
      </c>
      <c r="D238" s="527"/>
      <c r="E238" s="527"/>
      <c r="F238" s="527"/>
      <c r="G238" s="527"/>
      <c r="H238" s="527"/>
      <c r="I238" s="528"/>
      <c r="J238" s="528"/>
      <c r="K238" s="528"/>
      <c r="L238" s="529"/>
      <c r="M238" s="503"/>
    </row>
    <row r="239" spans="1:13" ht="20.149999999999999" customHeight="1">
      <c r="A239" s="530"/>
      <c r="B239" s="503"/>
      <c r="C239" s="531"/>
      <c r="D239" s="1163" t="s">
        <v>542</v>
      </c>
      <c r="E239" s="1163"/>
      <c r="F239" s="1163" t="s">
        <v>543</v>
      </c>
      <c r="G239" s="1163"/>
      <c r="H239" s="1163"/>
      <c r="I239" s="1048"/>
      <c r="J239" s="1048"/>
      <c r="K239" s="1048"/>
      <c r="L239" s="1090"/>
      <c r="M239" s="503"/>
    </row>
    <row r="240" spans="1:13" ht="20.149999999999999" customHeight="1">
      <c r="A240" s="503"/>
      <c r="B240" s="503"/>
      <c r="C240" s="532" t="s">
        <v>539</v>
      </c>
      <c r="D240" s="1091"/>
      <c r="E240" s="1091"/>
      <c r="F240" s="1091"/>
      <c r="G240" s="1091"/>
      <c r="H240" s="1091"/>
      <c r="I240" s="1048"/>
      <c r="J240" s="1048"/>
      <c r="K240" s="1048"/>
      <c r="L240" s="1090"/>
      <c r="M240" s="503"/>
    </row>
    <row r="241" spans="1:13" ht="20.149999999999999" customHeight="1">
      <c r="A241" s="503"/>
      <c r="B241" s="503"/>
      <c r="C241" s="532" t="s">
        <v>540</v>
      </c>
      <c r="D241" s="1091"/>
      <c r="E241" s="1091"/>
      <c r="F241" s="1091"/>
      <c r="G241" s="1091"/>
      <c r="H241" s="1091"/>
      <c r="I241" s="1048"/>
      <c r="J241" s="1048"/>
      <c r="K241" s="1048"/>
      <c r="L241" s="1090"/>
      <c r="M241" s="503"/>
    </row>
    <row r="242" spans="1:13" ht="20.149999999999999" customHeight="1">
      <c r="A242" s="503"/>
      <c r="B242" s="503"/>
      <c r="C242" s="533" t="s">
        <v>541</v>
      </c>
      <c r="D242" s="1158"/>
      <c r="E242" s="1158"/>
      <c r="F242" s="1158"/>
      <c r="G242" s="1158"/>
      <c r="H242" s="1158"/>
      <c r="I242" s="1048"/>
      <c r="J242" s="1048"/>
      <c r="K242" s="1048"/>
      <c r="L242" s="1090"/>
      <c r="M242" s="503"/>
    </row>
    <row r="243" spans="1:13" ht="10" customHeight="1">
      <c r="A243" s="503"/>
      <c r="B243" s="1152"/>
      <c r="C243" s="1153"/>
      <c r="D243" s="1153"/>
      <c r="E243" s="1153"/>
      <c r="F243" s="1153"/>
      <c r="G243" s="1153"/>
      <c r="H243" s="1153"/>
      <c r="I243" s="1153"/>
      <c r="J243" s="1153"/>
      <c r="K243" s="1153"/>
      <c r="L243" s="1154"/>
      <c r="M243" s="503"/>
    </row>
    <row r="244" spans="1:13" ht="20.149999999999999" customHeight="1">
      <c r="A244" s="503"/>
      <c r="B244" s="534"/>
      <c r="C244" s="1165" t="s">
        <v>544</v>
      </c>
      <c r="D244" s="1062"/>
      <c r="E244" s="1062"/>
      <c r="F244" s="1062"/>
      <c r="G244" s="1062"/>
      <c r="H244" s="1062"/>
      <c r="I244" s="1062"/>
      <c r="J244" s="1062"/>
      <c r="K244" s="1062"/>
      <c r="L244" s="1166"/>
      <c r="M244" s="503"/>
    </row>
    <row r="245" spans="1:13" ht="20.149999999999999" customHeight="1">
      <c r="A245" s="530"/>
      <c r="B245" s="536"/>
      <c r="C245" s="537"/>
      <c r="D245" s="1162" t="s">
        <v>545</v>
      </c>
      <c r="E245" s="1162"/>
      <c r="F245" s="1162" t="s">
        <v>546</v>
      </c>
      <c r="G245" s="1162"/>
      <c r="H245" s="1162"/>
      <c r="I245" s="1162" t="s">
        <v>547</v>
      </c>
      <c r="J245" s="1162"/>
      <c r="K245" s="1164"/>
      <c r="L245" s="1090"/>
      <c r="M245" s="503"/>
    </row>
    <row r="246" spans="1:13" ht="20.149999999999999" customHeight="1">
      <c r="A246" s="503"/>
      <c r="B246" s="503"/>
      <c r="C246" s="532" t="s">
        <v>539</v>
      </c>
      <c r="D246" s="1091"/>
      <c r="E246" s="1091"/>
      <c r="F246" s="1091"/>
      <c r="G246" s="1091"/>
      <c r="H246" s="1091"/>
      <c r="I246" s="1091"/>
      <c r="J246" s="1091"/>
      <c r="K246" s="1048"/>
      <c r="L246" s="1090"/>
      <c r="M246" s="503"/>
    </row>
    <row r="247" spans="1:13" ht="20.149999999999999" customHeight="1">
      <c r="A247" s="503"/>
      <c r="B247" s="503"/>
      <c r="C247" s="532" t="s">
        <v>540</v>
      </c>
      <c r="D247" s="1091"/>
      <c r="E247" s="1091"/>
      <c r="F247" s="1091"/>
      <c r="G247" s="1091"/>
      <c r="H247" s="1091"/>
      <c r="I247" s="1091"/>
      <c r="J247" s="1091"/>
      <c r="K247" s="1048"/>
      <c r="L247" s="1090"/>
      <c r="M247" s="503"/>
    </row>
    <row r="248" spans="1:13" ht="20.149999999999999" customHeight="1">
      <c r="A248" s="503"/>
      <c r="B248" s="503"/>
      <c r="C248" s="533" t="s">
        <v>541</v>
      </c>
      <c r="D248" s="1158"/>
      <c r="E248" s="1158"/>
      <c r="F248" s="1158"/>
      <c r="G248" s="1158"/>
      <c r="H248" s="1158"/>
      <c r="I248" s="1158"/>
      <c r="J248" s="1158"/>
      <c r="K248" s="1048"/>
      <c r="L248" s="1090"/>
      <c r="M248" s="503"/>
    </row>
    <row r="249" spans="1:13" ht="10" customHeight="1">
      <c r="A249" s="503"/>
      <c r="B249" s="1155"/>
      <c r="C249" s="1156"/>
      <c r="D249" s="1156"/>
      <c r="E249" s="1156"/>
      <c r="F249" s="1156"/>
      <c r="G249" s="1156"/>
      <c r="H249" s="1156"/>
      <c r="I249" s="1156"/>
      <c r="J249" s="1156"/>
      <c r="K249" s="1156"/>
      <c r="L249" s="1157"/>
      <c r="M249" s="503"/>
    </row>
    <row r="250" spans="1:13" ht="20.149999999999999" customHeight="1">
      <c r="A250" s="503"/>
      <c r="B250" s="538"/>
      <c r="C250" s="1146" t="s">
        <v>565</v>
      </c>
      <c r="D250" s="1147"/>
      <c r="E250" s="1147"/>
      <c r="F250" s="1147"/>
      <c r="G250" s="1147"/>
      <c r="H250" s="1147"/>
      <c r="I250" s="1147"/>
      <c r="J250" s="1147"/>
      <c r="K250" s="1147"/>
      <c r="L250" s="1148"/>
      <c r="M250" s="503"/>
    </row>
    <row r="251" spans="1:13" ht="20.149999999999999" customHeight="1">
      <c r="A251" s="530"/>
      <c r="B251" s="503"/>
      <c r="C251" s="531"/>
      <c r="D251" s="1202" t="s">
        <v>548</v>
      </c>
      <c r="E251" s="1202"/>
      <c r="F251" s="1202" t="s">
        <v>549</v>
      </c>
      <c r="G251" s="1202"/>
      <c r="H251" s="1202"/>
      <c r="I251" s="1202" t="s">
        <v>550</v>
      </c>
      <c r="J251" s="1202"/>
      <c r="K251" s="1202" t="s">
        <v>551</v>
      </c>
      <c r="L251" s="1203"/>
      <c r="M251" s="503"/>
    </row>
    <row r="252" spans="1:13" ht="20.149999999999999" customHeight="1">
      <c r="A252" s="503"/>
      <c r="B252" s="503"/>
      <c r="C252" s="532" t="s">
        <v>552</v>
      </c>
      <c r="D252" s="1091"/>
      <c r="E252" s="1091"/>
      <c r="F252" s="1091"/>
      <c r="G252" s="1091"/>
      <c r="H252" s="1091"/>
      <c r="I252" s="1091"/>
      <c r="J252" s="1091"/>
      <c r="K252" s="1091"/>
      <c r="L252" s="1204"/>
      <c r="M252" s="503"/>
    </row>
    <row r="253" spans="1:13" ht="20.149999999999999" customHeight="1">
      <c r="A253" s="503"/>
      <c r="B253" s="503"/>
      <c r="C253" s="532" t="s">
        <v>553</v>
      </c>
      <c r="D253" s="1091"/>
      <c r="E253" s="1091"/>
      <c r="F253" s="1091"/>
      <c r="G253" s="1091"/>
      <c r="H253" s="1091"/>
      <c r="I253" s="1091"/>
      <c r="J253" s="1091"/>
      <c r="K253" s="1091"/>
      <c r="L253" s="1204"/>
      <c r="M253" s="503"/>
    </row>
    <row r="254" spans="1:13" ht="20.149999999999999" customHeight="1">
      <c r="A254" s="503"/>
      <c r="B254" s="539"/>
      <c r="C254" s="540" t="s">
        <v>554</v>
      </c>
      <c r="D254" s="1259"/>
      <c r="E254" s="1259"/>
      <c r="F254" s="1259"/>
      <c r="G254" s="1259"/>
      <c r="H254" s="1259"/>
      <c r="I254" s="1259"/>
      <c r="J254" s="1259"/>
      <c r="K254" s="1259"/>
      <c r="L254" s="1260"/>
      <c r="M254" s="503"/>
    </row>
    <row r="255" spans="1:13" ht="20.25" customHeight="1">
      <c r="A255" s="502"/>
      <c r="B255" s="1159" t="s">
        <v>574</v>
      </c>
      <c r="C255" s="1160"/>
      <c r="D255" s="1160"/>
      <c r="E255" s="1160"/>
      <c r="F255" s="1160"/>
      <c r="G255" s="1160"/>
      <c r="H255" s="1160"/>
      <c r="I255" s="1160"/>
      <c r="J255" s="1160"/>
      <c r="K255" s="1160"/>
      <c r="L255" s="1161"/>
      <c r="M255" s="503"/>
    </row>
    <row r="256" spans="1:13" ht="20.149999999999999" customHeight="1">
      <c r="A256" s="502"/>
      <c r="B256" s="504" t="s">
        <v>556</v>
      </c>
      <c r="C256" s="505" t="s">
        <v>521</v>
      </c>
      <c r="D256" s="1097"/>
      <c r="E256" s="1097"/>
      <c r="F256" s="1097"/>
      <c r="G256" s="1097"/>
      <c r="H256" s="1097"/>
      <c r="I256" s="1097"/>
      <c r="J256" s="1097"/>
      <c r="K256" s="1097"/>
      <c r="L256" s="1097"/>
      <c r="M256" s="503"/>
    </row>
    <row r="257" spans="1:13" ht="20.149999999999999" customHeight="1">
      <c r="A257" s="506"/>
      <c r="B257" s="507"/>
      <c r="C257" s="508" t="s">
        <v>522</v>
      </c>
      <c r="D257" s="1196"/>
      <c r="E257" s="1196"/>
      <c r="F257" s="1196"/>
      <c r="G257" s="1196"/>
      <c r="H257" s="1196"/>
      <c r="I257" s="1196"/>
      <c r="J257" s="1196"/>
      <c r="K257" s="1196"/>
      <c r="L257" s="1196"/>
      <c r="M257" s="503"/>
    </row>
    <row r="258" spans="1:13" ht="40.75" customHeight="1">
      <c r="A258" s="506"/>
      <c r="B258" s="738" t="s">
        <v>557</v>
      </c>
      <c r="C258" s="510" t="s">
        <v>523</v>
      </c>
      <c r="D258" s="1092"/>
      <c r="E258" s="1092"/>
      <c r="F258" s="1092"/>
      <c r="G258" s="1092"/>
      <c r="H258" s="1092"/>
      <c r="I258" s="1092"/>
      <c r="J258" s="510" t="s">
        <v>36</v>
      </c>
      <c r="K258" s="1093"/>
      <c r="L258" s="1094"/>
      <c r="M258" s="503"/>
    </row>
    <row r="259" spans="1:13" ht="20.149999999999999" customHeight="1">
      <c r="A259" s="506"/>
      <c r="B259" s="509"/>
      <c r="C259" s="510" t="s">
        <v>524</v>
      </c>
      <c r="D259" s="511"/>
      <c r="E259" s="512" t="s">
        <v>525</v>
      </c>
      <c r="F259" s="513"/>
      <c r="G259" s="1080" t="s">
        <v>526</v>
      </c>
      <c r="H259" s="1081"/>
      <c r="I259" s="1082"/>
      <c r="J259" s="1083" t="s">
        <v>527</v>
      </c>
      <c r="K259" s="1084"/>
      <c r="L259" s="1085"/>
      <c r="M259" s="503"/>
    </row>
    <row r="260" spans="1:13" ht="59.15" customHeight="1">
      <c r="A260" s="506"/>
      <c r="B260" s="514"/>
      <c r="C260" s="510" t="s">
        <v>529</v>
      </c>
      <c r="D260" s="1038"/>
      <c r="E260" s="1095"/>
      <c r="F260" s="1095"/>
      <c r="G260" s="1095"/>
      <c r="H260" s="1095"/>
      <c r="I260" s="1095"/>
      <c r="J260" s="1095"/>
      <c r="K260" s="1095"/>
      <c r="L260" s="1095"/>
      <c r="M260" s="503"/>
    </row>
    <row r="261" spans="1:13" ht="20.149999999999999" customHeight="1">
      <c r="A261" s="502"/>
      <c r="B261" s="1167" t="s">
        <v>530</v>
      </c>
      <c r="C261" s="1168"/>
      <c r="D261" s="1097"/>
      <c r="E261" s="1097"/>
      <c r="F261" s="1097"/>
      <c r="G261" s="1097"/>
      <c r="H261" s="1097"/>
      <c r="I261" s="1097"/>
      <c r="J261" s="1097"/>
      <c r="K261" s="1097"/>
      <c r="L261" s="1097"/>
      <c r="M261" s="503"/>
    </row>
    <row r="262" spans="1:13" ht="20.149999999999999" customHeight="1">
      <c r="A262" s="506"/>
      <c r="B262" s="1169" t="s">
        <v>531</v>
      </c>
      <c r="C262" s="1170"/>
      <c r="D262" s="1096"/>
      <c r="E262" s="1096"/>
      <c r="F262" s="1096"/>
      <c r="G262" s="1096"/>
      <c r="H262" s="1096"/>
      <c r="I262" s="1096"/>
      <c r="J262" s="1096"/>
      <c r="K262" s="1096"/>
      <c r="L262" s="1096"/>
      <c r="M262" s="503"/>
    </row>
    <row r="263" spans="1:13" ht="20.149999999999999" customHeight="1">
      <c r="A263" s="502"/>
      <c r="B263" s="1167" t="s">
        <v>530</v>
      </c>
      <c r="C263" s="1168"/>
      <c r="D263" s="1097"/>
      <c r="E263" s="1097"/>
      <c r="F263" s="1097"/>
      <c r="G263" s="1097"/>
      <c r="H263" s="1097"/>
      <c r="I263" s="1097"/>
      <c r="J263" s="1097"/>
      <c r="K263" s="1097"/>
      <c r="L263" s="1097"/>
      <c r="M263" s="503"/>
    </row>
    <row r="264" spans="1:13" ht="20.149999999999999" customHeight="1">
      <c r="A264" s="506"/>
      <c r="B264" s="1169" t="s">
        <v>531</v>
      </c>
      <c r="C264" s="1170"/>
      <c r="D264" s="1096"/>
      <c r="E264" s="1096"/>
      <c r="F264" s="1096"/>
      <c r="G264" s="1096"/>
      <c r="H264" s="1096"/>
      <c r="I264" s="1096"/>
      <c r="J264" s="1096"/>
      <c r="K264" s="1096"/>
      <c r="L264" s="1096"/>
      <c r="M264" s="503"/>
    </row>
    <row r="265" spans="1:13" ht="20.149999999999999" customHeight="1">
      <c r="A265" s="502"/>
      <c r="B265" s="1167" t="s">
        <v>530</v>
      </c>
      <c r="C265" s="1168"/>
      <c r="D265" s="1097"/>
      <c r="E265" s="1097"/>
      <c r="F265" s="1097"/>
      <c r="G265" s="1097"/>
      <c r="H265" s="1097"/>
      <c r="I265" s="1097"/>
      <c r="J265" s="1097"/>
      <c r="K265" s="1097"/>
      <c r="L265" s="1097"/>
      <c r="M265" s="503"/>
    </row>
    <row r="266" spans="1:13" ht="20" customHeight="1">
      <c r="A266" s="506"/>
      <c r="B266" s="1169" t="s">
        <v>531</v>
      </c>
      <c r="C266" s="1170"/>
      <c r="D266" s="1096"/>
      <c r="E266" s="1096"/>
      <c r="F266" s="1096"/>
      <c r="G266" s="1096"/>
      <c r="H266" s="1096"/>
      <c r="I266" s="1096"/>
      <c r="J266" s="1096"/>
      <c r="K266" s="1096"/>
      <c r="L266" s="1096"/>
      <c r="M266" s="503"/>
    </row>
    <row r="267" spans="1:13" ht="25" customHeight="1">
      <c r="A267" s="515"/>
      <c r="B267" s="1197" t="s">
        <v>532</v>
      </c>
      <c r="C267" s="1139"/>
      <c r="D267" s="517" t="s">
        <v>559</v>
      </c>
      <c r="E267" s="517" t="s">
        <v>560</v>
      </c>
      <c r="F267" s="517" t="s">
        <v>561</v>
      </c>
      <c r="G267" s="1183" t="s">
        <v>562</v>
      </c>
      <c r="H267" s="1184"/>
      <c r="I267" s="517" t="s">
        <v>563</v>
      </c>
      <c r="J267" s="517" t="s">
        <v>564</v>
      </c>
      <c r="K267" s="739"/>
      <c r="L267" s="740"/>
      <c r="M267" s="503"/>
    </row>
    <row r="268" spans="1:13" ht="22" customHeight="1">
      <c r="A268" s="506"/>
      <c r="B268" s="1200"/>
      <c r="C268" s="1201"/>
      <c r="D268" s="519"/>
      <c r="E268" s="519"/>
      <c r="F268" s="519"/>
      <c r="G268" s="1086"/>
      <c r="H268" s="1087"/>
      <c r="I268" s="519"/>
      <c r="J268" s="519"/>
      <c r="K268" s="741"/>
      <c r="L268" s="742"/>
      <c r="M268" s="503"/>
    </row>
    <row r="269" spans="1:13" ht="31" customHeight="1">
      <c r="A269" s="520"/>
      <c r="B269" s="1205" t="s">
        <v>534</v>
      </c>
      <c r="C269" s="1206"/>
      <c r="D269" s="521"/>
      <c r="E269" s="521"/>
      <c r="F269" s="521"/>
      <c r="G269" s="1088"/>
      <c r="H269" s="1089"/>
      <c r="I269" s="521"/>
      <c r="J269" s="521"/>
      <c r="K269" s="743"/>
      <c r="L269" s="744"/>
      <c r="M269" s="503"/>
    </row>
    <row r="270" spans="1:13" ht="26" customHeight="1">
      <c r="A270" s="515"/>
      <c r="B270" s="1179" t="s">
        <v>533</v>
      </c>
      <c r="C270" s="1180"/>
      <c r="D270" s="517" t="s">
        <v>42</v>
      </c>
      <c r="E270" s="517" t="s">
        <v>43</v>
      </c>
      <c r="F270" s="517" t="s">
        <v>44</v>
      </c>
      <c r="G270" s="1183" t="s">
        <v>45</v>
      </c>
      <c r="H270" s="1184"/>
      <c r="I270" s="518" t="s">
        <v>46</v>
      </c>
      <c r="J270" s="1185" t="s">
        <v>535</v>
      </c>
      <c r="K270" s="1186"/>
      <c r="L270" s="1187"/>
      <c r="M270" s="503"/>
    </row>
    <row r="271" spans="1:13" ht="22" customHeight="1">
      <c r="A271" s="506"/>
      <c r="B271" s="1181"/>
      <c r="C271" s="1182"/>
      <c r="D271" s="519"/>
      <c r="E271" s="519"/>
      <c r="F271" s="519"/>
      <c r="G271" s="1086"/>
      <c r="H271" s="1087"/>
      <c r="I271" s="519"/>
      <c r="J271" s="1188"/>
      <c r="K271" s="1189"/>
      <c r="L271" s="1190"/>
      <c r="M271" s="503"/>
    </row>
    <row r="272" spans="1:13" ht="31" customHeight="1">
      <c r="A272" s="520"/>
      <c r="B272" s="1194" t="s">
        <v>534</v>
      </c>
      <c r="C272" s="1195"/>
      <c r="D272" s="522"/>
      <c r="E272" s="522"/>
      <c r="F272" s="522"/>
      <c r="G272" s="1207"/>
      <c r="H272" s="1208"/>
      <c r="I272" s="522"/>
      <c r="J272" s="1191"/>
      <c r="K272" s="1192"/>
      <c r="L272" s="1193"/>
      <c r="M272" s="503"/>
    </row>
    <row r="273" spans="1:13" ht="20.149999999999999" customHeight="1">
      <c r="A273" s="502"/>
      <c r="B273" s="1149" t="s">
        <v>537</v>
      </c>
      <c r="C273" s="1150"/>
      <c r="D273" s="1150"/>
      <c r="E273" s="1150"/>
      <c r="F273" s="1150"/>
      <c r="G273" s="1150"/>
      <c r="H273" s="1150"/>
      <c r="I273" s="1150"/>
      <c r="J273" s="1150"/>
      <c r="K273" s="1150"/>
      <c r="L273" s="1151"/>
      <c r="M273" s="503"/>
    </row>
    <row r="274" spans="1:13" ht="20.149999999999999" customHeight="1">
      <c r="A274" s="502"/>
      <c r="B274" s="525"/>
      <c r="C274" s="526" t="s">
        <v>538</v>
      </c>
      <c r="D274" s="527"/>
      <c r="E274" s="527"/>
      <c r="F274" s="527"/>
      <c r="G274" s="527"/>
      <c r="H274" s="527"/>
      <c r="I274" s="528"/>
      <c r="J274" s="528"/>
      <c r="K274" s="528"/>
      <c r="L274" s="529"/>
      <c r="M274" s="503"/>
    </row>
    <row r="275" spans="1:13" ht="20.149999999999999" customHeight="1">
      <c r="A275" s="530"/>
      <c r="B275" s="503"/>
      <c r="C275" s="531"/>
      <c r="D275" s="1163" t="s">
        <v>542</v>
      </c>
      <c r="E275" s="1163"/>
      <c r="F275" s="1163" t="s">
        <v>543</v>
      </c>
      <c r="G275" s="1163"/>
      <c r="H275" s="1163"/>
      <c r="I275" s="1048"/>
      <c r="J275" s="1048"/>
      <c r="K275" s="1048"/>
      <c r="L275" s="1090"/>
      <c r="M275" s="503"/>
    </row>
    <row r="276" spans="1:13" ht="20.149999999999999" customHeight="1">
      <c r="A276" s="503"/>
      <c r="B276" s="503"/>
      <c r="C276" s="532" t="s">
        <v>539</v>
      </c>
      <c r="D276" s="1091"/>
      <c r="E276" s="1091"/>
      <c r="F276" s="1091"/>
      <c r="G276" s="1091"/>
      <c r="H276" s="1091"/>
      <c r="I276" s="1048"/>
      <c r="J276" s="1048"/>
      <c r="K276" s="1048"/>
      <c r="L276" s="1090"/>
      <c r="M276" s="503"/>
    </row>
    <row r="277" spans="1:13" ht="20.149999999999999" customHeight="1">
      <c r="A277" s="503"/>
      <c r="B277" s="503"/>
      <c r="C277" s="532" t="s">
        <v>540</v>
      </c>
      <c r="D277" s="1091"/>
      <c r="E277" s="1091"/>
      <c r="F277" s="1091"/>
      <c r="G277" s="1091"/>
      <c r="H277" s="1091"/>
      <c r="I277" s="1048"/>
      <c r="J277" s="1048"/>
      <c r="K277" s="1048"/>
      <c r="L277" s="1090"/>
      <c r="M277" s="503"/>
    </row>
    <row r="278" spans="1:13" ht="20.149999999999999" customHeight="1">
      <c r="A278" s="503"/>
      <c r="B278" s="503"/>
      <c r="C278" s="533" t="s">
        <v>541</v>
      </c>
      <c r="D278" s="1158"/>
      <c r="E278" s="1158"/>
      <c r="F278" s="1158"/>
      <c r="G278" s="1158"/>
      <c r="H278" s="1158"/>
      <c r="I278" s="1048"/>
      <c r="J278" s="1048"/>
      <c r="K278" s="1048"/>
      <c r="L278" s="1090"/>
      <c r="M278" s="503"/>
    </row>
    <row r="279" spans="1:13" ht="10" customHeight="1">
      <c r="A279" s="503"/>
      <c r="B279" s="1152"/>
      <c r="C279" s="1153"/>
      <c r="D279" s="1153"/>
      <c r="E279" s="1153"/>
      <c r="F279" s="1153"/>
      <c r="G279" s="1153"/>
      <c r="H279" s="1153"/>
      <c r="I279" s="1153"/>
      <c r="J279" s="1153"/>
      <c r="K279" s="1153"/>
      <c r="L279" s="1154"/>
      <c r="M279" s="503"/>
    </row>
    <row r="280" spans="1:13" ht="20.149999999999999" customHeight="1">
      <c r="A280" s="503"/>
      <c r="B280" s="534"/>
      <c r="C280" s="1165" t="s">
        <v>544</v>
      </c>
      <c r="D280" s="1062"/>
      <c r="E280" s="1062"/>
      <c r="F280" s="1062"/>
      <c r="G280" s="1062"/>
      <c r="H280" s="1062"/>
      <c r="I280" s="1062"/>
      <c r="J280" s="1062"/>
      <c r="K280" s="1062"/>
      <c r="L280" s="1166"/>
      <c r="M280" s="503"/>
    </row>
    <row r="281" spans="1:13" ht="20.149999999999999" customHeight="1">
      <c r="A281" s="530"/>
      <c r="B281" s="536"/>
      <c r="C281" s="537"/>
      <c r="D281" s="1162" t="s">
        <v>545</v>
      </c>
      <c r="E281" s="1162"/>
      <c r="F281" s="1162" t="s">
        <v>546</v>
      </c>
      <c r="G281" s="1162"/>
      <c r="H281" s="1162"/>
      <c r="I281" s="1162" t="s">
        <v>547</v>
      </c>
      <c r="J281" s="1162"/>
      <c r="K281" s="1164"/>
      <c r="L281" s="1090"/>
      <c r="M281" s="503"/>
    </row>
    <row r="282" spans="1:13" ht="20.149999999999999" customHeight="1">
      <c r="A282" s="503"/>
      <c r="B282" s="503"/>
      <c r="C282" s="532" t="s">
        <v>539</v>
      </c>
      <c r="D282" s="1091"/>
      <c r="E282" s="1091"/>
      <c r="F282" s="1091"/>
      <c r="G282" s="1091"/>
      <c r="H282" s="1091"/>
      <c r="I282" s="1091"/>
      <c r="J282" s="1091"/>
      <c r="K282" s="1048"/>
      <c r="L282" s="1090"/>
      <c r="M282" s="503"/>
    </row>
    <row r="283" spans="1:13" ht="20.149999999999999" customHeight="1">
      <c r="A283" s="503"/>
      <c r="B283" s="503"/>
      <c r="C283" s="532" t="s">
        <v>540</v>
      </c>
      <c r="D283" s="1091"/>
      <c r="E283" s="1091"/>
      <c r="F283" s="1091"/>
      <c r="G283" s="1091"/>
      <c r="H283" s="1091"/>
      <c r="I283" s="1091"/>
      <c r="J283" s="1091"/>
      <c r="K283" s="1048"/>
      <c r="L283" s="1090"/>
      <c r="M283" s="503"/>
    </row>
    <row r="284" spans="1:13" ht="20.149999999999999" customHeight="1">
      <c r="A284" s="503"/>
      <c r="B284" s="503"/>
      <c r="C284" s="533" t="s">
        <v>541</v>
      </c>
      <c r="D284" s="1158"/>
      <c r="E284" s="1158"/>
      <c r="F284" s="1158"/>
      <c r="G284" s="1158"/>
      <c r="H284" s="1158"/>
      <c r="I284" s="1158"/>
      <c r="J284" s="1158"/>
      <c r="K284" s="1048"/>
      <c r="L284" s="1090"/>
      <c r="M284" s="503"/>
    </row>
    <row r="285" spans="1:13" ht="10" customHeight="1">
      <c r="A285" s="503"/>
      <c r="B285" s="1155"/>
      <c r="C285" s="1156"/>
      <c r="D285" s="1156"/>
      <c r="E285" s="1156"/>
      <c r="F285" s="1156"/>
      <c r="G285" s="1156"/>
      <c r="H285" s="1156"/>
      <c r="I285" s="1156"/>
      <c r="J285" s="1156"/>
      <c r="K285" s="1156"/>
      <c r="L285" s="1157"/>
      <c r="M285" s="503"/>
    </row>
    <row r="286" spans="1:13" ht="20.149999999999999" customHeight="1">
      <c r="A286" s="503"/>
      <c r="B286" s="538"/>
      <c r="C286" s="1146" t="s">
        <v>565</v>
      </c>
      <c r="D286" s="1147"/>
      <c r="E286" s="1147"/>
      <c r="F286" s="1147"/>
      <c r="G286" s="1147"/>
      <c r="H286" s="1147"/>
      <c r="I286" s="1147"/>
      <c r="J286" s="1147"/>
      <c r="K286" s="1147"/>
      <c r="L286" s="1148"/>
      <c r="M286" s="503"/>
    </row>
    <row r="287" spans="1:13" ht="20.149999999999999" customHeight="1">
      <c r="A287" s="530"/>
      <c r="B287" s="503"/>
      <c r="C287" s="531"/>
      <c r="D287" s="1202" t="s">
        <v>548</v>
      </c>
      <c r="E287" s="1202"/>
      <c r="F287" s="1202" t="s">
        <v>549</v>
      </c>
      <c r="G287" s="1202"/>
      <c r="H287" s="1202"/>
      <c r="I287" s="1202" t="s">
        <v>550</v>
      </c>
      <c r="J287" s="1202"/>
      <c r="K287" s="1202" t="s">
        <v>551</v>
      </c>
      <c r="L287" s="1203"/>
      <c r="M287" s="503"/>
    </row>
    <row r="288" spans="1:13" ht="20.149999999999999" customHeight="1">
      <c r="A288" s="503"/>
      <c r="B288" s="503"/>
      <c r="C288" s="532" t="s">
        <v>552</v>
      </c>
      <c r="D288" s="1091"/>
      <c r="E288" s="1091"/>
      <c r="F288" s="1091"/>
      <c r="G288" s="1091"/>
      <c r="H288" s="1091"/>
      <c r="I288" s="1091"/>
      <c r="J288" s="1091"/>
      <c r="K288" s="1091"/>
      <c r="L288" s="1204"/>
      <c r="M288" s="503"/>
    </row>
    <row r="289" spans="1:13" ht="20.149999999999999" customHeight="1">
      <c r="A289" s="503"/>
      <c r="B289" s="503"/>
      <c r="C289" s="532" t="s">
        <v>553</v>
      </c>
      <c r="D289" s="1091"/>
      <c r="E289" s="1091"/>
      <c r="F289" s="1091"/>
      <c r="G289" s="1091"/>
      <c r="H289" s="1091"/>
      <c r="I289" s="1091"/>
      <c r="J289" s="1091"/>
      <c r="K289" s="1091"/>
      <c r="L289" s="1204"/>
      <c r="M289" s="503"/>
    </row>
    <row r="290" spans="1:13" ht="20.149999999999999" customHeight="1">
      <c r="A290" s="503"/>
      <c r="B290" s="539"/>
      <c r="C290" s="540" t="s">
        <v>554</v>
      </c>
      <c r="D290" s="1259"/>
      <c r="E290" s="1259"/>
      <c r="F290" s="1259"/>
      <c r="G290" s="1259"/>
      <c r="H290" s="1259"/>
      <c r="I290" s="1259"/>
      <c r="J290" s="1259"/>
      <c r="K290" s="1259"/>
      <c r="L290" s="1260"/>
      <c r="M290" s="503"/>
    </row>
    <row r="291" spans="1:13">
      <c r="A291" s="503"/>
      <c r="B291" s="737"/>
      <c r="D291" s="737"/>
      <c r="E291" s="737"/>
      <c r="F291" s="737"/>
      <c r="G291" s="737"/>
      <c r="H291" s="737"/>
      <c r="I291" s="737"/>
      <c r="J291" s="737"/>
      <c r="K291" s="737"/>
      <c r="L291" s="745"/>
    </row>
    <row r="292" spans="1:13">
      <c r="A292" s="506"/>
      <c r="L292" s="746" t="s">
        <v>822</v>
      </c>
    </row>
    <row r="293" spans="1:13" ht="21.65" customHeight="1">
      <c r="A293" s="501" t="s">
        <v>58</v>
      </c>
      <c r="B293" s="612" t="s">
        <v>685</v>
      </c>
      <c r="C293" s="747"/>
      <c r="D293" s="747"/>
      <c r="E293" s="747"/>
      <c r="F293" s="747"/>
      <c r="G293" s="747"/>
      <c r="H293" s="747"/>
      <c r="I293" s="747"/>
      <c r="J293" s="747"/>
      <c r="K293" s="747"/>
      <c r="L293" s="748"/>
    </row>
    <row r="294" spans="1:13" ht="33">
      <c r="A294" s="603"/>
      <c r="B294" s="620"/>
      <c r="C294" s="910" t="s">
        <v>242</v>
      </c>
      <c r="D294" s="1145"/>
      <c r="E294" s="1145"/>
      <c r="F294" s="1145"/>
      <c r="G294" s="1145"/>
      <c r="H294" s="1145"/>
      <c r="I294" s="1145"/>
      <c r="J294" s="1145"/>
      <c r="K294" s="1145"/>
      <c r="L294" s="1145"/>
    </row>
    <row r="295" spans="1:13">
      <c r="A295" s="603"/>
      <c r="B295" s="749"/>
      <c r="C295" s="911" t="s">
        <v>686</v>
      </c>
      <c r="D295" s="1145"/>
      <c r="E295" s="1145"/>
      <c r="F295" s="1145"/>
      <c r="G295" s="1145"/>
      <c r="H295" s="1145"/>
      <c r="I295" s="1145"/>
      <c r="J295" s="1145"/>
      <c r="K295" s="1145"/>
      <c r="L295" s="1145"/>
    </row>
    <row r="296" spans="1:13">
      <c r="A296" s="603"/>
      <c r="B296" s="749"/>
      <c r="C296" s="912" t="s">
        <v>687</v>
      </c>
      <c r="D296" s="1145"/>
      <c r="E296" s="1145"/>
      <c r="F296" s="1145"/>
      <c r="G296" s="1145"/>
      <c r="H296" s="1145"/>
      <c r="I296" s="1145"/>
      <c r="J296" s="1145"/>
      <c r="K296" s="1145"/>
      <c r="L296" s="1145"/>
    </row>
    <row r="297" spans="1:13">
      <c r="A297" s="603"/>
      <c r="B297" s="749"/>
      <c r="C297" s="913" t="s">
        <v>688</v>
      </c>
      <c r="D297" s="621"/>
      <c r="E297" s="1133" t="s">
        <v>689</v>
      </c>
      <c r="F297" s="1133"/>
      <c r="G297" s="1273"/>
      <c r="H297" s="1273"/>
      <c r="I297" s="622" t="s">
        <v>690</v>
      </c>
      <c r="J297" s="1273"/>
      <c r="K297" s="1273"/>
      <c r="L297" s="1273"/>
    </row>
    <row r="298" spans="1:13">
      <c r="A298" s="603"/>
      <c r="B298" s="749"/>
      <c r="C298" s="1274" t="s">
        <v>691</v>
      </c>
      <c r="D298" s="1275"/>
      <c r="E298" s="908"/>
      <c r="F298" s="1276" t="s">
        <v>778</v>
      </c>
      <c r="G298" s="1274"/>
      <c r="H298" s="1274"/>
      <c r="I298" s="1275"/>
      <c r="J298" s="1277"/>
      <c r="K298" s="1278"/>
      <c r="L298" s="1278"/>
    </row>
    <row r="299" spans="1:13" ht="33">
      <c r="A299" s="506"/>
      <c r="C299" s="910" t="s">
        <v>242</v>
      </c>
      <c r="D299" s="1145"/>
      <c r="E299" s="1145"/>
      <c r="F299" s="1145"/>
      <c r="G299" s="1145"/>
      <c r="H299" s="1145"/>
      <c r="I299" s="1145"/>
      <c r="J299" s="1145"/>
      <c r="K299" s="1145"/>
      <c r="L299" s="1145"/>
    </row>
    <row r="300" spans="1:13">
      <c r="A300" s="506"/>
      <c r="C300" s="911" t="s">
        <v>686</v>
      </c>
      <c r="D300" s="1145"/>
      <c r="E300" s="1145"/>
      <c r="F300" s="1145"/>
      <c r="G300" s="1145"/>
      <c r="H300" s="1145"/>
      <c r="I300" s="1145"/>
      <c r="J300" s="1145"/>
      <c r="K300" s="1145"/>
      <c r="L300" s="1145"/>
    </row>
    <row r="301" spans="1:13">
      <c r="A301" s="506"/>
      <c r="C301" s="912" t="s">
        <v>687</v>
      </c>
      <c r="D301" s="1145"/>
      <c r="E301" s="1145"/>
      <c r="F301" s="1145"/>
      <c r="G301" s="1145"/>
      <c r="H301" s="1145"/>
      <c r="I301" s="1145"/>
      <c r="J301" s="1145"/>
      <c r="K301" s="1145"/>
      <c r="L301" s="1145"/>
    </row>
    <row r="302" spans="1:13">
      <c r="A302" s="506"/>
      <c r="C302" s="913" t="s">
        <v>688</v>
      </c>
      <c r="D302" s="621"/>
      <c r="E302" s="1133" t="s">
        <v>689</v>
      </c>
      <c r="F302" s="1133"/>
      <c r="G302" s="1273"/>
      <c r="H302" s="1273"/>
      <c r="I302" s="622" t="s">
        <v>690</v>
      </c>
      <c r="J302" s="1273"/>
      <c r="K302" s="1273"/>
      <c r="L302" s="1273"/>
    </row>
    <row r="303" spans="1:13">
      <c r="A303" s="506"/>
      <c r="C303" s="1274" t="s">
        <v>691</v>
      </c>
      <c r="D303" s="1275"/>
      <c r="E303" s="908"/>
      <c r="F303" s="1276" t="s">
        <v>778</v>
      </c>
      <c r="G303" s="1274"/>
      <c r="H303" s="1274"/>
      <c r="I303" s="1275"/>
      <c r="J303" s="1277"/>
      <c r="K303" s="1278"/>
      <c r="L303" s="1278"/>
    </row>
    <row r="304" spans="1:13" ht="33">
      <c r="A304" s="506"/>
      <c r="C304" s="910" t="s">
        <v>242</v>
      </c>
      <c r="D304" s="1145"/>
      <c r="E304" s="1145"/>
      <c r="F304" s="1145"/>
      <c r="G304" s="1145"/>
      <c r="H304" s="1145"/>
      <c r="I304" s="1145"/>
      <c r="J304" s="1145"/>
      <c r="K304" s="1145"/>
      <c r="L304" s="1145"/>
    </row>
    <row r="305" spans="1:12">
      <c r="A305" s="506"/>
      <c r="C305" s="911" t="s">
        <v>686</v>
      </c>
      <c r="D305" s="1145"/>
      <c r="E305" s="1145"/>
      <c r="F305" s="1145"/>
      <c r="G305" s="1145"/>
      <c r="H305" s="1145"/>
      <c r="I305" s="1145"/>
      <c r="J305" s="1145"/>
      <c r="K305" s="1145"/>
      <c r="L305" s="1145"/>
    </row>
    <row r="306" spans="1:12">
      <c r="A306" s="506"/>
      <c r="C306" s="912" t="s">
        <v>687</v>
      </c>
      <c r="D306" s="1145"/>
      <c r="E306" s="1145"/>
      <c r="F306" s="1145"/>
      <c r="G306" s="1145"/>
      <c r="H306" s="1145"/>
      <c r="I306" s="1145"/>
      <c r="J306" s="1145"/>
      <c r="K306" s="1145"/>
      <c r="L306" s="1145"/>
    </row>
    <row r="307" spans="1:12">
      <c r="A307" s="506"/>
      <c r="C307" s="913" t="s">
        <v>688</v>
      </c>
      <c r="D307" s="621"/>
      <c r="E307" s="1133" t="s">
        <v>689</v>
      </c>
      <c r="F307" s="1133"/>
      <c r="G307" s="1273"/>
      <c r="H307" s="1273"/>
      <c r="I307" s="622" t="s">
        <v>690</v>
      </c>
      <c r="J307" s="1273"/>
      <c r="K307" s="1273"/>
      <c r="L307" s="1273"/>
    </row>
    <row r="308" spans="1:12">
      <c r="A308" s="506"/>
      <c r="C308" s="1274" t="s">
        <v>691</v>
      </c>
      <c r="D308" s="1275"/>
      <c r="E308" s="908"/>
      <c r="F308" s="1276" t="s">
        <v>778</v>
      </c>
      <c r="G308" s="1274"/>
      <c r="H308" s="1274"/>
      <c r="I308" s="1275"/>
      <c r="J308" s="1277"/>
      <c r="K308" s="1278"/>
      <c r="L308" s="1278"/>
    </row>
    <row r="309" spans="1:12" ht="33">
      <c r="A309" s="506"/>
      <c r="C309" s="910" t="s">
        <v>242</v>
      </c>
      <c r="D309" s="1145"/>
      <c r="E309" s="1145"/>
      <c r="F309" s="1145"/>
      <c r="G309" s="1145"/>
      <c r="H309" s="1145"/>
      <c r="I309" s="1145"/>
      <c r="J309" s="1145"/>
      <c r="K309" s="1145"/>
      <c r="L309" s="1145"/>
    </row>
    <row r="310" spans="1:12">
      <c r="A310" s="506"/>
      <c r="C310" s="911" t="s">
        <v>686</v>
      </c>
      <c r="D310" s="1145"/>
      <c r="E310" s="1145"/>
      <c r="F310" s="1145"/>
      <c r="G310" s="1145"/>
      <c r="H310" s="1145"/>
      <c r="I310" s="1145"/>
      <c r="J310" s="1145"/>
      <c r="K310" s="1145"/>
      <c r="L310" s="1145"/>
    </row>
    <row r="311" spans="1:12">
      <c r="A311" s="506"/>
      <c r="C311" s="912" t="s">
        <v>687</v>
      </c>
      <c r="D311" s="1145"/>
      <c r="E311" s="1145"/>
      <c r="F311" s="1145"/>
      <c r="G311" s="1145"/>
      <c r="H311" s="1145"/>
      <c r="I311" s="1145"/>
      <c r="J311" s="1145"/>
      <c r="K311" s="1145"/>
      <c r="L311" s="1145"/>
    </row>
    <row r="312" spans="1:12">
      <c r="A312" s="506"/>
      <c r="C312" s="913" t="s">
        <v>688</v>
      </c>
      <c r="D312" s="621"/>
      <c r="E312" s="1133" t="s">
        <v>689</v>
      </c>
      <c r="F312" s="1133"/>
      <c r="G312" s="1273"/>
      <c r="H312" s="1273"/>
      <c r="I312" s="622" t="s">
        <v>690</v>
      </c>
      <c r="J312" s="1273"/>
      <c r="K312" s="1273"/>
      <c r="L312" s="1273"/>
    </row>
    <row r="313" spans="1:12">
      <c r="A313" s="506"/>
      <c r="C313" s="1274" t="s">
        <v>691</v>
      </c>
      <c r="D313" s="1275"/>
      <c r="E313" s="908"/>
      <c r="F313" s="1276" t="s">
        <v>778</v>
      </c>
      <c r="G313" s="1274"/>
      <c r="H313" s="1274"/>
      <c r="I313" s="1275"/>
      <c r="J313" s="1277"/>
      <c r="K313" s="1278"/>
      <c r="L313" s="1278"/>
    </row>
    <row r="314" spans="1:12" ht="33">
      <c r="A314" s="506"/>
      <c r="C314" s="910" t="s">
        <v>242</v>
      </c>
      <c r="D314" s="1145"/>
      <c r="E314" s="1145"/>
      <c r="F314" s="1145"/>
      <c r="G314" s="1145"/>
      <c r="H314" s="1145"/>
      <c r="I314" s="1145"/>
      <c r="J314" s="1145"/>
      <c r="K314" s="1145"/>
      <c r="L314" s="1145"/>
    </row>
    <row r="315" spans="1:12">
      <c r="A315" s="506"/>
      <c r="C315" s="911" t="s">
        <v>686</v>
      </c>
      <c r="D315" s="1145"/>
      <c r="E315" s="1145"/>
      <c r="F315" s="1145"/>
      <c r="G315" s="1145"/>
      <c r="H315" s="1145"/>
      <c r="I315" s="1145"/>
      <c r="J315" s="1145"/>
      <c r="K315" s="1145"/>
      <c r="L315" s="1145"/>
    </row>
    <row r="316" spans="1:12">
      <c r="A316" s="506"/>
      <c r="C316" s="912" t="s">
        <v>687</v>
      </c>
      <c r="D316" s="1145"/>
      <c r="E316" s="1145"/>
      <c r="F316" s="1145"/>
      <c r="G316" s="1145"/>
      <c r="H316" s="1145"/>
      <c r="I316" s="1145"/>
      <c r="J316" s="1145"/>
      <c r="K316" s="1145"/>
      <c r="L316" s="1145"/>
    </row>
    <row r="317" spans="1:12">
      <c r="A317" s="506"/>
      <c r="C317" s="913" t="s">
        <v>688</v>
      </c>
      <c r="D317" s="621"/>
      <c r="E317" s="1133" t="s">
        <v>689</v>
      </c>
      <c r="F317" s="1133"/>
      <c r="G317" s="1273"/>
      <c r="H317" s="1273"/>
      <c r="I317" s="622" t="s">
        <v>690</v>
      </c>
      <c r="J317" s="1273"/>
      <c r="K317" s="1273"/>
      <c r="L317" s="1273"/>
    </row>
    <row r="318" spans="1:12">
      <c r="A318" s="506"/>
      <c r="C318" s="1274" t="s">
        <v>691</v>
      </c>
      <c r="D318" s="1275"/>
      <c r="E318" s="908"/>
      <c r="F318" s="1276" t="s">
        <v>778</v>
      </c>
      <c r="G318" s="1274"/>
      <c r="H318" s="1274"/>
      <c r="I318" s="1275"/>
      <c r="J318" s="1277"/>
      <c r="K318" s="1278"/>
      <c r="L318" s="1278"/>
    </row>
    <row r="319" spans="1:12" ht="33">
      <c r="A319" s="603"/>
      <c r="B319" s="620"/>
      <c r="C319" s="910" t="s">
        <v>242</v>
      </c>
      <c r="D319" s="1145"/>
      <c r="E319" s="1145"/>
      <c r="F319" s="1145"/>
      <c r="G319" s="1145"/>
      <c r="H319" s="1145"/>
      <c r="I319" s="1145"/>
      <c r="J319" s="1145"/>
      <c r="K319" s="1145"/>
      <c r="L319" s="1145"/>
    </row>
    <row r="320" spans="1:12">
      <c r="A320" s="603"/>
      <c r="B320" s="749"/>
      <c r="C320" s="911" t="s">
        <v>686</v>
      </c>
      <c r="D320" s="1145"/>
      <c r="E320" s="1145"/>
      <c r="F320" s="1145"/>
      <c r="G320" s="1145"/>
      <c r="H320" s="1145"/>
      <c r="I320" s="1145"/>
      <c r="J320" s="1145"/>
      <c r="K320" s="1145"/>
      <c r="L320" s="1145"/>
    </row>
    <row r="321" spans="1:12">
      <c r="A321" s="603"/>
      <c r="B321" s="749"/>
      <c r="C321" s="912" t="s">
        <v>687</v>
      </c>
      <c r="D321" s="1145"/>
      <c r="E321" s="1145"/>
      <c r="F321" s="1145"/>
      <c r="G321" s="1145"/>
      <c r="H321" s="1145"/>
      <c r="I321" s="1145"/>
      <c r="J321" s="1145"/>
      <c r="K321" s="1145"/>
      <c r="L321" s="1145"/>
    </row>
    <row r="322" spans="1:12">
      <c r="A322" s="603"/>
      <c r="B322" s="749"/>
      <c r="C322" s="913" t="s">
        <v>688</v>
      </c>
      <c r="D322" s="621"/>
      <c r="E322" s="1133" t="s">
        <v>689</v>
      </c>
      <c r="F322" s="1133"/>
      <c r="G322" s="1273"/>
      <c r="H322" s="1273"/>
      <c r="I322" s="622" t="s">
        <v>690</v>
      </c>
      <c r="J322" s="1273"/>
      <c r="K322" s="1273"/>
      <c r="L322" s="1273"/>
    </row>
    <row r="323" spans="1:12">
      <c r="A323" s="603"/>
      <c r="B323" s="749"/>
      <c r="C323" s="1274" t="s">
        <v>691</v>
      </c>
      <c r="D323" s="1275"/>
      <c r="E323" s="908"/>
      <c r="F323" s="1276" t="s">
        <v>778</v>
      </c>
      <c r="G323" s="1274"/>
      <c r="H323" s="1274"/>
      <c r="I323" s="1275"/>
      <c r="J323" s="1277"/>
      <c r="K323" s="1278"/>
      <c r="L323" s="1278"/>
    </row>
    <row r="324" spans="1:12" ht="33">
      <c r="A324" s="506"/>
      <c r="C324" s="910" t="s">
        <v>242</v>
      </c>
      <c r="D324" s="1145"/>
      <c r="E324" s="1145"/>
      <c r="F324" s="1145"/>
      <c r="G324" s="1145"/>
      <c r="H324" s="1145"/>
      <c r="I324" s="1145"/>
      <c r="J324" s="1145"/>
      <c r="K324" s="1145"/>
      <c r="L324" s="1145"/>
    </row>
    <row r="325" spans="1:12">
      <c r="A325" s="506"/>
      <c r="C325" s="911" t="s">
        <v>686</v>
      </c>
      <c r="D325" s="1145"/>
      <c r="E325" s="1145"/>
      <c r="F325" s="1145"/>
      <c r="G325" s="1145"/>
      <c r="H325" s="1145"/>
      <c r="I325" s="1145"/>
      <c r="J325" s="1145"/>
      <c r="K325" s="1145"/>
      <c r="L325" s="1145"/>
    </row>
    <row r="326" spans="1:12">
      <c r="A326" s="506"/>
      <c r="C326" s="912" t="s">
        <v>687</v>
      </c>
      <c r="D326" s="1145"/>
      <c r="E326" s="1145"/>
      <c r="F326" s="1145"/>
      <c r="G326" s="1145"/>
      <c r="H326" s="1145"/>
      <c r="I326" s="1145"/>
      <c r="J326" s="1145"/>
      <c r="K326" s="1145"/>
      <c r="L326" s="1145"/>
    </row>
    <row r="327" spans="1:12">
      <c r="A327" s="506"/>
      <c r="C327" s="913" t="s">
        <v>688</v>
      </c>
      <c r="D327" s="621"/>
      <c r="E327" s="1133" t="s">
        <v>689</v>
      </c>
      <c r="F327" s="1133"/>
      <c r="G327" s="1273"/>
      <c r="H327" s="1273"/>
      <c r="I327" s="622" t="s">
        <v>690</v>
      </c>
      <c r="J327" s="1273"/>
      <c r="K327" s="1273"/>
      <c r="L327" s="1273"/>
    </row>
    <row r="328" spans="1:12">
      <c r="A328" s="506"/>
      <c r="C328" s="1274" t="s">
        <v>691</v>
      </c>
      <c r="D328" s="1275"/>
      <c r="E328" s="908"/>
      <c r="F328" s="1276" t="s">
        <v>778</v>
      </c>
      <c r="G328" s="1274"/>
      <c r="H328" s="1274"/>
      <c r="I328" s="1275"/>
      <c r="J328" s="1277"/>
      <c r="K328" s="1278"/>
      <c r="L328" s="1278"/>
    </row>
    <row r="329" spans="1:12" ht="33">
      <c r="A329" s="506"/>
      <c r="C329" s="910" t="s">
        <v>242</v>
      </c>
      <c r="D329" s="1145"/>
      <c r="E329" s="1145"/>
      <c r="F329" s="1145"/>
      <c r="G329" s="1145"/>
      <c r="H329" s="1145"/>
      <c r="I329" s="1145"/>
      <c r="J329" s="1145"/>
      <c r="K329" s="1145"/>
      <c r="L329" s="1145"/>
    </row>
    <row r="330" spans="1:12">
      <c r="A330" s="506"/>
      <c r="C330" s="911" t="s">
        <v>686</v>
      </c>
      <c r="D330" s="1145"/>
      <c r="E330" s="1145"/>
      <c r="F330" s="1145"/>
      <c r="G330" s="1145"/>
      <c r="H330" s="1145"/>
      <c r="I330" s="1145"/>
      <c r="J330" s="1145"/>
      <c r="K330" s="1145"/>
      <c r="L330" s="1145"/>
    </row>
    <row r="331" spans="1:12">
      <c r="A331" s="506"/>
      <c r="C331" s="912" t="s">
        <v>687</v>
      </c>
      <c r="D331" s="1145"/>
      <c r="E331" s="1145"/>
      <c r="F331" s="1145"/>
      <c r="G331" s="1145"/>
      <c r="H331" s="1145"/>
      <c r="I331" s="1145"/>
      <c r="J331" s="1145"/>
      <c r="K331" s="1145"/>
      <c r="L331" s="1145"/>
    </row>
    <row r="332" spans="1:12">
      <c r="A332" s="506"/>
      <c r="C332" s="913" t="s">
        <v>688</v>
      </c>
      <c r="D332" s="621"/>
      <c r="E332" s="1133" t="s">
        <v>689</v>
      </c>
      <c r="F332" s="1133"/>
      <c r="G332" s="1273"/>
      <c r="H332" s="1273"/>
      <c r="I332" s="622" t="s">
        <v>690</v>
      </c>
      <c r="J332" s="1273"/>
      <c r="K332" s="1273"/>
      <c r="L332" s="1273"/>
    </row>
    <row r="333" spans="1:12">
      <c r="A333" s="506"/>
      <c r="C333" s="1274" t="s">
        <v>691</v>
      </c>
      <c r="D333" s="1275"/>
      <c r="E333" s="908"/>
      <c r="F333" s="1276" t="s">
        <v>778</v>
      </c>
      <c r="G333" s="1274"/>
      <c r="H333" s="1274"/>
      <c r="I333" s="1275"/>
      <c r="J333" s="1277"/>
      <c r="K333" s="1278"/>
      <c r="L333" s="1278"/>
    </row>
    <row r="334" spans="1:12" ht="33">
      <c r="A334" s="506"/>
      <c r="C334" s="910" t="s">
        <v>242</v>
      </c>
      <c r="D334" s="1145"/>
      <c r="E334" s="1145"/>
      <c r="F334" s="1145"/>
      <c r="G334" s="1145"/>
      <c r="H334" s="1145"/>
      <c r="I334" s="1145"/>
      <c r="J334" s="1145"/>
      <c r="K334" s="1145"/>
      <c r="L334" s="1145"/>
    </row>
    <row r="335" spans="1:12">
      <c r="A335" s="506"/>
      <c r="C335" s="911" t="s">
        <v>686</v>
      </c>
      <c r="D335" s="1145"/>
      <c r="E335" s="1145"/>
      <c r="F335" s="1145"/>
      <c r="G335" s="1145"/>
      <c r="H335" s="1145"/>
      <c r="I335" s="1145"/>
      <c r="J335" s="1145"/>
      <c r="K335" s="1145"/>
      <c r="L335" s="1145"/>
    </row>
    <row r="336" spans="1:12">
      <c r="A336" s="506"/>
      <c r="C336" s="912" t="s">
        <v>687</v>
      </c>
      <c r="D336" s="1145"/>
      <c r="E336" s="1145"/>
      <c r="F336" s="1145"/>
      <c r="G336" s="1145"/>
      <c r="H336" s="1145"/>
      <c r="I336" s="1145"/>
      <c r="J336" s="1145"/>
      <c r="K336" s="1145"/>
      <c r="L336" s="1145"/>
    </row>
    <row r="337" spans="1:12">
      <c r="A337" s="506"/>
      <c r="C337" s="913" t="s">
        <v>688</v>
      </c>
      <c r="D337" s="621"/>
      <c r="E337" s="1133" t="s">
        <v>689</v>
      </c>
      <c r="F337" s="1133"/>
      <c r="G337" s="1273"/>
      <c r="H337" s="1273"/>
      <c r="I337" s="622" t="s">
        <v>690</v>
      </c>
      <c r="J337" s="1273"/>
      <c r="K337" s="1273"/>
      <c r="L337" s="1273"/>
    </row>
    <row r="338" spans="1:12">
      <c r="A338" s="506"/>
      <c r="C338" s="1274" t="s">
        <v>691</v>
      </c>
      <c r="D338" s="1275"/>
      <c r="E338" s="908"/>
      <c r="F338" s="1276" t="s">
        <v>778</v>
      </c>
      <c r="G338" s="1274"/>
      <c r="H338" s="1274"/>
      <c r="I338" s="1275"/>
      <c r="J338" s="1277"/>
      <c r="K338" s="1278"/>
      <c r="L338" s="1278"/>
    </row>
    <row r="339" spans="1:12" ht="33">
      <c r="A339" s="506"/>
      <c r="C339" s="910" t="s">
        <v>242</v>
      </c>
      <c r="D339" s="1145"/>
      <c r="E339" s="1145"/>
      <c r="F339" s="1145"/>
      <c r="G339" s="1145"/>
      <c r="H339" s="1145"/>
      <c r="I339" s="1145"/>
      <c r="J339" s="1145"/>
      <c r="K339" s="1145"/>
      <c r="L339" s="1145"/>
    </row>
    <row r="340" spans="1:12">
      <c r="A340" s="506"/>
      <c r="C340" s="911" t="s">
        <v>686</v>
      </c>
      <c r="D340" s="1145"/>
      <c r="E340" s="1145"/>
      <c r="F340" s="1145"/>
      <c r="G340" s="1145"/>
      <c r="H340" s="1145"/>
      <c r="I340" s="1145"/>
      <c r="J340" s="1145"/>
      <c r="K340" s="1145"/>
      <c r="L340" s="1145"/>
    </row>
    <row r="341" spans="1:12">
      <c r="A341" s="506"/>
      <c r="C341" s="912" t="s">
        <v>687</v>
      </c>
      <c r="D341" s="1145"/>
      <c r="E341" s="1145"/>
      <c r="F341" s="1145"/>
      <c r="G341" s="1145"/>
      <c r="H341" s="1145"/>
      <c r="I341" s="1145"/>
      <c r="J341" s="1145"/>
      <c r="K341" s="1145"/>
      <c r="L341" s="1145"/>
    </row>
    <row r="342" spans="1:12">
      <c r="A342" s="506"/>
      <c r="C342" s="913" t="s">
        <v>688</v>
      </c>
      <c r="D342" s="621"/>
      <c r="E342" s="1133" t="s">
        <v>689</v>
      </c>
      <c r="F342" s="1133"/>
      <c r="G342" s="1273"/>
      <c r="H342" s="1273"/>
      <c r="I342" s="622" t="s">
        <v>690</v>
      </c>
      <c r="J342" s="1273"/>
      <c r="K342" s="1273"/>
      <c r="L342" s="1273"/>
    </row>
    <row r="343" spans="1:12">
      <c r="A343" s="506"/>
      <c r="C343" s="1274" t="s">
        <v>691</v>
      </c>
      <c r="D343" s="1275"/>
      <c r="E343" s="908"/>
      <c r="F343" s="1276" t="s">
        <v>778</v>
      </c>
      <c r="G343" s="1274"/>
      <c r="H343" s="1274"/>
      <c r="I343" s="1275"/>
      <c r="J343" s="1277"/>
      <c r="K343" s="1278"/>
      <c r="L343" s="1278"/>
    </row>
    <row r="345" spans="1:12">
      <c r="L345" s="494" t="s">
        <v>822</v>
      </c>
    </row>
    <row r="346" spans="1:12" ht="54.5" customHeight="1">
      <c r="A346" s="501" t="s">
        <v>74</v>
      </c>
      <c r="B346" s="552" t="s">
        <v>821</v>
      </c>
      <c r="C346" s="750"/>
      <c r="D346" s="645"/>
      <c r="E346" s="646"/>
      <c r="F346" s="1393" t="s">
        <v>820</v>
      </c>
      <c r="G346" s="1393"/>
      <c r="H346" s="1393"/>
      <c r="I346" s="1393"/>
      <c r="J346" s="1393"/>
      <c r="K346" s="1393"/>
      <c r="L346" s="1394"/>
    </row>
    <row r="347" spans="1:12" ht="28">
      <c r="A347" s="681"/>
      <c r="B347" s="1333" t="s">
        <v>729</v>
      </c>
      <c r="C347" s="1333"/>
      <c r="D347" s="1135" t="s">
        <v>730</v>
      </c>
      <c r="E347" s="1135"/>
      <c r="F347" s="1135" t="s">
        <v>726</v>
      </c>
      <c r="G347" s="1135"/>
      <c r="H347" s="1135"/>
      <c r="I347" s="1135"/>
      <c r="J347" s="1333" t="s">
        <v>727</v>
      </c>
      <c r="K347" s="1333"/>
      <c r="L347" s="683" t="s">
        <v>731</v>
      </c>
    </row>
    <row r="348" spans="1:12" ht="20.5" customHeight="1">
      <c r="A348" s="751" t="s">
        <v>111</v>
      </c>
      <c r="B348" s="1319" t="s">
        <v>527</v>
      </c>
      <c r="C348" s="1319"/>
      <c r="D348" s="1211"/>
      <c r="E348" s="1211"/>
      <c r="F348" s="1140"/>
      <c r="G348" s="1142"/>
      <c r="H348" s="1142"/>
      <c r="I348" s="1141"/>
      <c r="J348" s="1140"/>
      <c r="K348" s="1141"/>
      <c r="L348" s="685"/>
    </row>
    <row r="349" spans="1:12" ht="20.5" customHeight="1">
      <c r="A349" s="751" t="s">
        <v>112</v>
      </c>
      <c r="B349" s="1209" t="s">
        <v>527</v>
      </c>
      <c r="C349" s="1210"/>
      <c r="D349" s="1211"/>
      <c r="E349" s="1211"/>
      <c r="F349" s="1140"/>
      <c r="G349" s="1142"/>
      <c r="H349" s="1142"/>
      <c r="I349" s="1141"/>
      <c r="J349" s="1140"/>
      <c r="K349" s="1141"/>
      <c r="L349" s="685"/>
    </row>
    <row r="350" spans="1:12" ht="20.5" customHeight="1">
      <c r="A350" s="751" t="s">
        <v>113</v>
      </c>
      <c r="B350" s="1209" t="s">
        <v>527</v>
      </c>
      <c r="C350" s="1210"/>
      <c r="D350" s="1211"/>
      <c r="E350" s="1211"/>
      <c r="F350" s="1140"/>
      <c r="G350" s="1142"/>
      <c r="H350" s="1142"/>
      <c r="I350" s="1141"/>
      <c r="J350" s="1140"/>
      <c r="K350" s="1141"/>
      <c r="L350" s="685"/>
    </row>
    <row r="351" spans="1:12" ht="20.5" customHeight="1">
      <c r="A351" s="751" t="s">
        <v>114</v>
      </c>
      <c r="B351" s="1209" t="s">
        <v>527</v>
      </c>
      <c r="C351" s="1210"/>
      <c r="D351" s="1211"/>
      <c r="E351" s="1211"/>
      <c r="F351" s="1140"/>
      <c r="G351" s="1142"/>
      <c r="H351" s="1142"/>
      <c r="I351" s="1141"/>
      <c r="J351" s="1140"/>
      <c r="K351" s="1141"/>
      <c r="L351" s="685"/>
    </row>
    <row r="352" spans="1:12" ht="20.5" customHeight="1">
      <c r="A352" s="751" t="s">
        <v>115</v>
      </c>
      <c r="B352" s="1209" t="s">
        <v>527</v>
      </c>
      <c r="C352" s="1210"/>
      <c r="D352" s="1211"/>
      <c r="E352" s="1211"/>
      <c r="F352" s="1140"/>
      <c r="G352" s="1142"/>
      <c r="H352" s="1142"/>
      <c r="I352" s="1141"/>
      <c r="J352" s="1140"/>
      <c r="K352" s="1141"/>
      <c r="L352" s="685"/>
    </row>
    <row r="353" spans="1:12" ht="20.5" customHeight="1">
      <c r="A353" s="751" t="s">
        <v>116</v>
      </c>
      <c r="B353" s="1209" t="s">
        <v>527</v>
      </c>
      <c r="C353" s="1210"/>
      <c r="D353" s="1211"/>
      <c r="E353" s="1211"/>
      <c r="F353" s="1140"/>
      <c r="G353" s="1142"/>
      <c r="H353" s="1142"/>
      <c r="I353" s="1141"/>
      <c r="J353" s="1140"/>
      <c r="K353" s="1141"/>
      <c r="L353" s="685"/>
    </row>
    <row r="354" spans="1:12" ht="20.5" customHeight="1">
      <c r="A354" s="751" t="s">
        <v>117</v>
      </c>
      <c r="B354" s="1209" t="s">
        <v>527</v>
      </c>
      <c r="C354" s="1210"/>
      <c r="D354" s="1211"/>
      <c r="E354" s="1211"/>
      <c r="F354" s="1140"/>
      <c r="G354" s="1142"/>
      <c r="H354" s="1142"/>
      <c r="I354" s="1141"/>
      <c r="J354" s="1140"/>
      <c r="K354" s="1141"/>
      <c r="L354" s="685"/>
    </row>
    <row r="355" spans="1:12" ht="20.5" customHeight="1">
      <c r="A355" s="751" t="s">
        <v>118</v>
      </c>
      <c r="B355" s="1209" t="s">
        <v>527</v>
      </c>
      <c r="C355" s="1210"/>
      <c r="D355" s="1211"/>
      <c r="E355" s="1211"/>
      <c r="F355" s="1140"/>
      <c r="G355" s="1142"/>
      <c r="H355" s="1142"/>
      <c r="I355" s="1141"/>
      <c r="J355" s="1140"/>
      <c r="K355" s="1141"/>
      <c r="L355" s="685"/>
    </row>
    <row r="356" spans="1:12" ht="20.5" customHeight="1">
      <c r="A356" s="751" t="s">
        <v>119</v>
      </c>
      <c r="B356" s="1209" t="s">
        <v>527</v>
      </c>
      <c r="C356" s="1210"/>
      <c r="D356" s="1356"/>
      <c r="E356" s="1356"/>
      <c r="F356" s="1140"/>
      <c r="G356" s="1142"/>
      <c r="H356" s="1142"/>
      <c r="I356" s="1141"/>
      <c r="J356" s="1140"/>
      <c r="K356" s="1141"/>
      <c r="L356" s="685"/>
    </row>
    <row r="357" spans="1:12" ht="20.5" customHeight="1">
      <c r="A357" s="752" t="s">
        <v>120</v>
      </c>
      <c r="B357" s="1209" t="s">
        <v>527</v>
      </c>
      <c r="C357" s="1210"/>
      <c r="D357" s="1211"/>
      <c r="E357" s="1211"/>
      <c r="F357" s="1140"/>
      <c r="G357" s="1142"/>
      <c r="H357" s="1142"/>
      <c r="I357" s="1141"/>
      <c r="J357" s="1140"/>
      <c r="K357" s="1141"/>
      <c r="L357" s="685"/>
    </row>
  </sheetData>
  <mergeCells count="818">
    <mergeCell ref="G92:H92"/>
    <mergeCell ref="G128:H128"/>
    <mergeCell ref="G164:H164"/>
    <mergeCell ref="G200:H200"/>
    <mergeCell ref="G236:H236"/>
    <mergeCell ref="G272:H272"/>
    <mergeCell ref="D262:L262"/>
    <mergeCell ref="B263:C263"/>
    <mergeCell ref="D263:L263"/>
    <mergeCell ref="B264:C264"/>
    <mergeCell ref="D264:L264"/>
    <mergeCell ref="B265:C265"/>
    <mergeCell ref="D265:L265"/>
    <mergeCell ref="B266:C266"/>
    <mergeCell ref="D266:L266"/>
    <mergeCell ref="D222:I222"/>
    <mergeCell ref="K222:L222"/>
    <mergeCell ref="D224:L224"/>
    <mergeCell ref="I211:J211"/>
    <mergeCell ref="K211:L211"/>
    <mergeCell ref="D212:E212"/>
    <mergeCell ref="F212:H212"/>
    <mergeCell ref="I212:J212"/>
    <mergeCell ref="K212:L212"/>
    <mergeCell ref="C214:L214"/>
    <mergeCell ref="D215:E215"/>
    <mergeCell ref="F215:H215"/>
    <mergeCell ref="I215:J215"/>
    <mergeCell ref="K215:L215"/>
    <mergeCell ref="D216:E216"/>
    <mergeCell ref="F216:H216"/>
    <mergeCell ref="I216:J216"/>
    <mergeCell ref="K216:L216"/>
    <mergeCell ref="B190:C190"/>
    <mergeCell ref="D190:L190"/>
    <mergeCell ref="B191:C191"/>
    <mergeCell ref="D191:L191"/>
    <mergeCell ref="D209:E209"/>
    <mergeCell ref="F209:H209"/>
    <mergeCell ref="I209:J209"/>
    <mergeCell ref="K209:L209"/>
    <mergeCell ref="B219:L219"/>
    <mergeCell ref="D217:E217"/>
    <mergeCell ref="F217:H217"/>
    <mergeCell ref="I217:J217"/>
    <mergeCell ref="K217:L217"/>
    <mergeCell ref="D218:E218"/>
    <mergeCell ref="F218:H218"/>
    <mergeCell ref="I218:J218"/>
    <mergeCell ref="K218:L218"/>
    <mergeCell ref="B213:L213"/>
    <mergeCell ref="D206:E206"/>
    <mergeCell ref="F206:H206"/>
    <mergeCell ref="I206:J206"/>
    <mergeCell ref="B207:L207"/>
    <mergeCell ref="C208:L208"/>
    <mergeCell ref="D203:E203"/>
    <mergeCell ref="D168:E168"/>
    <mergeCell ref="F168:H168"/>
    <mergeCell ref="I168:J168"/>
    <mergeCell ref="K168:L168"/>
    <mergeCell ref="D188:L188"/>
    <mergeCell ref="B189:C189"/>
    <mergeCell ref="D189:L189"/>
    <mergeCell ref="C172:L172"/>
    <mergeCell ref="D173:E173"/>
    <mergeCell ref="F173:H173"/>
    <mergeCell ref="I173:J173"/>
    <mergeCell ref="K173:L173"/>
    <mergeCell ref="D169:E169"/>
    <mergeCell ref="F169:H169"/>
    <mergeCell ref="I169:J169"/>
    <mergeCell ref="K169:L169"/>
    <mergeCell ref="D170:E170"/>
    <mergeCell ref="F170:H170"/>
    <mergeCell ref="I170:J170"/>
    <mergeCell ref="K170:L170"/>
    <mergeCell ref="D174:E174"/>
    <mergeCell ref="F174:H174"/>
    <mergeCell ref="K174:L174"/>
    <mergeCell ref="D175:E175"/>
    <mergeCell ref="B164:C164"/>
    <mergeCell ref="B165:L165"/>
    <mergeCell ref="D167:E167"/>
    <mergeCell ref="F167:H167"/>
    <mergeCell ref="I167:J167"/>
    <mergeCell ref="K167:L167"/>
    <mergeCell ref="G163:H163"/>
    <mergeCell ref="J163:L164"/>
    <mergeCell ref="B162:C163"/>
    <mergeCell ref="G162:H162"/>
    <mergeCell ref="J162:L162"/>
    <mergeCell ref="B141:L141"/>
    <mergeCell ref="B155:C155"/>
    <mergeCell ref="D155:L155"/>
    <mergeCell ref="B156:C156"/>
    <mergeCell ref="D156:L156"/>
    <mergeCell ref="B157:C157"/>
    <mergeCell ref="D157:L157"/>
    <mergeCell ref="B158:C158"/>
    <mergeCell ref="D158:L158"/>
    <mergeCell ref="K144:L144"/>
    <mergeCell ref="D152:L152"/>
    <mergeCell ref="B153:C153"/>
    <mergeCell ref="D153:L153"/>
    <mergeCell ref="B154:C154"/>
    <mergeCell ref="D154:L154"/>
    <mergeCell ref="I145:J145"/>
    <mergeCell ref="K145:L145"/>
    <mergeCell ref="D146:E146"/>
    <mergeCell ref="F146:H146"/>
    <mergeCell ref="D145:E145"/>
    <mergeCell ref="F145:H145"/>
    <mergeCell ref="C142:L142"/>
    <mergeCell ref="D143:E143"/>
    <mergeCell ref="F143:H143"/>
    <mergeCell ref="D138:E138"/>
    <mergeCell ref="F138:H138"/>
    <mergeCell ref="I138:J138"/>
    <mergeCell ref="K138:L138"/>
    <mergeCell ref="D139:E139"/>
    <mergeCell ref="F139:H139"/>
    <mergeCell ref="I139:J139"/>
    <mergeCell ref="K139:L139"/>
    <mergeCell ref="D140:E140"/>
    <mergeCell ref="F140:H140"/>
    <mergeCell ref="I140:J140"/>
    <mergeCell ref="K140:L140"/>
    <mergeCell ref="C136:L136"/>
    <mergeCell ref="D137:E137"/>
    <mergeCell ref="F137:H137"/>
    <mergeCell ref="I137:J137"/>
    <mergeCell ref="K137:L137"/>
    <mergeCell ref="B129:L129"/>
    <mergeCell ref="D131:E131"/>
    <mergeCell ref="F131:H131"/>
    <mergeCell ref="I131:J131"/>
    <mergeCell ref="D132:E132"/>
    <mergeCell ref="F132:H132"/>
    <mergeCell ref="I132:J132"/>
    <mergeCell ref="K132:L132"/>
    <mergeCell ref="D133:E133"/>
    <mergeCell ref="F133:H133"/>
    <mergeCell ref="I133:J133"/>
    <mergeCell ref="K133:L133"/>
    <mergeCell ref="D134:E134"/>
    <mergeCell ref="F134:H134"/>
    <mergeCell ref="I134:J134"/>
    <mergeCell ref="K134:L134"/>
    <mergeCell ref="B135:L135"/>
    <mergeCell ref="B123:C124"/>
    <mergeCell ref="G123:H123"/>
    <mergeCell ref="F109:H109"/>
    <mergeCell ref="I109:J109"/>
    <mergeCell ref="K109:L109"/>
    <mergeCell ref="G127:H127"/>
    <mergeCell ref="K131:L131"/>
    <mergeCell ref="B121:C121"/>
    <mergeCell ref="D121:L121"/>
    <mergeCell ref="B125:C125"/>
    <mergeCell ref="G124:H124"/>
    <mergeCell ref="G125:H125"/>
    <mergeCell ref="B126:C127"/>
    <mergeCell ref="G126:H126"/>
    <mergeCell ref="J126:L126"/>
    <mergeCell ref="J127:L128"/>
    <mergeCell ref="B128:C128"/>
    <mergeCell ref="D116:L116"/>
    <mergeCell ref="B117:C117"/>
    <mergeCell ref="D117:L117"/>
    <mergeCell ref="B118:C118"/>
    <mergeCell ref="B111:L111"/>
    <mergeCell ref="D112:L112"/>
    <mergeCell ref="D113:L113"/>
    <mergeCell ref="K102:L102"/>
    <mergeCell ref="B105:L105"/>
    <mergeCell ref="D104:E104"/>
    <mergeCell ref="F104:H104"/>
    <mergeCell ref="I104:J104"/>
    <mergeCell ref="K104:L104"/>
    <mergeCell ref="C106:L106"/>
    <mergeCell ref="D108:E108"/>
    <mergeCell ref="F108:H108"/>
    <mergeCell ref="I108:J108"/>
    <mergeCell ref="K108:L108"/>
    <mergeCell ref="K107:L107"/>
    <mergeCell ref="F102:H102"/>
    <mergeCell ref="I102:J102"/>
    <mergeCell ref="D257:L257"/>
    <mergeCell ref="D78:I78"/>
    <mergeCell ref="B82:C82"/>
    <mergeCell ref="D82:L82"/>
    <mergeCell ref="B83:C83"/>
    <mergeCell ref="D83:L83"/>
    <mergeCell ref="B84:C84"/>
    <mergeCell ref="B85:C85"/>
    <mergeCell ref="D80:L80"/>
    <mergeCell ref="B81:C81"/>
    <mergeCell ref="B86:C86"/>
    <mergeCell ref="D86:L86"/>
    <mergeCell ref="B87:C88"/>
    <mergeCell ref="G88:H88"/>
    <mergeCell ref="B90:C91"/>
    <mergeCell ref="J91:L92"/>
    <mergeCell ref="B93:L93"/>
    <mergeCell ref="D95:E95"/>
    <mergeCell ref="F95:H95"/>
    <mergeCell ref="I95:J95"/>
    <mergeCell ref="K95:L95"/>
    <mergeCell ref="G87:H87"/>
    <mergeCell ref="B89:C89"/>
    <mergeCell ref="G89:H89"/>
    <mergeCell ref="D241:E241"/>
    <mergeCell ref="F241:H241"/>
    <mergeCell ref="I241:J241"/>
    <mergeCell ref="K241:L241"/>
    <mergeCell ref="D258:I258"/>
    <mergeCell ref="K258:L258"/>
    <mergeCell ref="D260:L260"/>
    <mergeCell ref="B261:C261"/>
    <mergeCell ref="D247:E247"/>
    <mergeCell ref="F247:H247"/>
    <mergeCell ref="I247:J247"/>
    <mergeCell ref="K247:L247"/>
    <mergeCell ref="D248:E248"/>
    <mergeCell ref="F248:H248"/>
    <mergeCell ref="I248:J248"/>
    <mergeCell ref="K248:L248"/>
    <mergeCell ref="B249:L249"/>
    <mergeCell ref="C250:L250"/>
    <mergeCell ref="D251:E251"/>
    <mergeCell ref="F251:H251"/>
    <mergeCell ref="I251:J251"/>
    <mergeCell ref="K251:L251"/>
    <mergeCell ref="B255:L255"/>
    <mergeCell ref="D256:L256"/>
    <mergeCell ref="B227:C227"/>
    <mergeCell ref="B225:C225"/>
    <mergeCell ref="D225:L225"/>
    <mergeCell ref="B226:C226"/>
    <mergeCell ref="D226:L226"/>
    <mergeCell ref="D240:E240"/>
    <mergeCell ref="F240:H240"/>
    <mergeCell ref="I240:J240"/>
    <mergeCell ref="K240:L240"/>
    <mergeCell ref="D246:E246"/>
    <mergeCell ref="F246:H246"/>
    <mergeCell ref="I246:J246"/>
    <mergeCell ref="K246:L246"/>
    <mergeCell ref="D245:E245"/>
    <mergeCell ref="F245:H245"/>
    <mergeCell ref="I245:J245"/>
    <mergeCell ref="K245:L245"/>
    <mergeCell ref="C244:L244"/>
    <mergeCell ref="F203:H203"/>
    <mergeCell ref="I203:J203"/>
    <mergeCell ref="K203:L203"/>
    <mergeCell ref="D204:E204"/>
    <mergeCell ref="F204:H204"/>
    <mergeCell ref="I204:J204"/>
    <mergeCell ref="K204:L204"/>
    <mergeCell ref="D205:E205"/>
    <mergeCell ref="F205:H205"/>
    <mergeCell ref="I205:J205"/>
    <mergeCell ref="K205:L205"/>
    <mergeCell ref="D210:E210"/>
    <mergeCell ref="F210:H210"/>
    <mergeCell ref="I210:J210"/>
    <mergeCell ref="K210:L210"/>
    <mergeCell ref="D211:E211"/>
    <mergeCell ref="F211:H211"/>
    <mergeCell ref="B171:L171"/>
    <mergeCell ref="J199:L200"/>
    <mergeCell ref="B201:L201"/>
    <mergeCell ref="B192:C192"/>
    <mergeCell ref="D192:L192"/>
    <mergeCell ref="B193:C193"/>
    <mergeCell ref="D193:L193"/>
    <mergeCell ref="B194:C194"/>
    <mergeCell ref="D194:L194"/>
    <mergeCell ref="B195:C196"/>
    <mergeCell ref="G195:H195"/>
    <mergeCell ref="G196:H196"/>
    <mergeCell ref="B197:C197"/>
    <mergeCell ref="G197:H197"/>
    <mergeCell ref="B198:C199"/>
    <mergeCell ref="G198:H198"/>
    <mergeCell ref="J198:L198"/>
    <mergeCell ref="G199:H199"/>
    <mergeCell ref="I143:J143"/>
    <mergeCell ref="K143:L143"/>
    <mergeCell ref="B147:L147"/>
    <mergeCell ref="D148:L148"/>
    <mergeCell ref="B161:C161"/>
    <mergeCell ref="K150:L150"/>
    <mergeCell ref="D149:L149"/>
    <mergeCell ref="D150:I150"/>
    <mergeCell ref="I146:J146"/>
    <mergeCell ref="K146:L146"/>
    <mergeCell ref="D144:E144"/>
    <mergeCell ref="F144:H144"/>
    <mergeCell ref="I144:J144"/>
    <mergeCell ref="G160:H160"/>
    <mergeCell ref="G161:H161"/>
    <mergeCell ref="B159:C160"/>
    <mergeCell ref="G159:H159"/>
    <mergeCell ref="D114:I114"/>
    <mergeCell ref="K114:L114"/>
    <mergeCell ref="D118:L118"/>
    <mergeCell ref="B119:C119"/>
    <mergeCell ref="D119:L119"/>
    <mergeCell ref="B122:C122"/>
    <mergeCell ref="D122:L122"/>
    <mergeCell ref="D96:E96"/>
    <mergeCell ref="F96:H96"/>
    <mergeCell ref="I96:J96"/>
    <mergeCell ref="K96:L96"/>
    <mergeCell ref="D97:E97"/>
    <mergeCell ref="F97:H97"/>
    <mergeCell ref="I97:J97"/>
    <mergeCell ref="K97:L97"/>
    <mergeCell ref="D98:E98"/>
    <mergeCell ref="F98:H98"/>
    <mergeCell ref="I98:J98"/>
    <mergeCell ref="K98:L98"/>
    <mergeCell ref="D101:E101"/>
    <mergeCell ref="F101:H101"/>
    <mergeCell ref="I101:J101"/>
    <mergeCell ref="K101:L101"/>
    <mergeCell ref="D102:E102"/>
    <mergeCell ref="K25:L25"/>
    <mergeCell ref="D26:E26"/>
    <mergeCell ref="F26:H26"/>
    <mergeCell ref="I26:J26"/>
    <mergeCell ref="B99:L99"/>
    <mergeCell ref="C100:L100"/>
    <mergeCell ref="J55:L56"/>
    <mergeCell ref="B57:L57"/>
    <mergeCell ref="D59:E59"/>
    <mergeCell ref="F59:H59"/>
    <mergeCell ref="I59:J59"/>
    <mergeCell ref="K59:L59"/>
    <mergeCell ref="D60:E60"/>
    <mergeCell ref="F60:H60"/>
    <mergeCell ref="I60:J60"/>
    <mergeCell ref="K60:L60"/>
    <mergeCell ref="K78:L78"/>
    <mergeCell ref="B69:L69"/>
    <mergeCell ref="C70:L70"/>
    <mergeCell ref="D36:E36"/>
    <mergeCell ref="F36:H36"/>
    <mergeCell ref="I36:J36"/>
    <mergeCell ref="K36:L36"/>
    <mergeCell ref="D37:E37"/>
    <mergeCell ref="I37:J37"/>
    <mergeCell ref="K37:L37"/>
    <mergeCell ref="D38:E38"/>
    <mergeCell ref="B49:C49"/>
    <mergeCell ref="B47:C47"/>
    <mergeCell ref="D47:L47"/>
    <mergeCell ref="B48:C48"/>
    <mergeCell ref="D49:L49"/>
    <mergeCell ref="D40:L40"/>
    <mergeCell ref="D41:L41"/>
    <mergeCell ref="D44:L44"/>
    <mergeCell ref="D45:L45"/>
    <mergeCell ref="F38:H38"/>
    <mergeCell ref="I38:J38"/>
    <mergeCell ref="K38:L38"/>
    <mergeCell ref="B39:L39"/>
    <mergeCell ref="D42:I42"/>
    <mergeCell ref="K42:L42"/>
    <mergeCell ref="B45:C45"/>
    <mergeCell ref="G51:H51"/>
    <mergeCell ref="B53:C53"/>
    <mergeCell ref="B50:C50"/>
    <mergeCell ref="D50:L50"/>
    <mergeCell ref="B51:C52"/>
    <mergeCell ref="G52:H52"/>
    <mergeCell ref="G53:H53"/>
    <mergeCell ref="D11:L11"/>
    <mergeCell ref="B15:C16"/>
    <mergeCell ref="G15:H15"/>
    <mergeCell ref="G16:H16"/>
    <mergeCell ref="G17:H17"/>
    <mergeCell ref="B18:C19"/>
    <mergeCell ref="G18:H18"/>
    <mergeCell ref="J18:L18"/>
    <mergeCell ref="G19:H19"/>
    <mergeCell ref="J19:L20"/>
    <mergeCell ref="G20:H20"/>
    <mergeCell ref="C34:L34"/>
    <mergeCell ref="D35:E35"/>
    <mergeCell ref="F35:H35"/>
    <mergeCell ref="I35:J35"/>
    <mergeCell ref="K35:L35"/>
    <mergeCell ref="F37:H37"/>
    <mergeCell ref="I73:J73"/>
    <mergeCell ref="K73:L73"/>
    <mergeCell ref="D74:E74"/>
    <mergeCell ref="F74:H74"/>
    <mergeCell ref="I74:J74"/>
    <mergeCell ref="K74:L74"/>
    <mergeCell ref="D71:E71"/>
    <mergeCell ref="F71:H71"/>
    <mergeCell ref="I71:J71"/>
    <mergeCell ref="K71:L71"/>
    <mergeCell ref="I72:J72"/>
    <mergeCell ref="K72:L72"/>
    <mergeCell ref="D73:E73"/>
    <mergeCell ref="F73:H73"/>
    <mergeCell ref="D72:E72"/>
    <mergeCell ref="F72:H72"/>
    <mergeCell ref="K30:L30"/>
    <mergeCell ref="B33:L33"/>
    <mergeCell ref="B355:C355"/>
    <mergeCell ref="D355:E355"/>
    <mergeCell ref="F355:I355"/>
    <mergeCell ref="J355:K355"/>
    <mergeCell ref="B349:C349"/>
    <mergeCell ref="D349:E349"/>
    <mergeCell ref="F349:I349"/>
    <mergeCell ref="J349:K349"/>
    <mergeCell ref="B350:C350"/>
    <mergeCell ref="D350:E350"/>
    <mergeCell ref="F350:I350"/>
    <mergeCell ref="J350:K350"/>
    <mergeCell ref="B351:C351"/>
    <mergeCell ref="D351:E351"/>
    <mergeCell ref="F351:I351"/>
    <mergeCell ref="J351:K351"/>
    <mergeCell ref="B347:C347"/>
    <mergeCell ref="D347:E347"/>
    <mergeCell ref="F347:I347"/>
    <mergeCell ref="B46:C46"/>
    <mergeCell ref="D46:L46"/>
    <mergeCell ref="D48:L48"/>
    <mergeCell ref="B356:C356"/>
    <mergeCell ref="D356:E356"/>
    <mergeCell ref="F356:I356"/>
    <mergeCell ref="J356:K356"/>
    <mergeCell ref="B357:C357"/>
    <mergeCell ref="D357:E357"/>
    <mergeCell ref="F357:I357"/>
    <mergeCell ref="J357:K357"/>
    <mergeCell ref="B352:C352"/>
    <mergeCell ref="D352:E352"/>
    <mergeCell ref="F352:I352"/>
    <mergeCell ref="J352:K352"/>
    <mergeCell ref="B353:C353"/>
    <mergeCell ref="D353:E353"/>
    <mergeCell ref="F353:I353"/>
    <mergeCell ref="J353:K353"/>
    <mergeCell ref="B354:C354"/>
    <mergeCell ref="D354:E354"/>
    <mergeCell ref="F354:I354"/>
    <mergeCell ref="J354:K354"/>
    <mergeCell ref="J347:K347"/>
    <mergeCell ref="B348:C348"/>
    <mergeCell ref="D348:E348"/>
    <mergeCell ref="F348:I348"/>
    <mergeCell ref="J348:K348"/>
    <mergeCell ref="B2:C2"/>
    <mergeCell ref="D2:L2"/>
    <mergeCell ref="B17:C17"/>
    <mergeCell ref="B12:C12"/>
    <mergeCell ref="D12:L12"/>
    <mergeCell ref="B13:C13"/>
    <mergeCell ref="D13:L13"/>
    <mergeCell ref="B14:C14"/>
    <mergeCell ref="D14:L14"/>
    <mergeCell ref="B11:C11"/>
    <mergeCell ref="B10:C10"/>
    <mergeCell ref="D10:L10"/>
    <mergeCell ref="K26:L26"/>
    <mergeCell ref="B20:C20"/>
    <mergeCell ref="D24:E24"/>
    <mergeCell ref="F24:H24"/>
    <mergeCell ref="B21:L21"/>
    <mergeCell ref="D23:E23"/>
    <mergeCell ref="F23:H23"/>
    <mergeCell ref="D1:I1"/>
    <mergeCell ref="D8:L8"/>
    <mergeCell ref="B9:C9"/>
    <mergeCell ref="D4:L4"/>
    <mergeCell ref="D5:L5"/>
    <mergeCell ref="D6:I6"/>
    <mergeCell ref="K6:L6"/>
    <mergeCell ref="B3:L3"/>
    <mergeCell ref="D9:L9"/>
    <mergeCell ref="D31:E31"/>
    <mergeCell ref="F31:H31"/>
    <mergeCell ref="I31:J31"/>
    <mergeCell ref="K31:L31"/>
    <mergeCell ref="D32:E32"/>
    <mergeCell ref="F32:H32"/>
    <mergeCell ref="I32:J32"/>
    <mergeCell ref="K32:L32"/>
    <mergeCell ref="I23:J23"/>
    <mergeCell ref="K23:L23"/>
    <mergeCell ref="B27:L27"/>
    <mergeCell ref="C28:L28"/>
    <mergeCell ref="D29:E29"/>
    <mergeCell ref="F29:H29"/>
    <mergeCell ref="I29:J29"/>
    <mergeCell ref="K29:L29"/>
    <mergeCell ref="I24:J24"/>
    <mergeCell ref="K24:L24"/>
    <mergeCell ref="D25:E25"/>
    <mergeCell ref="F25:H25"/>
    <mergeCell ref="I25:J25"/>
    <mergeCell ref="D30:E30"/>
    <mergeCell ref="F30:H30"/>
    <mergeCell ref="I30:J30"/>
    <mergeCell ref="B54:C55"/>
    <mergeCell ref="G54:H54"/>
    <mergeCell ref="J54:L54"/>
    <mergeCell ref="G55:H55"/>
    <mergeCell ref="D61:E61"/>
    <mergeCell ref="F61:H61"/>
    <mergeCell ref="I61:J61"/>
    <mergeCell ref="K61:L61"/>
    <mergeCell ref="D65:E65"/>
    <mergeCell ref="F65:H65"/>
    <mergeCell ref="I65:J65"/>
    <mergeCell ref="K65:L65"/>
    <mergeCell ref="D62:E62"/>
    <mergeCell ref="F62:H62"/>
    <mergeCell ref="I62:J62"/>
    <mergeCell ref="K62:L62"/>
    <mergeCell ref="B63:L63"/>
    <mergeCell ref="C64:L64"/>
    <mergeCell ref="G56:H56"/>
    <mergeCell ref="B56:C56"/>
    <mergeCell ref="K66:L66"/>
    <mergeCell ref="D66:E66"/>
    <mergeCell ref="F66:H66"/>
    <mergeCell ref="I66:J66"/>
    <mergeCell ref="D67:E67"/>
    <mergeCell ref="F67:H67"/>
    <mergeCell ref="I67:J67"/>
    <mergeCell ref="K67:L67"/>
    <mergeCell ref="D68:E68"/>
    <mergeCell ref="F68:H68"/>
    <mergeCell ref="I68:J68"/>
    <mergeCell ref="K68:L68"/>
    <mergeCell ref="B75:L75"/>
    <mergeCell ref="D76:L76"/>
    <mergeCell ref="D77:L77"/>
    <mergeCell ref="D120:L120"/>
    <mergeCell ref="D81:L81"/>
    <mergeCell ref="D84:L84"/>
    <mergeCell ref="D85:L85"/>
    <mergeCell ref="G90:H90"/>
    <mergeCell ref="J90:L90"/>
    <mergeCell ref="G91:H91"/>
    <mergeCell ref="B92:C92"/>
    <mergeCell ref="B120:C120"/>
    <mergeCell ref="D110:E110"/>
    <mergeCell ref="F110:H110"/>
    <mergeCell ref="I110:J110"/>
    <mergeCell ref="K110:L110"/>
    <mergeCell ref="D103:E103"/>
    <mergeCell ref="F103:H103"/>
    <mergeCell ref="I103:J103"/>
    <mergeCell ref="K103:L103"/>
    <mergeCell ref="D109:E109"/>
    <mergeCell ref="D107:E107"/>
    <mergeCell ref="F107:H107"/>
    <mergeCell ref="I107:J107"/>
    <mergeCell ref="F175:H175"/>
    <mergeCell ref="I175:J175"/>
    <mergeCell ref="K175:L175"/>
    <mergeCell ref="D176:E176"/>
    <mergeCell ref="F176:H176"/>
    <mergeCell ref="I176:J176"/>
    <mergeCell ref="K176:L176"/>
    <mergeCell ref="I174:J174"/>
    <mergeCell ref="B177:L177"/>
    <mergeCell ref="C178:L178"/>
    <mergeCell ref="D179:E179"/>
    <mergeCell ref="F179:H179"/>
    <mergeCell ref="I179:J179"/>
    <mergeCell ref="K179:L179"/>
    <mergeCell ref="D180:E180"/>
    <mergeCell ref="K186:L186"/>
    <mergeCell ref="D184:L184"/>
    <mergeCell ref="D185:L185"/>
    <mergeCell ref="I181:J181"/>
    <mergeCell ref="D182:E182"/>
    <mergeCell ref="F182:H182"/>
    <mergeCell ref="I182:J182"/>
    <mergeCell ref="B183:L183"/>
    <mergeCell ref="K181:L181"/>
    <mergeCell ref="K182:L182"/>
    <mergeCell ref="D186:I186"/>
    <mergeCell ref="F180:H180"/>
    <mergeCell ref="I180:J180"/>
    <mergeCell ref="K180:L180"/>
    <mergeCell ref="D181:E181"/>
    <mergeCell ref="F181:H181"/>
    <mergeCell ref="F253:H253"/>
    <mergeCell ref="I253:J253"/>
    <mergeCell ref="K253:L253"/>
    <mergeCell ref="D294:L294"/>
    <mergeCell ref="D295:L295"/>
    <mergeCell ref="D221:L221"/>
    <mergeCell ref="D296:L296"/>
    <mergeCell ref="B200:C200"/>
    <mergeCell ref="D299:L299"/>
    <mergeCell ref="B228:C228"/>
    <mergeCell ref="B229:C229"/>
    <mergeCell ref="B230:C230"/>
    <mergeCell ref="B231:C232"/>
    <mergeCell ref="B233:C233"/>
    <mergeCell ref="B234:C235"/>
    <mergeCell ref="B236:C236"/>
    <mergeCell ref="D254:E254"/>
    <mergeCell ref="F254:H254"/>
    <mergeCell ref="I254:J254"/>
    <mergeCell ref="K254:L254"/>
    <mergeCell ref="D261:L261"/>
    <mergeCell ref="B262:C262"/>
    <mergeCell ref="B269:C269"/>
    <mergeCell ref="B267:C268"/>
    <mergeCell ref="D314:L314"/>
    <mergeCell ref="D315:L315"/>
    <mergeCell ref="D316:L316"/>
    <mergeCell ref="J313:L313"/>
    <mergeCell ref="E317:F317"/>
    <mergeCell ref="G317:H317"/>
    <mergeCell ref="J317:L317"/>
    <mergeCell ref="D301:L301"/>
    <mergeCell ref="D220:L220"/>
    <mergeCell ref="D304:L304"/>
    <mergeCell ref="D305:L305"/>
    <mergeCell ref="D306:L306"/>
    <mergeCell ref="I239:J239"/>
    <mergeCell ref="K239:L239"/>
    <mergeCell ref="B243:L243"/>
    <mergeCell ref="D242:E242"/>
    <mergeCell ref="F242:H242"/>
    <mergeCell ref="I242:J242"/>
    <mergeCell ref="K242:L242"/>
    <mergeCell ref="D252:E252"/>
    <mergeCell ref="F252:H252"/>
    <mergeCell ref="I252:J252"/>
    <mergeCell ref="K252:L252"/>
    <mergeCell ref="D253:E253"/>
    <mergeCell ref="D319:L319"/>
    <mergeCell ref="D320:L320"/>
    <mergeCell ref="D321:L321"/>
    <mergeCell ref="D324:L324"/>
    <mergeCell ref="D325:L325"/>
    <mergeCell ref="D326:L326"/>
    <mergeCell ref="C318:D318"/>
    <mergeCell ref="F318:I318"/>
    <mergeCell ref="J318:L318"/>
    <mergeCell ref="E322:F322"/>
    <mergeCell ref="G322:H322"/>
    <mergeCell ref="J322:L322"/>
    <mergeCell ref="C323:D323"/>
    <mergeCell ref="F323:I323"/>
    <mergeCell ref="J323:L323"/>
    <mergeCell ref="D335:L335"/>
    <mergeCell ref="E327:F327"/>
    <mergeCell ref="G327:H327"/>
    <mergeCell ref="J327:L327"/>
    <mergeCell ref="C328:D328"/>
    <mergeCell ref="F328:I328"/>
    <mergeCell ref="J328:L328"/>
    <mergeCell ref="E332:F332"/>
    <mergeCell ref="G332:H332"/>
    <mergeCell ref="J332:L332"/>
    <mergeCell ref="C333:D333"/>
    <mergeCell ref="F333:I333"/>
    <mergeCell ref="J333:L333"/>
    <mergeCell ref="D336:L336"/>
    <mergeCell ref="D339:L339"/>
    <mergeCell ref="D340:L340"/>
    <mergeCell ref="D341:L341"/>
    <mergeCell ref="K206:L206"/>
    <mergeCell ref="D227:L227"/>
    <mergeCell ref="D228:L228"/>
    <mergeCell ref="D229:L229"/>
    <mergeCell ref="D230:L230"/>
    <mergeCell ref="G231:H231"/>
    <mergeCell ref="G232:H232"/>
    <mergeCell ref="G233:H233"/>
    <mergeCell ref="D239:E239"/>
    <mergeCell ref="F239:H239"/>
    <mergeCell ref="G234:H234"/>
    <mergeCell ref="J234:L234"/>
    <mergeCell ref="G235:H235"/>
    <mergeCell ref="J235:L236"/>
    <mergeCell ref="B237:L237"/>
    <mergeCell ref="G267:H267"/>
    <mergeCell ref="D329:L329"/>
    <mergeCell ref="D330:L330"/>
    <mergeCell ref="D331:L331"/>
    <mergeCell ref="D334:L334"/>
    <mergeCell ref="G268:H268"/>
    <mergeCell ref="G269:H269"/>
    <mergeCell ref="B270:C271"/>
    <mergeCell ref="G270:H270"/>
    <mergeCell ref="J270:L270"/>
    <mergeCell ref="G271:H271"/>
    <mergeCell ref="J271:L272"/>
    <mergeCell ref="B272:C272"/>
    <mergeCell ref="D276:E276"/>
    <mergeCell ref="F276:H276"/>
    <mergeCell ref="I276:J276"/>
    <mergeCell ref="K276:L276"/>
    <mergeCell ref="B273:L273"/>
    <mergeCell ref="D275:E275"/>
    <mergeCell ref="F275:H275"/>
    <mergeCell ref="I275:J275"/>
    <mergeCell ref="K275:L275"/>
    <mergeCell ref="D277:E277"/>
    <mergeCell ref="F277:H277"/>
    <mergeCell ref="I277:J277"/>
    <mergeCell ref="K277:L277"/>
    <mergeCell ref="D278:E278"/>
    <mergeCell ref="F278:H278"/>
    <mergeCell ref="I278:J278"/>
    <mergeCell ref="K278:L278"/>
    <mergeCell ref="B279:L279"/>
    <mergeCell ref="D282:E282"/>
    <mergeCell ref="F282:H282"/>
    <mergeCell ref="I282:J282"/>
    <mergeCell ref="K282:L282"/>
    <mergeCell ref="D283:E283"/>
    <mergeCell ref="F283:H283"/>
    <mergeCell ref="I283:J283"/>
    <mergeCell ref="K283:L283"/>
    <mergeCell ref="C280:L280"/>
    <mergeCell ref="D281:E281"/>
    <mergeCell ref="F281:H281"/>
    <mergeCell ref="I281:J281"/>
    <mergeCell ref="K281:L281"/>
    <mergeCell ref="D284:E284"/>
    <mergeCell ref="F284:H284"/>
    <mergeCell ref="I284:J284"/>
    <mergeCell ref="K284:L284"/>
    <mergeCell ref="B285:L285"/>
    <mergeCell ref="C286:L286"/>
    <mergeCell ref="D288:E288"/>
    <mergeCell ref="F288:H288"/>
    <mergeCell ref="I288:J288"/>
    <mergeCell ref="K288:L288"/>
    <mergeCell ref="G312:H312"/>
    <mergeCell ref="J312:L312"/>
    <mergeCell ref="C313:D313"/>
    <mergeCell ref="F313:I313"/>
    <mergeCell ref="D289:E289"/>
    <mergeCell ref="F289:H289"/>
    <mergeCell ref="I289:J289"/>
    <mergeCell ref="K289:L289"/>
    <mergeCell ref="D287:E287"/>
    <mergeCell ref="F287:H287"/>
    <mergeCell ref="I287:J287"/>
    <mergeCell ref="K287:L287"/>
    <mergeCell ref="D290:E290"/>
    <mergeCell ref="F290:H290"/>
    <mergeCell ref="I290:J290"/>
    <mergeCell ref="K290:L290"/>
    <mergeCell ref="D309:L309"/>
    <mergeCell ref="D310:L310"/>
    <mergeCell ref="D311:L311"/>
    <mergeCell ref="D300:L300"/>
    <mergeCell ref="J338:L338"/>
    <mergeCell ref="E342:F342"/>
    <mergeCell ref="G342:H342"/>
    <mergeCell ref="J342:L342"/>
    <mergeCell ref="F346:L346"/>
    <mergeCell ref="E297:F297"/>
    <mergeCell ref="G297:H297"/>
    <mergeCell ref="J297:L297"/>
    <mergeCell ref="C298:D298"/>
    <mergeCell ref="F298:I298"/>
    <mergeCell ref="J298:L298"/>
    <mergeCell ref="E302:F302"/>
    <mergeCell ref="G302:H302"/>
    <mergeCell ref="J302:L302"/>
    <mergeCell ref="C303:D303"/>
    <mergeCell ref="F303:I303"/>
    <mergeCell ref="J303:L303"/>
    <mergeCell ref="E307:F307"/>
    <mergeCell ref="G307:H307"/>
    <mergeCell ref="J307:L307"/>
    <mergeCell ref="C308:D308"/>
    <mergeCell ref="F308:I308"/>
    <mergeCell ref="J308:L308"/>
    <mergeCell ref="E312:F312"/>
    <mergeCell ref="C343:D343"/>
    <mergeCell ref="F343:I343"/>
    <mergeCell ref="J343:L343"/>
    <mergeCell ref="G7:I7"/>
    <mergeCell ref="J7:L7"/>
    <mergeCell ref="G43:I43"/>
    <mergeCell ref="J43:L43"/>
    <mergeCell ref="G79:I79"/>
    <mergeCell ref="J79:L79"/>
    <mergeCell ref="G115:I115"/>
    <mergeCell ref="J115:L115"/>
    <mergeCell ref="G151:I151"/>
    <mergeCell ref="J151:L151"/>
    <mergeCell ref="G187:I187"/>
    <mergeCell ref="J187:L187"/>
    <mergeCell ref="G223:I223"/>
    <mergeCell ref="J223:L223"/>
    <mergeCell ref="G259:I259"/>
    <mergeCell ref="J259:L259"/>
    <mergeCell ref="E337:F337"/>
    <mergeCell ref="G337:H337"/>
    <mergeCell ref="J337:L337"/>
    <mergeCell ref="C338:D338"/>
    <mergeCell ref="F338:I338"/>
  </mergeCells>
  <phoneticPr fontId="4"/>
  <dataValidations count="3">
    <dataValidation type="list" allowBlank="1" showInputMessage="1" showErrorMessage="1" sqref="D52:G52 I52:J52 D16:G16 B294 D124:G124 I124:J124 D196:G196 I196:J196 D232:G232 I232:J232 A239 A245 D88:G88 I88:J88 D160:G160 I160:J160 A59 A203 A209 A215 B202 I16:J16 A251 B238 A23 A167 A173 A179 B166 A29 A35 B22 B28 A95 A65 A101 A107 B94 B100 A71 B58 B319 B64 B70 A131 A137 A143 B130 B106 D91:G91 B244 B250 D235:G235 I235 B172 B178 B34 D19:G19 D55:G55 I19 I55 I91 B136 B142 D127:G127 I127 D163:G163 I163 B208 B214 D199:G199 I199 D268:G268 I268:J268 A275 A281 A287 B274 B280 B286 D271:G271 I271" xr:uid="{5499C8C0-E748-4EF8-8401-19A269E554D0}">
      <formula1>"✔"</formula1>
    </dataValidation>
    <dataValidation type="list" allowBlank="1" showInputMessage="1" showErrorMessage="1" sqref="J223 J7 J43 J79 J115 J151 J187 J259" xr:uid="{83A4E0F2-1C70-454F-B97C-F4A527802FBC}">
      <formula1>"Select,2 years,3 years,4 years,5 years,6 years,Graduate upon completion of the required credits"</formula1>
    </dataValidation>
    <dataValidation type="list" allowBlank="1" showInputMessage="1" showErrorMessage="1" sqref="B348:C357" xr:uid="{B5978ED9-1AEA-49C4-8421-8DB710247F48}">
      <formula1>"Select,Locally,Overseas"</formula1>
    </dataValidation>
  </dataValidations>
  <printOptions horizontalCentered="1"/>
  <pageMargins left="0.15748031496062992" right="0.19685039370078741" top="0.55118110236220474" bottom="0.55118110236220474" header="0.31496062992125984" footer="0.31496062992125984"/>
  <pageSetup paperSize="9" scale="55" fitToWidth="5" fitToHeight="5" orientation="portrait" blackAndWhite="1" r:id="rId1"/>
  <headerFooter>
    <oddFooter>&amp;C&amp;"ＭＳ Ｐ明朝,標準"&amp;10&amp;P/&amp;N</oddFooter>
  </headerFooter>
  <rowBreaks count="1" manualBreakCount="1">
    <brk id="61" max="11"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CCFF"/>
    <pageSetUpPr fitToPage="1"/>
  </sheetPr>
  <dimension ref="A1:WWH78"/>
  <sheetViews>
    <sheetView view="pageBreakPreview" zoomScale="60" zoomScaleNormal="100" workbookViewId="0"/>
  </sheetViews>
  <sheetFormatPr defaultColWidth="8.81640625" defaultRowHeight="16.5"/>
  <cols>
    <col min="1" max="1" width="8.81640625" style="777"/>
    <col min="2" max="2" width="25.453125" style="777" customWidth="1"/>
    <col min="3" max="3" width="3.54296875" style="777" customWidth="1"/>
    <col min="4" max="4" width="10.54296875" style="777" customWidth="1"/>
    <col min="5" max="5" width="3.453125" style="777" customWidth="1"/>
    <col min="6" max="6" width="7" style="777" customWidth="1"/>
    <col min="7" max="7" width="3.54296875" style="777" customWidth="1"/>
    <col min="8" max="8" width="22.1796875" style="777" customWidth="1"/>
    <col min="9" max="9" width="3.54296875" style="777" customWidth="1"/>
    <col min="10" max="13" width="4.54296875" style="777" customWidth="1"/>
    <col min="14" max="17" width="3.54296875" style="777" customWidth="1"/>
    <col min="18" max="18" width="5.1796875" style="777" customWidth="1"/>
    <col min="19" max="19" width="3.54296875" style="777" customWidth="1"/>
    <col min="20" max="20" width="4.26953125" style="777" customWidth="1"/>
    <col min="21" max="21" width="12.453125" style="777" customWidth="1"/>
    <col min="22" max="22" width="11.54296875" style="777" customWidth="1"/>
    <col min="23" max="23" width="12" style="777" bestFit="1" customWidth="1"/>
    <col min="24" max="24" width="9.54296875" style="777" customWidth="1"/>
    <col min="25" max="25" width="10.453125" style="777" customWidth="1"/>
    <col min="26" max="26" width="8.453125" style="777" customWidth="1"/>
    <col min="27" max="27" width="2.81640625" style="777" customWidth="1"/>
    <col min="28" max="28" width="10.453125" style="777" customWidth="1"/>
    <col min="29" max="29" width="19.1796875" style="777" customWidth="1"/>
    <col min="30" max="257" width="8.81640625" style="777"/>
    <col min="258" max="258" width="15" style="777" customWidth="1"/>
    <col min="259" max="259" width="3.54296875" style="777" customWidth="1"/>
    <col min="260" max="260" width="10.54296875" style="777" customWidth="1"/>
    <col min="261" max="261" width="3.453125" style="777" customWidth="1"/>
    <col min="262" max="262" width="4.54296875" style="777" customWidth="1"/>
    <col min="263" max="263" width="4.81640625" style="777" customWidth="1"/>
    <col min="264" max="264" width="4.453125" style="777" customWidth="1"/>
    <col min="265" max="265" width="3.453125" style="777" customWidth="1"/>
    <col min="266" max="266" width="6.1796875" style="777" customWidth="1"/>
    <col min="267" max="268" width="5.453125" style="777" customWidth="1"/>
    <col min="269" max="269" width="7.453125" style="777" customWidth="1"/>
    <col min="270" max="270" width="7.54296875" style="777" customWidth="1"/>
    <col min="271" max="271" width="3.453125" style="777" customWidth="1"/>
    <col min="272" max="272" width="10.453125" style="777" customWidth="1"/>
    <col min="273" max="273" width="3.81640625" style="777" customWidth="1"/>
    <col min="274" max="274" width="4.453125" style="777" customWidth="1"/>
    <col min="275" max="275" width="3.453125" style="777" customWidth="1"/>
    <col min="276" max="276" width="7.1796875" style="777" customWidth="1"/>
    <col min="277" max="277" width="7.453125" style="777" customWidth="1"/>
    <col min="278" max="278" width="11.54296875" style="777" customWidth="1"/>
    <col min="279" max="279" width="6" style="777" customWidth="1"/>
    <col min="280" max="280" width="9.453125" style="777" customWidth="1"/>
    <col min="281" max="281" width="7.1796875" style="777" customWidth="1"/>
    <col min="282" max="282" width="8.81640625" style="777" hidden="1" customWidth="1"/>
    <col min="283" max="283" width="2.81640625" style="777" customWidth="1"/>
    <col min="284" max="284" width="10.453125" style="777" customWidth="1"/>
    <col min="285" max="285" width="19.1796875" style="777" customWidth="1"/>
    <col min="286" max="513" width="8.81640625" style="777"/>
    <col min="514" max="514" width="15" style="777" customWidth="1"/>
    <col min="515" max="515" width="3.54296875" style="777" customWidth="1"/>
    <col min="516" max="516" width="10.54296875" style="777" customWidth="1"/>
    <col min="517" max="517" width="3.453125" style="777" customWidth="1"/>
    <col min="518" max="518" width="4.54296875" style="777" customWidth="1"/>
    <col min="519" max="519" width="4.81640625" style="777" customWidth="1"/>
    <col min="520" max="520" width="4.453125" style="777" customWidth="1"/>
    <col min="521" max="521" width="3.453125" style="777" customWidth="1"/>
    <col min="522" max="522" width="6.1796875" style="777" customWidth="1"/>
    <col min="523" max="524" width="5.453125" style="777" customWidth="1"/>
    <col min="525" max="525" width="7.453125" style="777" customWidth="1"/>
    <col min="526" max="526" width="7.54296875" style="777" customWidth="1"/>
    <col min="527" max="527" width="3.453125" style="777" customWidth="1"/>
    <col min="528" max="528" width="10.453125" style="777" customWidth="1"/>
    <col min="529" max="529" width="3.81640625" style="777" customWidth="1"/>
    <col min="530" max="530" width="4.453125" style="777" customWidth="1"/>
    <col min="531" max="531" width="3.453125" style="777" customWidth="1"/>
    <col min="532" max="532" width="7.1796875" style="777" customWidth="1"/>
    <col min="533" max="533" width="7.453125" style="777" customWidth="1"/>
    <col min="534" max="534" width="11.54296875" style="777" customWidth="1"/>
    <col min="535" max="535" width="6" style="777" customWidth="1"/>
    <col min="536" max="536" width="9.453125" style="777" customWidth="1"/>
    <col min="537" max="537" width="7.1796875" style="777" customWidth="1"/>
    <col min="538" max="538" width="8.81640625" style="777" hidden="1" customWidth="1"/>
    <col min="539" max="539" width="2.81640625" style="777" customWidth="1"/>
    <col min="540" max="540" width="10.453125" style="777" customWidth="1"/>
    <col min="541" max="541" width="19.1796875" style="777" customWidth="1"/>
    <col min="542" max="769" width="8.81640625" style="777"/>
    <col min="770" max="770" width="15" style="777" customWidth="1"/>
    <col min="771" max="771" width="3.54296875" style="777" customWidth="1"/>
    <col min="772" max="772" width="10.54296875" style="777" customWidth="1"/>
    <col min="773" max="773" width="3.453125" style="777" customWidth="1"/>
    <col min="774" max="774" width="4.54296875" style="777" customWidth="1"/>
    <col min="775" max="775" width="4.81640625" style="777" customWidth="1"/>
    <col min="776" max="776" width="4.453125" style="777" customWidth="1"/>
    <col min="777" max="777" width="3.453125" style="777" customWidth="1"/>
    <col min="778" max="778" width="6.1796875" style="777" customWidth="1"/>
    <col min="779" max="780" width="5.453125" style="777" customWidth="1"/>
    <col min="781" max="781" width="7.453125" style="777" customWidth="1"/>
    <col min="782" max="782" width="7.54296875" style="777" customWidth="1"/>
    <col min="783" max="783" width="3.453125" style="777" customWidth="1"/>
    <col min="784" max="784" width="10.453125" style="777" customWidth="1"/>
    <col min="785" max="785" width="3.81640625" style="777" customWidth="1"/>
    <col min="786" max="786" width="4.453125" style="777" customWidth="1"/>
    <col min="787" max="787" width="3.453125" style="777" customWidth="1"/>
    <col min="788" max="788" width="7.1796875" style="777" customWidth="1"/>
    <col min="789" max="789" width="7.453125" style="777" customWidth="1"/>
    <col min="790" max="790" width="11.54296875" style="777" customWidth="1"/>
    <col min="791" max="791" width="6" style="777" customWidth="1"/>
    <col min="792" max="792" width="9.453125" style="777" customWidth="1"/>
    <col min="793" max="793" width="7.1796875" style="777" customWidth="1"/>
    <col min="794" max="794" width="8.81640625" style="777" hidden="1" customWidth="1"/>
    <col min="795" max="795" width="2.81640625" style="777" customWidth="1"/>
    <col min="796" max="796" width="10.453125" style="777" customWidth="1"/>
    <col min="797" max="797" width="19.1796875" style="777" customWidth="1"/>
    <col min="798" max="1025" width="8.81640625" style="777"/>
    <col min="1026" max="1026" width="15" style="777" customWidth="1"/>
    <col min="1027" max="1027" width="3.54296875" style="777" customWidth="1"/>
    <col min="1028" max="1028" width="10.54296875" style="777" customWidth="1"/>
    <col min="1029" max="1029" width="3.453125" style="777" customWidth="1"/>
    <col min="1030" max="1030" width="4.54296875" style="777" customWidth="1"/>
    <col min="1031" max="1031" width="4.81640625" style="777" customWidth="1"/>
    <col min="1032" max="1032" width="4.453125" style="777" customWidth="1"/>
    <col min="1033" max="1033" width="3.453125" style="777" customWidth="1"/>
    <col min="1034" max="1034" width="6.1796875" style="777" customWidth="1"/>
    <col min="1035" max="1036" width="5.453125" style="777" customWidth="1"/>
    <col min="1037" max="1037" width="7.453125" style="777" customWidth="1"/>
    <col min="1038" max="1038" width="7.54296875" style="777" customWidth="1"/>
    <col min="1039" max="1039" width="3.453125" style="777" customWidth="1"/>
    <col min="1040" max="1040" width="10.453125" style="777" customWidth="1"/>
    <col min="1041" max="1041" width="3.81640625" style="777" customWidth="1"/>
    <col min="1042" max="1042" width="4.453125" style="777" customWidth="1"/>
    <col min="1043" max="1043" width="3.453125" style="777" customWidth="1"/>
    <col min="1044" max="1044" width="7.1796875" style="777" customWidth="1"/>
    <col min="1045" max="1045" width="7.453125" style="777" customWidth="1"/>
    <col min="1046" max="1046" width="11.54296875" style="777" customWidth="1"/>
    <col min="1047" max="1047" width="6" style="777" customWidth="1"/>
    <col min="1048" max="1048" width="9.453125" style="777" customWidth="1"/>
    <col min="1049" max="1049" width="7.1796875" style="777" customWidth="1"/>
    <col min="1050" max="1050" width="8.81640625" style="777" hidden="1" customWidth="1"/>
    <col min="1051" max="1051" width="2.81640625" style="777" customWidth="1"/>
    <col min="1052" max="1052" width="10.453125" style="777" customWidth="1"/>
    <col min="1053" max="1053" width="19.1796875" style="777" customWidth="1"/>
    <col min="1054" max="1281" width="8.81640625" style="777"/>
    <col min="1282" max="1282" width="15" style="777" customWidth="1"/>
    <col min="1283" max="1283" width="3.54296875" style="777" customWidth="1"/>
    <col min="1284" max="1284" width="10.54296875" style="777" customWidth="1"/>
    <col min="1285" max="1285" width="3.453125" style="777" customWidth="1"/>
    <col min="1286" max="1286" width="4.54296875" style="777" customWidth="1"/>
    <col min="1287" max="1287" width="4.81640625" style="777" customWidth="1"/>
    <col min="1288" max="1288" width="4.453125" style="777" customWidth="1"/>
    <col min="1289" max="1289" width="3.453125" style="777" customWidth="1"/>
    <col min="1290" max="1290" width="6.1796875" style="777" customWidth="1"/>
    <col min="1291" max="1292" width="5.453125" style="777" customWidth="1"/>
    <col min="1293" max="1293" width="7.453125" style="777" customWidth="1"/>
    <col min="1294" max="1294" width="7.54296875" style="777" customWidth="1"/>
    <col min="1295" max="1295" width="3.453125" style="777" customWidth="1"/>
    <col min="1296" max="1296" width="10.453125" style="777" customWidth="1"/>
    <col min="1297" max="1297" width="3.81640625" style="777" customWidth="1"/>
    <col min="1298" max="1298" width="4.453125" style="777" customWidth="1"/>
    <col min="1299" max="1299" width="3.453125" style="777" customWidth="1"/>
    <col min="1300" max="1300" width="7.1796875" style="777" customWidth="1"/>
    <col min="1301" max="1301" width="7.453125" style="777" customWidth="1"/>
    <col min="1302" max="1302" width="11.54296875" style="777" customWidth="1"/>
    <col min="1303" max="1303" width="6" style="777" customWidth="1"/>
    <col min="1304" max="1304" width="9.453125" style="777" customWidth="1"/>
    <col min="1305" max="1305" width="7.1796875" style="777" customWidth="1"/>
    <col min="1306" max="1306" width="8.81640625" style="777" hidden="1" customWidth="1"/>
    <col min="1307" max="1307" width="2.81640625" style="777" customWidth="1"/>
    <col min="1308" max="1308" width="10.453125" style="777" customWidth="1"/>
    <col min="1309" max="1309" width="19.1796875" style="777" customWidth="1"/>
    <col min="1310" max="1537" width="8.81640625" style="777"/>
    <col min="1538" max="1538" width="15" style="777" customWidth="1"/>
    <col min="1539" max="1539" width="3.54296875" style="777" customWidth="1"/>
    <col min="1540" max="1540" width="10.54296875" style="777" customWidth="1"/>
    <col min="1541" max="1541" width="3.453125" style="777" customWidth="1"/>
    <col min="1542" max="1542" width="4.54296875" style="777" customWidth="1"/>
    <col min="1543" max="1543" width="4.81640625" style="777" customWidth="1"/>
    <col min="1544" max="1544" width="4.453125" style="777" customWidth="1"/>
    <col min="1545" max="1545" width="3.453125" style="777" customWidth="1"/>
    <col min="1546" max="1546" width="6.1796875" style="777" customWidth="1"/>
    <col min="1547" max="1548" width="5.453125" style="777" customWidth="1"/>
    <col min="1549" max="1549" width="7.453125" style="777" customWidth="1"/>
    <col min="1550" max="1550" width="7.54296875" style="777" customWidth="1"/>
    <col min="1551" max="1551" width="3.453125" style="777" customWidth="1"/>
    <col min="1552" max="1552" width="10.453125" style="777" customWidth="1"/>
    <col min="1553" max="1553" width="3.81640625" style="777" customWidth="1"/>
    <col min="1554" max="1554" width="4.453125" style="777" customWidth="1"/>
    <col min="1555" max="1555" width="3.453125" style="777" customWidth="1"/>
    <col min="1556" max="1556" width="7.1796875" style="777" customWidth="1"/>
    <col min="1557" max="1557" width="7.453125" style="777" customWidth="1"/>
    <col min="1558" max="1558" width="11.54296875" style="777" customWidth="1"/>
    <col min="1559" max="1559" width="6" style="777" customWidth="1"/>
    <col min="1560" max="1560" width="9.453125" style="777" customWidth="1"/>
    <col min="1561" max="1561" width="7.1796875" style="777" customWidth="1"/>
    <col min="1562" max="1562" width="8.81640625" style="777" hidden="1" customWidth="1"/>
    <col min="1563" max="1563" width="2.81640625" style="777" customWidth="1"/>
    <col min="1564" max="1564" width="10.453125" style="777" customWidth="1"/>
    <col min="1565" max="1565" width="19.1796875" style="777" customWidth="1"/>
    <col min="1566" max="1793" width="8.81640625" style="777"/>
    <col min="1794" max="1794" width="15" style="777" customWidth="1"/>
    <col min="1795" max="1795" width="3.54296875" style="777" customWidth="1"/>
    <col min="1796" max="1796" width="10.54296875" style="777" customWidth="1"/>
    <col min="1797" max="1797" width="3.453125" style="777" customWidth="1"/>
    <col min="1798" max="1798" width="4.54296875" style="777" customWidth="1"/>
    <col min="1799" max="1799" width="4.81640625" style="777" customWidth="1"/>
    <col min="1800" max="1800" width="4.453125" style="777" customWidth="1"/>
    <col min="1801" max="1801" width="3.453125" style="777" customWidth="1"/>
    <col min="1802" max="1802" width="6.1796875" style="777" customWidth="1"/>
    <col min="1803" max="1804" width="5.453125" style="777" customWidth="1"/>
    <col min="1805" max="1805" width="7.453125" style="777" customWidth="1"/>
    <col min="1806" max="1806" width="7.54296875" style="777" customWidth="1"/>
    <col min="1807" max="1807" width="3.453125" style="777" customWidth="1"/>
    <col min="1808" max="1808" width="10.453125" style="777" customWidth="1"/>
    <col min="1809" max="1809" width="3.81640625" style="777" customWidth="1"/>
    <col min="1810" max="1810" width="4.453125" style="777" customWidth="1"/>
    <col min="1811" max="1811" width="3.453125" style="777" customWidth="1"/>
    <col min="1812" max="1812" width="7.1796875" style="777" customWidth="1"/>
    <col min="1813" max="1813" width="7.453125" style="777" customWidth="1"/>
    <col min="1814" max="1814" width="11.54296875" style="777" customWidth="1"/>
    <col min="1815" max="1815" width="6" style="777" customWidth="1"/>
    <col min="1816" max="1816" width="9.453125" style="777" customWidth="1"/>
    <col min="1817" max="1817" width="7.1796875" style="777" customWidth="1"/>
    <col min="1818" max="1818" width="8.81640625" style="777" hidden="1" customWidth="1"/>
    <col min="1819" max="1819" width="2.81640625" style="777" customWidth="1"/>
    <col min="1820" max="1820" width="10.453125" style="777" customWidth="1"/>
    <col min="1821" max="1821" width="19.1796875" style="777" customWidth="1"/>
    <col min="1822" max="2049" width="8.81640625" style="777"/>
    <col min="2050" max="2050" width="15" style="777" customWidth="1"/>
    <col min="2051" max="2051" width="3.54296875" style="777" customWidth="1"/>
    <col min="2052" max="2052" width="10.54296875" style="777" customWidth="1"/>
    <col min="2053" max="2053" width="3.453125" style="777" customWidth="1"/>
    <col min="2054" max="2054" width="4.54296875" style="777" customWidth="1"/>
    <col min="2055" max="2055" width="4.81640625" style="777" customWidth="1"/>
    <col min="2056" max="2056" width="4.453125" style="777" customWidth="1"/>
    <col min="2057" max="2057" width="3.453125" style="777" customWidth="1"/>
    <col min="2058" max="2058" width="6.1796875" style="777" customWidth="1"/>
    <col min="2059" max="2060" width="5.453125" style="777" customWidth="1"/>
    <col min="2061" max="2061" width="7.453125" style="777" customWidth="1"/>
    <col min="2062" max="2062" width="7.54296875" style="777" customWidth="1"/>
    <col min="2063" max="2063" width="3.453125" style="777" customWidth="1"/>
    <col min="2064" max="2064" width="10.453125" style="777" customWidth="1"/>
    <col min="2065" max="2065" width="3.81640625" style="777" customWidth="1"/>
    <col min="2066" max="2066" width="4.453125" style="777" customWidth="1"/>
    <col min="2067" max="2067" width="3.453125" style="777" customWidth="1"/>
    <col min="2068" max="2068" width="7.1796875" style="777" customWidth="1"/>
    <col min="2069" max="2069" width="7.453125" style="777" customWidth="1"/>
    <col min="2070" max="2070" width="11.54296875" style="777" customWidth="1"/>
    <col min="2071" max="2071" width="6" style="777" customWidth="1"/>
    <col min="2072" max="2072" width="9.453125" style="777" customWidth="1"/>
    <col min="2073" max="2073" width="7.1796875" style="777" customWidth="1"/>
    <col min="2074" max="2074" width="8.81640625" style="777" hidden="1" customWidth="1"/>
    <col min="2075" max="2075" width="2.81640625" style="777" customWidth="1"/>
    <col min="2076" max="2076" width="10.453125" style="777" customWidth="1"/>
    <col min="2077" max="2077" width="19.1796875" style="777" customWidth="1"/>
    <col min="2078" max="2305" width="8.81640625" style="777"/>
    <col min="2306" max="2306" width="15" style="777" customWidth="1"/>
    <col min="2307" max="2307" width="3.54296875" style="777" customWidth="1"/>
    <col min="2308" max="2308" width="10.54296875" style="777" customWidth="1"/>
    <col min="2309" max="2309" width="3.453125" style="777" customWidth="1"/>
    <col min="2310" max="2310" width="4.54296875" style="777" customWidth="1"/>
    <col min="2311" max="2311" width="4.81640625" style="777" customWidth="1"/>
    <col min="2312" max="2312" width="4.453125" style="777" customWidth="1"/>
    <col min="2313" max="2313" width="3.453125" style="777" customWidth="1"/>
    <col min="2314" max="2314" width="6.1796875" style="777" customWidth="1"/>
    <col min="2315" max="2316" width="5.453125" style="777" customWidth="1"/>
    <col min="2317" max="2317" width="7.453125" style="777" customWidth="1"/>
    <col min="2318" max="2318" width="7.54296875" style="777" customWidth="1"/>
    <col min="2319" max="2319" width="3.453125" style="777" customWidth="1"/>
    <col min="2320" max="2320" width="10.453125" style="777" customWidth="1"/>
    <col min="2321" max="2321" width="3.81640625" style="777" customWidth="1"/>
    <col min="2322" max="2322" width="4.453125" style="777" customWidth="1"/>
    <col min="2323" max="2323" width="3.453125" style="777" customWidth="1"/>
    <col min="2324" max="2324" width="7.1796875" style="777" customWidth="1"/>
    <col min="2325" max="2325" width="7.453125" style="777" customWidth="1"/>
    <col min="2326" max="2326" width="11.54296875" style="777" customWidth="1"/>
    <col min="2327" max="2327" width="6" style="777" customWidth="1"/>
    <col min="2328" max="2328" width="9.453125" style="777" customWidth="1"/>
    <col min="2329" max="2329" width="7.1796875" style="777" customWidth="1"/>
    <col min="2330" max="2330" width="8.81640625" style="777" hidden="1" customWidth="1"/>
    <col min="2331" max="2331" width="2.81640625" style="777" customWidth="1"/>
    <col min="2332" max="2332" width="10.453125" style="777" customWidth="1"/>
    <col min="2333" max="2333" width="19.1796875" style="777" customWidth="1"/>
    <col min="2334" max="2561" width="8.81640625" style="777"/>
    <col min="2562" max="2562" width="15" style="777" customWidth="1"/>
    <col min="2563" max="2563" width="3.54296875" style="777" customWidth="1"/>
    <col min="2564" max="2564" width="10.54296875" style="777" customWidth="1"/>
    <col min="2565" max="2565" width="3.453125" style="777" customWidth="1"/>
    <col min="2566" max="2566" width="4.54296875" style="777" customWidth="1"/>
    <col min="2567" max="2567" width="4.81640625" style="777" customWidth="1"/>
    <col min="2568" max="2568" width="4.453125" style="777" customWidth="1"/>
    <col min="2569" max="2569" width="3.453125" style="777" customWidth="1"/>
    <col min="2570" max="2570" width="6.1796875" style="777" customWidth="1"/>
    <col min="2571" max="2572" width="5.453125" style="777" customWidth="1"/>
    <col min="2573" max="2573" width="7.453125" style="777" customWidth="1"/>
    <col min="2574" max="2574" width="7.54296875" style="777" customWidth="1"/>
    <col min="2575" max="2575" width="3.453125" style="777" customWidth="1"/>
    <col min="2576" max="2576" width="10.453125" style="777" customWidth="1"/>
    <col min="2577" max="2577" width="3.81640625" style="777" customWidth="1"/>
    <col min="2578" max="2578" width="4.453125" style="777" customWidth="1"/>
    <col min="2579" max="2579" width="3.453125" style="777" customWidth="1"/>
    <col min="2580" max="2580" width="7.1796875" style="777" customWidth="1"/>
    <col min="2581" max="2581" width="7.453125" style="777" customWidth="1"/>
    <col min="2582" max="2582" width="11.54296875" style="777" customWidth="1"/>
    <col min="2583" max="2583" width="6" style="777" customWidth="1"/>
    <col min="2584" max="2584" width="9.453125" style="777" customWidth="1"/>
    <col min="2585" max="2585" width="7.1796875" style="777" customWidth="1"/>
    <col min="2586" max="2586" width="8.81640625" style="777" hidden="1" customWidth="1"/>
    <col min="2587" max="2587" width="2.81640625" style="777" customWidth="1"/>
    <col min="2588" max="2588" width="10.453125" style="777" customWidth="1"/>
    <col min="2589" max="2589" width="19.1796875" style="777" customWidth="1"/>
    <col min="2590" max="2817" width="8.81640625" style="777"/>
    <col min="2818" max="2818" width="15" style="777" customWidth="1"/>
    <col min="2819" max="2819" width="3.54296875" style="777" customWidth="1"/>
    <col min="2820" max="2820" width="10.54296875" style="777" customWidth="1"/>
    <col min="2821" max="2821" width="3.453125" style="777" customWidth="1"/>
    <col min="2822" max="2822" width="4.54296875" style="777" customWidth="1"/>
    <col min="2823" max="2823" width="4.81640625" style="777" customWidth="1"/>
    <col min="2824" max="2824" width="4.453125" style="777" customWidth="1"/>
    <col min="2825" max="2825" width="3.453125" style="777" customWidth="1"/>
    <col min="2826" max="2826" width="6.1796875" style="777" customWidth="1"/>
    <col min="2827" max="2828" width="5.453125" style="777" customWidth="1"/>
    <col min="2829" max="2829" width="7.453125" style="777" customWidth="1"/>
    <col min="2830" max="2830" width="7.54296875" style="777" customWidth="1"/>
    <col min="2831" max="2831" width="3.453125" style="777" customWidth="1"/>
    <col min="2832" max="2832" width="10.453125" style="777" customWidth="1"/>
    <col min="2833" max="2833" width="3.81640625" style="777" customWidth="1"/>
    <col min="2834" max="2834" width="4.453125" style="777" customWidth="1"/>
    <col min="2835" max="2835" width="3.453125" style="777" customWidth="1"/>
    <col min="2836" max="2836" width="7.1796875" style="777" customWidth="1"/>
    <col min="2837" max="2837" width="7.453125" style="777" customWidth="1"/>
    <col min="2838" max="2838" width="11.54296875" style="777" customWidth="1"/>
    <col min="2839" max="2839" width="6" style="777" customWidth="1"/>
    <col min="2840" max="2840" width="9.453125" style="777" customWidth="1"/>
    <col min="2841" max="2841" width="7.1796875" style="777" customWidth="1"/>
    <col min="2842" max="2842" width="8.81640625" style="777" hidden="1" customWidth="1"/>
    <col min="2843" max="2843" width="2.81640625" style="777" customWidth="1"/>
    <col min="2844" max="2844" width="10.453125" style="777" customWidth="1"/>
    <col min="2845" max="2845" width="19.1796875" style="777" customWidth="1"/>
    <col min="2846" max="3073" width="8.81640625" style="777"/>
    <col min="3074" max="3074" width="15" style="777" customWidth="1"/>
    <col min="3075" max="3075" width="3.54296875" style="777" customWidth="1"/>
    <col min="3076" max="3076" width="10.54296875" style="777" customWidth="1"/>
    <col min="3077" max="3077" width="3.453125" style="777" customWidth="1"/>
    <col min="3078" max="3078" width="4.54296875" style="777" customWidth="1"/>
    <col min="3079" max="3079" width="4.81640625" style="777" customWidth="1"/>
    <col min="3080" max="3080" width="4.453125" style="777" customWidth="1"/>
    <col min="3081" max="3081" width="3.453125" style="777" customWidth="1"/>
    <col min="3082" max="3082" width="6.1796875" style="777" customWidth="1"/>
    <col min="3083" max="3084" width="5.453125" style="777" customWidth="1"/>
    <col min="3085" max="3085" width="7.453125" style="777" customWidth="1"/>
    <col min="3086" max="3086" width="7.54296875" style="777" customWidth="1"/>
    <col min="3087" max="3087" width="3.453125" style="777" customWidth="1"/>
    <col min="3088" max="3088" width="10.453125" style="777" customWidth="1"/>
    <col min="3089" max="3089" width="3.81640625" style="777" customWidth="1"/>
    <col min="3090" max="3090" width="4.453125" style="777" customWidth="1"/>
    <col min="3091" max="3091" width="3.453125" style="777" customWidth="1"/>
    <col min="3092" max="3092" width="7.1796875" style="777" customWidth="1"/>
    <col min="3093" max="3093" width="7.453125" style="777" customWidth="1"/>
    <col min="3094" max="3094" width="11.54296875" style="777" customWidth="1"/>
    <col min="3095" max="3095" width="6" style="777" customWidth="1"/>
    <col min="3096" max="3096" width="9.453125" style="777" customWidth="1"/>
    <col min="3097" max="3097" width="7.1796875" style="777" customWidth="1"/>
    <col min="3098" max="3098" width="8.81640625" style="777" hidden="1" customWidth="1"/>
    <col min="3099" max="3099" width="2.81640625" style="777" customWidth="1"/>
    <col min="3100" max="3100" width="10.453125" style="777" customWidth="1"/>
    <col min="3101" max="3101" width="19.1796875" style="777" customWidth="1"/>
    <col min="3102" max="3329" width="8.81640625" style="777"/>
    <col min="3330" max="3330" width="15" style="777" customWidth="1"/>
    <col min="3331" max="3331" width="3.54296875" style="777" customWidth="1"/>
    <col min="3332" max="3332" width="10.54296875" style="777" customWidth="1"/>
    <col min="3333" max="3333" width="3.453125" style="777" customWidth="1"/>
    <col min="3334" max="3334" width="4.54296875" style="777" customWidth="1"/>
    <col min="3335" max="3335" width="4.81640625" style="777" customWidth="1"/>
    <col min="3336" max="3336" width="4.453125" style="777" customWidth="1"/>
    <col min="3337" max="3337" width="3.453125" style="777" customWidth="1"/>
    <col min="3338" max="3338" width="6.1796875" style="777" customWidth="1"/>
    <col min="3339" max="3340" width="5.453125" style="777" customWidth="1"/>
    <col min="3341" max="3341" width="7.453125" style="777" customWidth="1"/>
    <col min="3342" max="3342" width="7.54296875" style="777" customWidth="1"/>
    <col min="3343" max="3343" width="3.453125" style="777" customWidth="1"/>
    <col min="3344" max="3344" width="10.453125" style="777" customWidth="1"/>
    <col min="3345" max="3345" width="3.81640625" style="777" customWidth="1"/>
    <col min="3346" max="3346" width="4.453125" style="777" customWidth="1"/>
    <col min="3347" max="3347" width="3.453125" style="777" customWidth="1"/>
    <col min="3348" max="3348" width="7.1796875" style="777" customWidth="1"/>
    <col min="3349" max="3349" width="7.453125" style="777" customWidth="1"/>
    <col min="3350" max="3350" width="11.54296875" style="777" customWidth="1"/>
    <col min="3351" max="3351" width="6" style="777" customWidth="1"/>
    <col min="3352" max="3352" width="9.453125" style="777" customWidth="1"/>
    <col min="3353" max="3353" width="7.1796875" style="777" customWidth="1"/>
    <col min="3354" max="3354" width="8.81640625" style="777" hidden="1" customWidth="1"/>
    <col min="3355" max="3355" width="2.81640625" style="777" customWidth="1"/>
    <col min="3356" max="3356" width="10.453125" style="777" customWidth="1"/>
    <col min="3357" max="3357" width="19.1796875" style="777" customWidth="1"/>
    <col min="3358" max="3585" width="8.81640625" style="777"/>
    <col min="3586" max="3586" width="15" style="777" customWidth="1"/>
    <col min="3587" max="3587" width="3.54296875" style="777" customWidth="1"/>
    <col min="3588" max="3588" width="10.54296875" style="777" customWidth="1"/>
    <col min="3589" max="3589" width="3.453125" style="777" customWidth="1"/>
    <col min="3590" max="3590" width="4.54296875" style="777" customWidth="1"/>
    <col min="3591" max="3591" width="4.81640625" style="777" customWidth="1"/>
    <col min="3592" max="3592" width="4.453125" style="777" customWidth="1"/>
    <col min="3593" max="3593" width="3.453125" style="777" customWidth="1"/>
    <col min="3594" max="3594" width="6.1796875" style="777" customWidth="1"/>
    <col min="3595" max="3596" width="5.453125" style="777" customWidth="1"/>
    <col min="3597" max="3597" width="7.453125" style="777" customWidth="1"/>
    <col min="3598" max="3598" width="7.54296875" style="777" customWidth="1"/>
    <col min="3599" max="3599" width="3.453125" style="777" customWidth="1"/>
    <col min="3600" max="3600" width="10.453125" style="777" customWidth="1"/>
    <col min="3601" max="3601" width="3.81640625" style="777" customWidth="1"/>
    <col min="3602" max="3602" width="4.453125" style="777" customWidth="1"/>
    <col min="3603" max="3603" width="3.453125" style="777" customWidth="1"/>
    <col min="3604" max="3604" width="7.1796875" style="777" customWidth="1"/>
    <col min="3605" max="3605" width="7.453125" style="777" customWidth="1"/>
    <col min="3606" max="3606" width="11.54296875" style="777" customWidth="1"/>
    <col min="3607" max="3607" width="6" style="777" customWidth="1"/>
    <col min="3608" max="3608" width="9.453125" style="777" customWidth="1"/>
    <col min="3609" max="3609" width="7.1796875" style="777" customWidth="1"/>
    <col min="3610" max="3610" width="8.81640625" style="777" hidden="1" customWidth="1"/>
    <col min="3611" max="3611" width="2.81640625" style="777" customWidth="1"/>
    <col min="3612" max="3612" width="10.453125" style="777" customWidth="1"/>
    <col min="3613" max="3613" width="19.1796875" style="777" customWidth="1"/>
    <col min="3614" max="3841" width="8.81640625" style="777"/>
    <col min="3842" max="3842" width="15" style="777" customWidth="1"/>
    <col min="3843" max="3843" width="3.54296875" style="777" customWidth="1"/>
    <col min="3844" max="3844" width="10.54296875" style="777" customWidth="1"/>
    <col min="3845" max="3845" width="3.453125" style="777" customWidth="1"/>
    <col min="3846" max="3846" width="4.54296875" style="777" customWidth="1"/>
    <col min="3847" max="3847" width="4.81640625" style="777" customWidth="1"/>
    <col min="3848" max="3848" width="4.453125" style="777" customWidth="1"/>
    <col min="3849" max="3849" width="3.453125" style="777" customWidth="1"/>
    <col min="3850" max="3850" width="6.1796875" style="777" customWidth="1"/>
    <col min="3851" max="3852" width="5.453125" style="777" customWidth="1"/>
    <col min="3853" max="3853" width="7.453125" style="777" customWidth="1"/>
    <col min="3854" max="3854" width="7.54296875" style="777" customWidth="1"/>
    <col min="3855" max="3855" width="3.453125" style="777" customWidth="1"/>
    <col min="3856" max="3856" width="10.453125" style="777" customWidth="1"/>
    <col min="3857" max="3857" width="3.81640625" style="777" customWidth="1"/>
    <col min="3858" max="3858" width="4.453125" style="777" customWidth="1"/>
    <col min="3859" max="3859" width="3.453125" style="777" customWidth="1"/>
    <col min="3860" max="3860" width="7.1796875" style="777" customWidth="1"/>
    <col min="3861" max="3861" width="7.453125" style="777" customWidth="1"/>
    <col min="3862" max="3862" width="11.54296875" style="777" customWidth="1"/>
    <col min="3863" max="3863" width="6" style="777" customWidth="1"/>
    <col min="3864" max="3864" width="9.453125" style="777" customWidth="1"/>
    <col min="3865" max="3865" width="7.1796875" style="777" customWidth="1"/>
    <col min="3866" max="3866" width="8.81640625" style="777" hidden="1" customWidth="1"/>
    <col min="3867" max="3867" width="2.81640625" style="777" customWidth="1"/>
    <col min="3868" max="3868" width="10.453125" style="777" customWidth="1"/>
    <col min="3869" max="3869" width="19.1796875" style="777" customWidth="1"/>
    <col min="3870" max="4097" width="8.81640625" style="777"/>
    <col min="4098" max="4098" width="15" style="777" customWidth="1"/>
    <col min="4099" max="4099" width="3.54296875" style="777" customWidth="1"/>
    <col min="4100" max="4100" width="10.54296875" style="777" customWidth="1"/>
    <col min="4101" max="4101" width="3.453125" style="777" customWidth="1"/>
    <col min="4102" max="4102" width="4.54296875" style="777" customWidth="1"/>
    <col min="4103" max="4103" width="4.81640625" style="777" customWidth="1"/>
    <col min="4104" max="4104" width="4.453125" style="777" customWidth="1"/>
    <col min="4105" max="4105" width="3.453125" style="777" customWidth="1"/>
    <col min="4106" max="4106" width="6.1796875" style="777" customWidth="1"/>
    <col min="4107" max="4108" width="5.453125" style="777" customWidth="1"/>
    <col min="4109" max="4109" width="7.453125" style="777" customWidth="1"/>
    <col min="4110" max="4110" width="7.54296875" style="777" customWidth="1"/>
    <col min="4111" max="4111" width="3.453125" style="777" customWidth="1"/>
    <col min="4112" max="4112" width="10.453125" style="777" customWidth="1"/>
    <col min="4113" max="4113" width="3.81640625" style="777" customWidth="1"/>
    <col min="4114" max="4114" width="4.453125" style="777" customWidth="1"/>
    <col min="4115" max="4115" width="3.453125" style="777" customWidth="1"/>
    <col min="4116" max="4116" width="7.1796875" style="777" customWidth="1"/>
    <col min="4117" max="4117" width="7.453125" style="777" customWidth="1"/>
    <col min="4118" max="4118" width="11.54296875" style="777" customWidth="1"/>
    <col min="4119" max="4119" width="6" style="777" customWidth="1"/>
    <col min="4120" max="4120" width="9.453125" style="777" customWidth="1"/>
    <col min="4121" max="4121" width="7.1796875" style="777" customWidth="1"/>
    <col min="4122" max="4122" width="8.81640625" style="777" hidden="1" customWidth="1"/>
    <col min="4123" max="4123" width="2.81640625" style="777" customWidth="1"/>
    <col min="4124" max="4124" width="10.453125" style="777" customWidth="1"/>
    <col min="4125" max="4125" width="19.1796875" style="777" customWidth="1"/>
    <col min="4126" max="4353" width="8.81640625" style="777"/>
    <col min="4354" max="4354" width="15" style="777" customWidth="1"/>
    <col min="4355" max="4355" width="3.54296875" style="777" customWidth="1"/>
    <col min="4356" max="4356" width="10.54296875" style="777" customWidth="1"/>
    <col min="4357" max="4357" width="3.453125" style="777" customWidth="1"/>
    <col min="4358" max="4358" width="4.54296875" style="777" customWidth="1"/>
    <col min="4359" max="4359" width="4.81640625" style="777" customWidth="1"/>
    <col min="4360" max="4360" width="4.453125" style="777" customWidth="1"/>
    <col min="4361" max="4361" width="3.453125" style="777" customWidth="1"/>
    <col min="4362" max="4362" width="6.1796875" style="777" customWidth="1"/>
    <col min="4363" max="4364" width="5.453125" style="777" customWidth="1"/>
    <col min="4365" max="4365" width="7.453125" style="777" customWidth="1"/>
    <col min="4366" max="4366" width="7.54296875" style="777" customWidth="1"/>
    <col min="4367" max="4367" width="3.453125" style="777" customWidth="1"/>
    <col min="4368" max="4368" width="10.453125" style="777" customWidth="1"/>
    <col min="4369" max="4369" width="3.81640625" style="777" customWidth="1"/>
    <col min="4370" max="4370" width="4.453125" style="777" customWidth="1"/>
    <col min="4371" max="4371" width="3.453125" style="777" customWidth="1"/>
    <col min="4372" max="4372" width="7.1796875" style="777" customWidth="1"/>
    <col min="4373" max="4373" width="7.453125" style="777" customWidth="1"/>
    <col min="4374" max="4374" width="11.54296875" style="777" customWidth="1"/>
    <col min="4375" max="4375" width="6" style="777" customWidth="1"/>
    <col min="4376" max="4376" width="9.453125" style="777" customWidth="1"/>
    <col min="4377" max="4377" width="7.1796875" style="777" customWidth="1"/>
    <col min="4378" max="4378" width="8.81640625" style="777" hidden="1" customWidth="1"/>
    <col min="4379" max="4379" width="2.81640625" style="777" customWidth="1"/>
    <col min="4380" max="4380" width="10.453125" style="777" customWidth="1"/>
    <col min="4381" max="4381" width="19.1796875" style="777" customWidth="1"/>
    <col min="4382" max="4609" width="8.81640625" style="777"/>
    <col min="4610" max="4610" width="15" style="777" customWidth="1"/>
    <col min="4611" max="4611" width="3.54296875" style="777" customWidth="1"/>
    <col min="4612" max="4612" width="10.54296875" style="777" customWidth="1"/>
    <col min="4613" max="4613" width="3.453125" style="777" customWidth="1"/>
    <col min="4614" max="4614" width="4.54296875" style="777" customWidth="1"/>
    <col min="4615" max="4615" width="4.81640625" style="777" customWidth="1"/>
    <col min="4616" max="4616" width="4.453125" style="777" customWidth="1"/>
    <col min="4617" max="4617" width="3.453125" style="777" customWidth="1"/>
    <col min="4618" max="4618" width="6.1796875" style="777" customWidth="1"/>
    <col min="4619" max="4620" width="5.453125" style="777" customWidth="1"/>
    <col min="4621" max="4621" width="7.453125" style="777" customWidth="1"/>
    <col min="4622" max="4622" width="7.54296875" style="777" customWidth="1"/>
    <col min="4623" max="4623" width="3.453125" style="777" customWidth="1"/>
    <col min="4624" max="4624" width="10.453125" style="777" customWidth="1"/>
    <col min="4625" max="4625" width="3.81640625" style="777" customWidth="1"/>
    <col min="4626" max="4626" width="4.453125" style="777" customWidth="1"/>
    <col min="4627" max="4627" width="3.453125" style="777" customWidth="1"/>
    <col min="4628" max="4628" width="7.1796875" style="777" customWidth="1"/>
    <col min="4629" max="4629" width="7.453125" style="777" customWidth="1"/>
    <col min="4630" max="4630" width="11.54296875" style="777" customWidth="1"/>
    <col min="4631" max="4631" width="6" style="777" customWidth="1"/>
    <col min="4632" max="4632" width="9.453125" style="777" customWidth="1"/>
    <col min="4633" max="4633" width="7.1796875" style="777" customWidth="1"/>
    <col min="4634" max="4634" width="8.81640625" style="777" hidden="1" customWidth="1"/>
    <col min="4635" max="4635" width="2.81640625" style="777" customWidth="1"/>
    <col min="4636" max="4636" width="10.453125" style="777" customWidth="1"/>
    <col min="4637" max="4637" width="19.1796875" style="777" customWidth="1"/>
    <col min="4638" max="4865" width="8.81640625" style="777"/>
    <col min="4866" max="4866" width="15" style="777" customWidth="1"/>
    <col min="4867" max="4867" width="3.54296875" style="777" customWidth="1"/>
    <col min="4868" max="4868" width="10.54296875" style="777" customWidth="1"/>
    <col min="4869" max="4869" width="3.453125" style="777" customWidth="1"/>
    <col min="4870" max="4870" width="4.54296875" style="777" customWidth="1"/>
    <col min="4871" max="4871" width="4.81640625" style="777" customWidth="1"/>
    <col min="4872" max="4872" width="4.453125" style="777" customWidth="1"/>
    <col min="4873" max="4873" width="3.453125" style="777" customWidth="1"/>
    <col min="4874" max="4874" width="6.1796875" style="777" customWidth="1"/>
    <col min="4875" max="4876" width="5.453125" style="777" customWidth="1"/>
    <col min="4877" max="4877" width="7.453125" style="777" customWidth="1"/>
    <col min="4878" max="4878" width="7.54296875" style="777" customWidth="1"/>
    <col min="4879" max="4879" width="3.453125" style="777" customWidth="1"/>
    <col min="4880" max="4880" width="10.453125" style="777" customWidth="1"/>
    <col min="4881" max="4881" width="3.81640625" style="777" customWidth="1"/>
    <col min="4882" max="4882" width="4.453125" style="777" customWidth="1"/>
    <col min="4883" max="4883" width="3.453125" style="777" customWidth="1"/>
    <col min="4884" max="4884" width="7.1796875" style="777" customWidth="1"/>
    <col min="4885" max="4885" width="7.453125" style="777" customWidth="1"/>
    <col min="4886" max="4886" width="11.54296875" style="777" customWidth="1"/>
    <col min="4887" max="4887" width="6" style="777" customWidth="1"/>
    <col min="4888" max="4888" width="9.453125" style="777" customWidth="1"/>
    <col min="4889" max="4889" width="7.1796875" style="777" customWidth="1"/>
    <col min="4890" max="4890" width="8.81640625" style="777" hidden="1" customWidth="1"/>
    <col min="4891" max="4891" width="2.81640625" style="777" customWidth="1"/>
    <col min="4892" max="4892" width="10.453125" style="777" customWidth="1"/>
    <col min="4893" max="4893" width="19.1796875" style="777" customWidth="1"/>
    <col min="4894" max="5121" width="8.81640625" style="777"/>
    <col min="5122" max="5122" width="15" style="777" customWidth="1"/>
    <col min="5123" max="5123" width="3.54296875" style="777" customWidth="1"/>
    <col min="5124" max="5124" width="10.54296875" style="777" customWidth="1"/>
    <col min="5125" max="5125" width="3.453125" style="777" customWidth="1"/>
    <col min="5126" max="5126" width="4.54296875" style="777" customWidth="1"/>
    <col min="5127" max="5127" width="4.81640625" style="777" customWidth="1"/>
    <col min="5128" max="5128" width="4.453125" style="777" customWidth="1"/>
    <col min="5129" max="5129" width="3.453125" style="777" customWidth="1"/>
    <col min="5130" max="5130" width="6.1796875" style="777" customWidth="1"/>
    <col min="5131" max="5132" width="5.453125" style="777" customWidth="1"/>
    <col min="5133" max="5133" width="7.453125" style="777" customWidth="1"/>
    <col min="5134" max="5134" width="7.54296875" style="777" customWidth="1"/>
    <col min="5135" max="5135" width="3.453125" style="777" customWidth="1"/>
    <col min="5136" max="5136" width="10.453125" style="777" customWidth="1"/>
    <col min="5137" max="5137" width="3.81640625" style="777" customWidth="1"/>
    <col min="5138" max="5138" width="4.453125" style="777" customWidth="1"/>
    <col min="5139" max="5139" width="3.453125" style="777" customWidth="1"/>
    <col min="5140" max="5140" width="7.1796875" style="777" customWidth="1"/>
    <col min="5141" max="5141" width="7.453125" style="777" customWidth="1"/>
    <col min="5142" max="5142" width="11.54296875" style="777" customWidth="1"/>
    <col min="5143" max="5143" width="6" style="777" customWidth="1"/>
    <col min="5144" max="5144" width="9.453125" style="777" customWidth="1"/>
    <col min="5145" max="5145" width="7.1796875" style="777" customWidth="1"/>
    <col min="5146" max="5146" width="8.81640625" style="777" hidden="1" customWidth="1"/>
    <col min="5147" max="5147" width="2.81640625" style="777" customWidth="1"/>
    <col min="5148" max="5148" width="10.453125" style="777" customWidth="1"/>
    <col min="5149" max="5149" width="19.1796875" style="777" customWidth="1"/>
    <col min="5150" max="5377" width="8.81640625" style="777"/>
    <col min="5378" max="5378" width="15" style="777" customWidth="1"/>
    <col min="5379" max="5379" width="3.54296875" style="777" customWidth="1"/>
    <col min="5380" max="5380" width="10.54296875" style="777" customWidth="1"/>
    <col min="5381" max="5381" width="3.453125" style="777" customWidth="1"/>
    <col min="5382" max="5382" width="4.54296875" style="777" customWidth="1"/>
    <col min="5383" max="5383" width="4.81640625" style="777" customWidth="1"/>
    <col min="5384" max="5384" width="4.453125" style="777" customWidth="1"/>
    <col min="5385" max="5385" width="3.453125" style="777" customWidth="1"/>
    <col min="5386" max="5386" width="6.1796875" style="777" customWidth="1"/>
    <col min="5387" max="5388" width="5.453125" style="777" customWidth="1"/>
    <col min="5389" max="5389" width="7.453125" style="777" customWidth="1"/>
    <col min="5390" max="5390" width="7.54296875" style="777" customWidth="1"/>
    <col min="5391" max="5391" width="3.453125" style="777" customWidth="1"/>
    <col min="5392" max="5392" width="10.453125" style="777" customWidth="1"/>
    <col min="5393" max="5393" width="3.81640625" style="777" customWidth="1"/>
    <col min="5394" max="5394" width="4.453125" style="777" customWidth="1"/>
    <col min="5395" max="5395" width="3.453125" style="777" customWidth="1"/>
    <col min="5396" max="5396" width="7.1796875" style="777" customWidth="1"/>
    <col min="5397" max="5397" width="7.453125" style="777" customWidth="1"/>
    <col min="5398" max="5398" width="11.54296875" style="777" customWidth="1"/>
    <col min="5399" max="5399" width="6" style="777" customWidth="1"/>
    <col min="5400" max="5400" width="9.453125" style="777" customWidth="1"/>
    <col min="5401" max="5401" width="7.1796875" style="777" customWidth="1"/>
    <col min="5402" max="5402" width="8.81640625" style="777" hidden="1" customWidth="1"/>
    <col min="5403" max="5403" width="2.81640625" style="777" customWidth="1"/>
    <col min="5404" max="5404" width="10.453125" style="777" customWidth="1"/>
    <col min="5405" max="5405" width="19.1796875" style="777" customWidth="1"/>
    <col min="5406" max="5633" width="8.81640625" style="777"/>
    <col min="5634" max="5634" width="15" style="777" customWidth="1"/>
    <col min="5635" max="5635" width="3.54296875" style="777" customWidth="1"/>
    <col min="5636" max="5636" width="10.54296875" style="777" customWidth="1"/>
    <col min="5637" max="5637" width="3.453125" style="777" customWidth="1"/>
    <col min="5638" max="5638" width="4.54296875" style="777" customWidth="1"/>
    <col min="5639" max="5639" width="4.81640625" style="777" customWidth="1"/>
    <col min="5640" max="5640" width="4.453125" style="777" customWidth="1"/>
    <col min="5641" max="5641" width="3.453125" style="777" customWidth="1"/>
    <col min="5642" max="5642" width="6.1796875" style="777" customWidth="1"/>
    <col min="5643" max="5644" width="5.453125" style="777" customWidth="1"/>
    <col min="5645" max="5645" width="7.453125" style="777" customWidth="1"/>
    <col min="5646" max="5646" width="7.54296875" style="777" customWidth="1"/>
    <col min="5647" max="5647" width="3.453125" style="777" customWidth="1"/>
    <col min="5648" max="5648" width="10.453125" style="777" customWidth="1"/>
    <col min="5649" max="5649" width="3.81640625" style="777" customWidth="1"/>
    <col min="5650" max="5650" width="4.453125" style="777" customWidth="1"/>
    <col min="5651" max="5651" width="3.453125" style="777" customWidth="1"/>
    <col min="5652" max="5652" width="7.1796875" style="777" customWidth="1"/>
    <col min="5653" max="5653" width="7.453125" style="777" customWidth="1"/>
    <col min="5654" max="5654" width="11.54296875" style="777" customWidth="1"/>
    <col min="5655" max="5655" width="6" style="777" customWidth="1"/>
    <col min="5656" max="5656" width="9.453125" style="777" customWidth="1"/>
    <col min="5657" max="5657" width="7.1796875" style="777" customWidth="1"/>
    <col min="5658" max="5658" width="8.81640625" style="777" hidden="1" customWidth="1"/>
    <col min="5659" max="5659" width="2.81640625" style="777" customWidth="1"/>
    <col min="5660" max="5660" width="10.453125" style="777" customWidth="1"/>
    <col min="5661" max="5661" width="19.1796875" style="777" customWidth="1"/>
    <col min="5662" max="5889" width="8.81640625" style="777"/>
    <col min="5890" max="5890" width="15" style="777" customWidth="1"/>
    <col min="5891" max="5891" width="3.54296875" style="777" customWidth="1"/>
    <col min="5892" max="5892" width="10.54296875" style="777" customWidth="1"/>
    <col min="5893" max="5893" width="3.453125" style="777" customWidth="1"/>
    <col min="5894" max="5894" width="4.54296875" style="777" customWidth="1"/>
    <col min="5895" max="5895" width="4.81640625" style="777" customWidth="1"/>
    <col min="5896" max="5896" width="4.453125" style="777" customWidth="1"/>
    <col min="5897" max="5897" width="3.453125" style="777" customWidth="1"/>
    <col min="5898" max="5898" width="6.1796875" style="777" customWidth="1"/>
    <col min="5899" max="5900" width="5.453125" style="777" customWidth="1"/>
    <col min="5901" max="5901" width="7.453125" style="777" customWidth="1"/>
    <col min="5902" max="5902" width="7.54296875" style="777" customWidth="1"/>
    <col min="5903" max="5903" width="3.453125" style="777" customWidth="1"/>
    <col min="5904" max="5904" width="10.453125" style="777" customWidth="1"/>
    <col min="5905" max="5905" width="3.81640625" style="777" customWidth="1"/>
    <col min="5906" max="5906" width="4.453125" style="777" customWidth="1"/>
    <col min="5907" max="5907" width="3.453125" style="777" customWidth="1"/>
    <col min="5908" max="5908" width="7.1796875" style="777" customWidth="1"/>
    <col min="5909" max="5909" width="7.453125" style="777" customWidth="1"/>
    <col min="5910" max="5910" width="11.54296875" style="777" customWidth="1"/>
    <col min="5911" max="5911" width="6" style="777" customWidth="1"/>
    <col min="5912" max="5912" width="9.453125" style="777" customWidth="1"/>
    <col min="5913" max="5913" width="7.1796875" style="777" customWidth="1"/>
    <col min="5914" max="5914" width="8.81640625" style="777" hidden="1" customWidth="1"/>
    <col min="5915" max="5915" width="2.81640625" style="777" customWidth="1"/>
    <col min="5916" max="5916" width="10.453125" style="777" customWidth="1"/>
    <col min="5917" max="5917" width="19.1796875" style="777" customWidth="1"/>
    <col min="5918" max="6145" width="8.81640625" style="777"/>
    <col min="6146" max="6146" width="15" style="777" customWidth="1"/>
    <col min="6147" max="6147" width="3.54296875" style="777" customWidth="1"/>
    <col min="6148" max="6148" width="10.54296875" style="777" customWidth="1"/>
    <col min="6149" max="6149" width="3.453125" style="777" customWidth="1"/>
    <col min="6150" max="6150" width="4.54296875" style="777" customWidth="1"/>
    <col min="6151" max="6151" width="4.81640625" style="777" customWidth="1"/>
    <col min="6152" max="6152" width="4.453125" style="777" customWidth="1"/>
    <col min="6153" max="6153" width="3.453125" style="777" customWidth="1"/>
    <col min="6154" max="6154" width="6.1796875" style="777" customWidth="1"/>
    <col min="6155" max="6156" width="5.453125" style="777" customWidth="1"/>
    <col min="6157" max="6157" width="7.453125" style="777" customWidth="1"/>
    <col min="6158" max="6158" width="7.54296875" style="777" customWidth="1"/>
    <col min="6159" max="6159" width="3.453125" style="777" customWidth="1"/>
    <col min="6160" max="6160" width="10.453125" style="777" customWidth="1"/>
    <col min="6161" max="6161" width="3.81640625" style="777" customWidth="1"/>
    <col min="6162" max="6162" width="4.453125" style="777" customWidth="1"/>
    <col min="6163" max="6163" width="3.453125" style="777" customWidth="1"/>
    <col min="6164" max="6164" width="7.1796875" style="777" customWidth="1"/>
    <col min="6165" max="6165" width="7.453125" style="777" customWidth="1"/>
    <col min="6166" max="6166" width="11.54296875" style="777" customWidth="1"/>
    <col min="6167" max="6167" width="6" style="777" customWidth="1"/>
    <col min="6168" max="6168" width="9.453125" style="777" customWidth="1"/>
    <col min="6169" max="6169" width="7.1796875" style="777" customWidth="1"/>
    <col min="6170" max="6170" width="8.81640625" style="777" hidden="1" customWidth="1"/>
    <col min="6171" max="6171" width="2.81640625" style="777" customWidth="1"/>
    <col min="6172" max="6172" width="10.453125" style="777" customWidth="1"/>
    <col min="6173" max="6173" width="19.1796875" style="777" customWidth="1"/>
    <col min="6174" max="6401" width="8.81640625" style="777"/>
    <col min="6402" max="6402" width="15" style="777" customWidth="1"/>
    <col min="6403" max="6403" width="3.54296875" style="777" customWidth="1"/>
    <col min="6404" max="6404" width="10.54296875" style="777" customWidth="1"/>
    <col min="6405" max="6405" width="3.453125" style="777" customWidth="1"/>
    <col min="6406" max="6406" width="4.54296875" style="777" customWidth="1"/>
    <col min="6407" max="6407" width="4.81640625" style="777" customWidth="1"/>
    <col min="6408" max="6408" width="4.453125" style="777" customWidth="1"/>
    <col min="6409" max="6409" width="3.453125" style="777" customWidth="1"/>
    <col min="6410" max="6410" width="6.1796875" style="777" customWidth="1"/>
    <col min="6411" max="6412" width="5.453125" style="777" customWidth="1"/>
    <col min="6413" max="6413" width="7.453125" style="777" customWidth="1"/>
    <col min="6414" max="6414" width="7.54296875" style="777" customWidth="1"/>
    <col min="6415" max="6415" width="3.453125" style="777" customWidth="1"/>
    <col min="6416" max="6416" width="10.453125" style="777" customWidth="1"/>
    <col min="6417" max="6417" width="3.81640625" style="777" customWidth="1"/>
    <col min="6418" max="6418" width="4.453125" style="777" customWidth="1"/>
    <col min="6419" max="6419" width="3.453125" style="777" customWidth="1"/>
    <col min="6420" max="6420" width="7.1796875" style="777" customWidth="1"/>
    <col min="6421" max="6421" width="7.453125" style="777" customWidth="1"/>
    <col min="6422" max="6422" width="11.54296875" style="777" customWidth="1"/>
    <col min="6423" max="6423" width="6" style="777" customWidth="1"/>
    <col min="6424" max="6424" width="9.453125" style="777" customWidth="1"/>
    <col min="6425" max="6425" width="7.1796875" style="777" customWidth="1"/>
    <col min="6426" max="6426" width="8.81640625" style="777" hidden="1" customWidth="1"/>
    <col min="6427" max="6427" width="2.81640625" style="777" customWidth="1"/>
    <col min="6428" max="6428" width="10.453125" style="777" customWidth="1"/>
    <col min="6429" max="6429" width="19.1796875" style="777" customWidth="1"/>
    <col min="6430" max="6657" width="8.81640625" style="777"/>
    <col min="6658" max="6658" width="15" style="777" customWidth="1"/>
    <col min="6659" max="6659" width="3.54296875" style="777" customWidth="1"/>
    <col min="6660" max="6660" width="10.54296875" style="777" customWidth="1"/>
    <col min="6661" max="6661" width="3.453125" style="777" customWidth="1"/>
    <col min="6662" max="6662" width="4.54296875" style="777" customWidth="1"/>
    <col min="6663" max="6663" width="4.81640625" style="777" customWidth="1"/>
    <col min="6664" max="6664" width="4.453125" style="777" customWidth="1"/>
    <col min="6665" max="6665" width="3.453125" style="777" customWidth="1"/>
    <col min="6666" max="6666" width="6.1796875" style="777" customWidth="1"/>
    <col min="6667" max="6668" width="5.453125" style="777" customWidth="1"/>
    <col min="6669" max="6669" width="7.453125" style="777" customWidth="1"/>
    <col min="6670" max="6670" width="7.54296875" style="777" customWidth="1"/>
    <col min="6671" max="6671" width="3.453125" style="777" customWidth="1"/>
    <col min="6672" max="6672" width="10.453125" style="777" customWidth="1"/>
    <col min="6673" max="6673" width="3.81640625" style="777" customWidth="1"/>
    <col min="6674" max="6674" width="4.453125" style="777" customWidth="1"/>
    <col min="6675" max="6675" width="3.453125" style="777" customWidth="1"/>
    <col min="6676" max="6676" width="7.1796875" style="777" customWidth="1"/>
    <col min="6677" max="6677" width="7.453125" style="777" customWidth="1"/>
    <col min="6678" max="6678" width="11.54296875" style="777" customWidth="1"/>
    <col min="6679" max="6679" width="6" style="777" customWidth="1"/>
    <col min="6680" max="6680" width="9.453125" style="777" customWidth="1"/>
    <col min="6681" max="6681" width="7.1796875" style="777" customWidth="1"/>
    <col min="6682" max="6682" width="8.81640625" style="777" hidden="1" customWidth="1"/>
    <col min="6683" max="6683" width="2.81640625" style="777" customWidth="1"/>
    <col min="6684" max="6684" width="10.453125" style="777" customWidth="1"/>
    <col min="6685" max="6685" width="19.1796875" style="777" customWidth="1"/>
    <col min="6686" max="6913" width="8.81640625" style="777"/>
    <col min="6914" max="6914" width="15" style="777" customWidth="1"/>
    <col min="6915" max="6915" width="3.54296875" style="777" customWidth="1"/>
    <col min="6916" max="6916" width="10.54296875" style="777" customWidth="1"/>
    <col min="6917" max="6917" width="3.453125" style="777" customWidth="1"/>
    <col min="6918" max="6918" width="4.54296875" style="777" customWidth="1"/>
    <col min="6919" max="6919" width="4.81640625" style="777" customWidth="1"/>
    <col min="6920" max="6920" width="4.453125" style="777" customWidth="1"/>
    <col min="6921" max="6921" width="3.453125" style="777" customWidth="1"/>
    <col min="6922" max="6922" width="6.1796875" style="777" customWidth="1"/>
    <col min="6923" max="6924" width="5.453125" style="777" customWidth="1"/>
    <col min="6925" max="6925" width="7.453125" style="777" customWidth="1"/>
    <col min="6926" max="6926" width="7.54296875" style="777" customWidth="1"/>
    <col min="6927" max="6927" width="3.453125" style="777" customWidth="1"/>
    <col min="6928" max="6928" width="10.453125" style="777" customWidth="1"/>
    <col min="6929" max="6929" width="3.81640625" style="777" customWidth="1"/>
    <col min="6930" max="6930" width="4.453125" style="777" customWidth="1"/>
    <col min="6931" max="6931" width="3.453125" style="777" customWidth="1"/>
    <col min="6932" max="6932" width="7.1796875" style="777" customWidth="1"/>
    <col min="6933" max="6933" width="7.453125" style="777" customWidth="1"/>
    <col min="6934" max="6934" width="11.54296875" style="777" customWidth="1"/>
    <col min="6935" max="6935" width="6" style="777" customWidth="1"/>
    <col min="6936" max="6936" width="9.453125" style="777" customWidth="1"/>
    <col min="6937" max="6937" width="7.1796875" style="777" customWidth="1"/>
    <col min="6938" max="6938" width="8.81640625" style="777" hidden="1" customWidth="1"/>
    <col min="6939" max="6939" width="2.81640625" style="777" customWidth="1"/>
    <col min="6940" max="6940" width="10.453125" style="777" customWidth="1"/>
    <col min="6941" max="6941" width="19.1796875" style="777" customWidth="1"/>
    <col min="6942" max="7169" width="8.81640625" style="777"/>
    <col min="7170" max="7170" width="15" style="777" customWidth="1"/>
    <col min="7171" max="7171" width="3.54296875" style="777" customWidth="1"/>
    <col min="7172" max="7172" width="10.54296875" style="777" customWidth="1"/>
    <col min="7173" max="7173" width="3.453125" style="777" customWidth="1"/>
    <col min="7174" max="7174" width="4.54296875" style="777" customWidth="1"/>
    <col min="7175" max="7175" width="4.81640625" style="777" customWidth="1"/>
    <col min="7176" max="7176" width="4.453125" style="777" customWidth="1"/>
    <col min="7177" max="7177" width="3.453125" style="777" customWidth="1"/>
    <col min="7178" max="7178" width="6.1796875" style="777" customWidth="1"/>
    <col min="7179" max="7180" width="5.453125" style="777" customWidth="1"/>
    <col min="7181" max="7181" width="7.453125" style="777" customWidth="1"/>
    <col min="7182" max="7182" width="7.54296875" style="777" customWidth="1"/>
    <col min="7183" max="7183" width="3.453125" style="777" customWidth="1"/>
    <col min="7184" max="7184" width="10.453125" style="777" customWidth="1"/>
    <col min="7185" max="7185" width="3.81640625" style="777" customWidth="1"/>
    <col min="7186" max="7186" width="4.453125" style="777" customWidth="1"/>
    <col min="7187" max="7187" width="3.453125" style="777" customWidth="1"/>
    <col min="7188" max="7188" width="7.1796875" style="777" customWidth="1"/>
    <col min="7189" max="7189" width="7.453125" style="777" customWidth="1"/>
    <col min="7190" max="7190" width="11.54296875" style="777" customWidth="1"/>
    <col min="7191" max="7191" width="6" style="777" customWidth="1"/>
    <col min="7192" max="7192" width="9.453125" style="777" customWidth="1"/>
    <col min="7193" max="7193" width="7.1796875" style="777" customWidth="1"/>
    <col min="7194" max="7194" width="8.81640625" style="777" hidden="1" customWidth="1"/>
    <col min="7195" max="7195" width="2.81640625" style="777" customWidth="1"/>
    <col min="7196" max="7196" width="10.453125" style="777" customWidth="1"/>
    <col min="7197" max="7197" width="19.1796875" style="777" customWidth="1"/>
    <col min="7198" max="7425" width="8.81640625" style="777"/>
    <col min="7426" max="7426" width="15" style="777" customWidth="1"/>
    <col min="7427" max="7427" width="3.54296875" style="777" customWidth="1"/>
    <col min="7428" max="7428" width="10.54296875" style="777" customWidth="1"/>
    <col min="7429" max="7429" width="3.453125" style="777" customWidth="1"/>
    <col min="7430" max="7430" width="4.54296875" style="777" customWidth="1"/>
    <col min="7431" max="7431" width="4.81640625" style="777" customWidth="1"/>
    <col min="7432" max="7432" width="4.453125" style="777" customWidth="1"/>
    <col min="7433" max="7433" width="3.453125" style="777" customWidth="1"/>
    <col min="7434" max="7434" width="6.1796875" style="777" customWidth="1"/>
    <col min="7435" max="7436" width="5.453125" style="777" customWidth="1"/>
    <col min="7437" max="7437" width="7.453125" style="777" customWidth="1"/>
    <col min="7438" max="7438" width="7.54296875" style="777" customWidth="1"/>
    <col min="7439" max="7439" width="3.453125" style="777" customWidth="1"/>
    <col min="7440" max="7440" width="10.453125" style="777" customWidth="1"/>
    <col min="7441" max="7441" width="3.81640625" style="777" customWidth="1"/>
    <col min="7442" max="7442" width="4.453125" style="777" customWidth="1"/>
    <col min="7443" max="7443" width="3.453125" style="777" customWidth="1"/>
    <col min="7444" max="7444" width="7.1796875" style="777" customWidth="1"/>
    <col min="7445" max="7445" width="7.453125" style="777" customWidth="1"/>
    <col min="7446" max="7446" width="11.54296875" style="777" customWidth="1"/>
    <col min="7447" max="7447" width="6" style="777" customWidth="1"/>
    <col min="7448" max="7448" width="9.453125" style="777" customWidth="1"/>
    <col min="7449" max="7449" width="7.1796875" style="777" customWidth="1"/>
    <col min="7450" max="7450" width="8.81640625" style="777" hidden="1" customWidth="1"/>
    <col min="7451" max="7451" width="2.81640625" style="777" customWidth="1"/>
    <col min="7452" max="7452" width="10.453125" style="777" customWidth="1"/>
    <col min="7453" max="7453" width="19.1796875" style="777" customWidth="1"/>
    <col min="7454" max="7681" width="8.81640625" style="777"/>
    <col min="7682" max="7682" width="15" style="777" customWidth="1"/>
    <col min="7683" max="7683" width="3.54296875" style="777" customWidth="1"/>
    <col min="7684" max="7684" width="10.54296875" style="777" customWidth="1"/>
    <col min="7685" max="7685" width="3.453125" style="777" customWidth="1"/>
    <col min="7686" max="7686" width="4.54296875" style="777" customWidth="1"/>
    <col min="7687" max="7687" width="4.81640625" style="777" customWidth="1"/>
    <col min="7688" max="7688" width="4.453125" style="777" customWidth="1"/>
    <col min="7689" max="7689" width="3.453125" style="777" customWidth="1"/>
    <col min="7690" max="7690" width="6.1796875" style="777" customWidth="1"/>
    <col min="7691" max="7692" width="5.453125" style="777" customWidth="1"/>
    <col min="7693" max="7693" width="7.453125" style="777" customWidth="1"/>
    <col min="7694" max="7694" width="7.54296875" style="777" customWidth="1"/>
    <col min="7695" max="7695" width="3.453125" style="777" customWidth="1"/>
    <col min="7696" max="7696" width="10.453125" style="777" customWidth="1"/>
    <col min="7697" max="7697" width="3.81640625" style="777" customWidth="1"/>
    <col min="7698" max="7698" width="4.453125" style="777" customWidth="1"/>
    <col min="7699" max="7699" width="3.453125" style="777" customWidth="1"/>
    <col min="7700" max="7700" width="7.1796875" style="777" customWidth="1"/>
    <col min="7701" max="7701" width="7.453125" style="777" customWidth="1"/>
    <col min="7702" max="7702" width="11.54296875" style="777" customWidth="1"/>
    <col min="7703" max="7703" width="6" style="777" customWidth="1"/>
    <col min="7704" max="7704" width="9.453125" style="777" customWidth="1"/>
    <col min="7705" max="7705" width="7.1796875" style="777" customWidth="1"/>
    <col min="7706" max="7706" width="8.81640625" style="777" hidden="1" customWidth="1"/>
    <col min="7707" max="7707" width="2.81640625" style="777" customWidth="1"/>
    <col min="7708" max="7708" width="10.453125" style="777" customWidth="1"/>
    <col min="7709" max="7709" width="19.1796875" style="777" customWidth="1"/>
    <col min="7710" max="7937" width="8.81640625" style="777"/>
    <col min="7938" max="7938" width="15" style="777" customWidth="1"/>
    <col min="7939" max="7939" width="3.54296875" style="777" customWidth="1"/>
    <col min="7940" max="7940" width="10.54296875" style="777" customWidth="1"/>
    <col min="7941" max="7941" width="3.453125" style="777" customWidth="1"/>
    <col min="7942" max="7942" width="4.54296875" style="777" customWidth="1"/>
    <col min="7943" max="7943" width="4.81640625" style="777" customWidth="1"/>
    <col min="7944" max="7944" width="4.453125" style="777" customWidth="1"/>
    <col min="7945" max="7945" width="3.453125" style="777" customWidth="1"/>
    <col min="7946" max="7946" width="6.1796875" style="777" customWidth="1"/>
    <col min="7947" max="7948" width="5.453125" style="777" customWidth="1"/>
    <col min="7949" max="7949" width="7.453125" style="777" customWidth="1"/>
    <col min="7950" max="7950" width="7.54296875" style="777" customWidth="1"/>
    <col min="7951" max="7951" width="3.453125" style="777" customWidth="1"/>
    <col min="7952" max="7952" width="10.453125" style="777" customWidth="1"/>
    <col min="7953" max="7953" width="3.81640625" style="777" customWidth="1"/>
    <col min="7954" max="7954" width="4.453125" style="777" customWidth="1"/>
    <col min="7955" max="7955" width="3.453125" style="777" customWidth="1"/>
    <col min="7956" max="7956" width="7.1796875" style="777" customWidth="1"/>
    <col min="7957" max="7957" width="7.453125" style="777" customWidth="1"/>
    <col min="7958" max="7958" width="11.54296875" style="777" customWidth="1"/>
    <col min="7959" max="7959" width="6" style="777" customWidth="1"/>
    <col min="7960" max="7960" width="9.453125" style="777" customWidth="1"/>
    <col min="7961" max="7961" width="7.1796875" style="777" customWidth="1"/>
    <col min="7962" max="7962" width="8.81640625" style="777" hidden="1" customWidth="1"/>
    <col min="7963" max="7963" width="2.81640625" style="777" customWidth="1"/>
    <col min="7964" max="7964" width="10.453125" style="777" customWidth="1"/>
    <col min="7965" max="7965" width="19.1796875" style="777" customWidth="1"/>
    <col min="7966" max="8193" width="8.81640625" style="777"/>
    <col min="8194" max="8194" width="15" style="777" customWidth="1"/>
    <col min="8195" max="8195" width="3.54296875" style="777" customWidth="1"/>
    <col min="8196" max="8196" width="10.54296875" style="777" customWidth="1"/>
    <col min="8197" max="8197" width="3.453125" style="777" customWidth="1"/>
    <col min="8198" max="8198" width="4.54296875" style="777" customWidth="1"/>
    <col min="8199" max="8199" width="4.81640625" style="777" customWidth="1"/>
    <col min="8200" max="8200" width="4.453125" style="777" customWidth="1"/>
    <col min="8201" max="8201" width="3.453125" style="777" customWidth="1"/>
    <col min="8202" max="8202" width="6.1796875" style="777" customWidth="1"/>
    <col min="8203" max="8204" width="5.453125" style="777" customWidth="1"/>
    <col min="8205" max="8205" width="7.453125" style="777" customWidth="1"/>
    <col min="8206" max="8206" width="7.54296875" style="777" customWidth="1"/>
    <col min="8207" max="8207" width="3.453125" style="777" customWidth="1"/>
    <col min="8208" max="8208" width="10.453125" style="777" customWidth="1"/>
    <col min="8209" max="8209" width="3.81640625" style="777" customWidth="1"/>
    <col min="8210" max="8210" width="4.453125" style="777" customWidth="1"/>
    <col min="8211" max="8211" width="3.453125" style="777" customWidth="1"/>
    <col min="8212" max="8212" width="7.1796875" style="777" customWidth="1"/>
    <col min="8213" max="8213" width="7.453125" style="777" customWidth="1"/>
    <col min="8214" max="8214" width="11.54296875" style="777" customWidth="1"/>
    <col min="8215" max="8215" width="6" style="777" customWidth="1"/>
    <col min="8216" max="8216" width="9.453125" style="777" customWidth="1"/>
    <col min="8217" max="8217" width="7.1796875" style="777" customWidth="1"/>
    <col min="8218" max="8218" width="8.81640625" style="777" hidden="1" customWidth="1"/>
    <col min="8219" max="8219" width="2.81640625" style="777" customWidth="1"/>
    <col min="8220" max="8220" width="10.453125" style="777" customWidth="1"/>
    <col min="8221" max="8221" width="19.1796875" style="777" customWidth="1"/>
    <col min="8222" max="8449" width="8.81640625" style="777"/>
    <col min="8450" max="8450" width="15" style="777" customWidth="1"/>
    <col min="8451" max="8451" width="3.54296875" style="777" customWidth="1"/>
    <col min="8452" max="8452" width="10.54296875" style="777" customWidth="1"/>
    <col min="8453" max="8453" width="3.453125" style="777" customWidth="1"/>
    <col min="8454" max="8454" width="4.54296875" style="777" customWidth="1"/>
    <col min="8455" max="8455" width="4.81640625" style="777" customWidth="1"/>
    <col min="8456" max="8456" width="4.453125" style="777" customWidth="1"/>
    <col min="8457" max="8457" width="3.453125" style="777" customWidth="1"/>
    <col min="8458" max="8458" width="6.1796875" style="777" customWidth="1"/>
    <col min="8459" max="8460" width="5.453125" style="777" customWidth="1"/>
    <col min="8461" max="8461" width="7.453125" style="777" customWidth="1"/>
    <col min="8462" max="8462" width="7.54296875" style="777" customWidth="1"/>
    <col min="8463" max="8463" width="3.453125" style="777" customWidth="1"/>
    <col min="8464" max="8464" width="10.453125" style="777" customWidth="1"/>
    <col min="8465" max="8465" width="3.81640625" style="777" customWidth="1"/>
    <col min="8466" max="8466" width="4.453125" style="777" customWidth="1"/>
    <col min="8467" max="8467" width="3.453125" style="777" customWidth="1"/>
    <col min="8468" max="8468" width="7.1796875" style="777" customWidth="1"/>
    <col min="8469" max="8469" width="7.453125" style="777" customWidth="1"/>
    <col min="8470" max="8470" width="11.54296875" style="777" customWidth="1"/>
    <col min="8471" max="8471" width="6" style="777" customWidth="1"/>
    <col min="8472" max="8472" width="9.453125" style="777" customWidth="1"/>
    <col min="8473" max="8473" width="7.1796875" style="777" customWidth="1"/>
    <col min="8474" max="8474" width="8.81640625" style="777" hidden="1" customWidth="1"/>
    <col min="8475" max="8475" width="2.81640625" style="777" customWidth="1"/>
    <col min="8476" max="8476" width="10.453125" style="777" customWidth="1"/>
    <col min="8477" max="8477" width="19.1796875" style="777" customWidth="1"/>
    <col min="8478" max="8705" width="8.81640625" style="777"/>
    <col min="8706" max="8706" width="15" style="777" customWidth="1"/>
    <col min="8707" max="8707" width="3.54296875" style="777" customWidth="1"/>
    <col min="8708" max="8708" width="10.54296875" style="777" customWidth="1"/>
    <col min="8709" max="8709" width="3.453125" style="777" customWidth="1"/>
    <col min="8710" max="8710" width="4.54296875" style="777" customWidth="1"/>
    <col min="8711" max="8711" width="4.81640625" style="777" customWidth="1"/>
    <col min="8712" max="8712" width="4.453125" style="777" customWidth="1"/>
    <col min="8713" max="8713" width="3.453125" style="777" customWidth="1"/>
    <col min="8714" max="8714" width="6.1796875" style="777" customWidth="1"/>
    <col min="8715" max="8716" width="5.453125" style="777" customWidth="1"/>
    <col min="8717" max="8717" width="7.453125" style="777" customWidth="1"/>
    <col min="8718" max="8718" width="7.54296875" style="777" customWidth="1"/>
    <col min="8719" max="8719" width="3.453125" style="777" customWidth="1"/>
    <col min="8720" max="8720" width="10.453125" style="777" customWidth="1"/>
    <col min="8721" max="8721" width="3.81640625" style="777" customWidth="1"/>
    <col min="8722" max="8722" width="4.453125" style="777" customWidth="1"/>
    <col min="8723" max="8723" width="3.453125" style="777" customWidth="1"/>
    <col min="8724" max="8724" width="7.1796875" style="777" customWidth="1"/>
    <col min="8725" max="8725" width="7.453125" style="777" customWidth="1"/>
    <col min="8726" max="8726" width="11.54296875" style="777" customWidth="1"/>
    <col min="8727" max="8727" width="6" style="777" customWidth="1"/>
    <col min="8728" max="8728" width="9.453125" style="777" customWidth="1"/>
    <col min="8729" max="8729" width="7.1796875" style="777" customWidth="1"/>
    <col min="8730" max="8730" width="8.81640625" style="777" hidden="1" customWidth="1"/>
    <col min="8731" max="8731" width="2.81640625" style="777" customWidth="1"/>
    <col min="8732" max="8732" width="10.453125" style="777" customWidth="1"/>
    <col min="8733" max="8733" width="19.1796875" style="777" customWidth="1"/>
    <col min="8734" max="8961" width="8.81640625" style="777"/>
    <col min="8962" max="8962" width="15" style="777" customWidth="1"/>
    <col min="8963" max="8963" width="3.54296875" style="777" customWidth="1"/>
    <col min="8964" max="8964" width="10.54296875" style="777" customWidth="1"/>
    <col min="8965" max="8965" width="3.453125" style="777" customWidth="1"/>
    <col min="8966" max="8966" width="4.54296875" style="777" customWidth="1"/>
    <col min="8967" max="8967" width="4.81640625" style="777" customWidth="1"/>
    <col min="8968" max="8968" width="4.453125" style="777" customWidth="1"/>
    <col min="8969" max="8969" width="3.453125" style="777" customWidth="1"/>
    <col min="8970" max="8970" width="6.1796875" style="777" customWidth="1"/>
    <col min="8971" max="8972" width="5.453125" style="777" customWidth="1"/>
    <col min="8973" max="8973" width="7.453125" style="777" customWidth="1"/>
    <col min="8974" max="8974" width="7.54296875" style="777" customWidth="1"/>
    <col min="8975" max="8975" width="3.453125" style="777" customWidth="1"/>
    <col min="8976" max="8976" width="10.453125" style="777" customWidth="1"/>
    <col min="8977" max="8977" width="3.81640625" style="777" customWidth="1"/>
    <col min="8978" max="8978" width="4.453125" style="777" customWidth="1"/>
    <col min="8979" max="8979" width="3.453125" style="777" customWidth="1"/>
    <col min="8980" max="8980" width="7.1796875" style="777" customWidth="1"/>
    <col min="8981" max="8981" width="7.453125" style="777" customWidth="1"/>
    <col min="8982" max="8982" width="11.54296875" style="777" customWidth="1"/>
    <col min="8983" max="8983" width="6" style="777" customWidth="1"/>
    <col min="8984" max="8984" width="9.453125" style="777" customWidth="1"/>
    <col min="8985" max="8985" width="7.1796875" style="777" customWidth="1"/>
    <col min="8986" max="8986" width="8.81640625" style="777" hidden="1" customWidth="1"/>
    <col min="8987" max="8987" width="2.81640625" style="777" customWidth="1"/>
    <col min="8988" max="8988" width="10.453125" style="777" customWidth="1"/>
    <col min="8989" max="8989" width="19.1796875" style="777" customWidth="1"/>
    <col min="8990" max="9217" width="8.81640625" style="777"/>
    <col min="9218" max="9218" width="15" style="777" customWidth="1"/>
    <col min="9219" max="9219" width="3.54296875" style="777" customWidth="1"/>
    <col min="9220" max="9220" width="10.54296875" style="777" customWidth="1"/>
    <col min="9221" max="9221" width="3.453125" style="777" customWidth="1"/>
    <col min="9222" max="9222" width="4.54296875" style="777" customWidth="1"/>
    <col min="9223" max="9223" width="4.81640625" style="777" customWidth="1"/>
    <col min="9224" max="9224" width="4.453125" style="777" customWidth="1"/>
    <col min="9225" max="9225" width="3.453125" style="777" customWidth="1"/>
    <col min="9226" max="9226" width="6.1796875" style="777" customWidth="1"/>
    <col min="9227" max="9228" width="5.453125" style="777" customWidth="1"/>
    <col min="9229" max="9229" width="7.453125" style="777" customWidth="1"/>
    <col min="9230" max="9230" width="7.54296875" style="777" customWidth="1"/>
    <col min="9231" max="9231" width="3.453125" style="777" customWidth="1"/>
    <col min="9232" max="9232" width="10.453125" style="777" customWidth="1"/>
    <col min="9233" max="9233" width="3.81640625" style="777" customWidth="1"/>
    <col min="9234" max="9234" width="4.453125" style="777" customWidth="1"/>
    <col min="9235" max="9235" width="3.453125" style="777" customWidth="1"/>
    <col min="9236" max="9236" width="7.1796875" style="777" customWidth="1"/>
    <col min="9237" max="9237" width="7.453125" style="777" customWidth="1"/>
    <col min="9238" max="9238" width="11.54296875" style="777" customWidth="1"/>
    <col min="9239" max="9239" width="6" style="777" customWidth="1"/>
    <col min="9240" max="9240" width="9.453125" style="777" customWidth="1"/>
    <col min="9241" max="9241" width="7.1796875" style="777" customWidth="1"/>
    <col min="9242" max="9242" width="8.81640625" style="777" hidden="1" customWidth="1"/>
    <col min="9243" max="9243" width="2.81640625" style="777" customWidth="1"/>
    <col min="9244" max="9244" width="10.453125" style="777" customWidth="1"/>
    <col min="9245" max="9245" width="19.1796875" style="777" customWidth="1"/>
    <col min="9246" max="9473" width="8.81640625" style="777"/>
    <col min="9474" max="9474" width="15" style="777" customWidth="1"/>
    <col min="9475" max="9475" width="3.54296875" style="777" customWidth="1"/>
    <col min="9476" max="9476" width="10.54296875" style="777" customWidth="1"/>
    <col min="9477" max="9477" width="3.453125" style="777" customWidth="1"/>
    <col min="9478" max="9478" width="4.54296875" style="777" customWidth="1"/>
    <col min="9479" max="9479" width="4.81640625" style="777" customWidth="1"/>
    <col min="9480" max="9480" width="4.453125" style="777" customWidth="1"/>
    <col min="9481" max="9481" width="3.453125" style="777" customWidth="1"/>
    <col min="9482" max="9482" width="6.1796875" style="777" customWidth="1"/>
    <col min="9483" max="9484" width="5.453125" style="777" customWidth="1"/>
    <col min="9485" max="9485" width="7.453125" style="777" customWidth="1"/>
    <col min="9486" max="9486" width="7.54296875" style="777" customWidth="1"/>
    <col min="9487" max="9487" width="3.453125" style="777" customWidth="1"/>
    <col min="9488" max="9488" width="10.453125" style="777" customWidth="1"/>
    <col min="9489" max="9489" width="3.81640625" style="777" customWidth="1"/>
    <col min="9490" max="9490" width="4.453125" style="777" customWidth="1"/>
    <col min="9491" max="9491" width="3.453125" style="777" customWidth="1"/>
    <col min="9492" max="9492" width="7.1796875" style="777" customWidth="1"/>
    <col min="9493" max="9493" width="7.453125" style="777" customWidth="1"/>
    <col min="9494" max="9494" width="11.54296875" style="777" customWidth="1"/>
    <col min="9495" max="9495" width="6" style="777" customWidth="1"/>
    <col min="9496" max="9496" width="9.453125" style="777" customWidth="1"/>
    <col min="9497" max="9497" width="7.1796875" style="777" customWidth="1"/>
    <col min="9498" max="9498" width="8.81640625" style="777" hidden="1" customWidth="1"/>
    <col min="9499" max="9499" width="2.81640625" style="777" customWidth="1"/>
    <col min="9500" max="9500" width="10.453125" style="777" customWidth="1"/>
    <col min="9501" max="9501" width="19.1796875" style="777" customWidth="1"/>
    <col min="9502" max="9729" width="8.81640625" style="777"/>
    <col min="9730" max="9730" width="15" style="777" customWidth="1"/>
    <col min="9731" max="9731" width="3.54296875" style="777" customWidth="1"/>
    <col min="9732" max="9732" width="10.54296875" style="777" customWidth="1"/>
    <col min="9733" max="9733" width="3.453125" style="777" customWidth="1"/>
    <col min="9734" max="9734" width="4.54296875" style="777" customWidth="1"/>
    <col min="9735" max="9735" width="4.81640625" style="777" customWidth="1"/>
    <col min="9736" max="9736" width="4.453125" style="777" customWidth="1"/>
    <col min="9737" max="9737" width="3.453125" style="777" customWidth="1"/>
    <col min="9738" max="9738" width="6.1796875" style="777" customWidth="1"/>
    <col min="9739" max="9740" width="5.453125" style="777" customWidth="1"/>
    <col min="9741" max="9741" width="7.453125" style="777" customWidth="1"/>
    <col min="9742" max="9742" width="7.54296875" style="777" customWidth="1"/>
    <col min="9743" max="9743" width="3.453125" style="777" customWidth="1"/>
    <col min="9744" max="9744" width="10.453125" style="777" customWidth="1"/>
    <col min="9745" max="9745" width="3.81640625" style="777" customWidth="1"/>
    <col min="9746" max="9746" width="4.453125" style="777" customWidth="1"/>
    <col min="9747" max="9747" width="3.453125" style="777" customWidth="1"/>
    <col min="9748" max="9748" width="7.1796875" style="777" customWidth="1"/>
    <col min="9749" max="9749" width="7.453125" style="777" customWidth="1"/>
    <col min="9750" max="9750" width="11.54296875" style="777" customWidth="1"/>
    <col min="9751" max="9751" width="6" style="777" customWidth="1"/>
    <col min="9752" max="9752" width="9.453125" style="777" customWidth="1"/>
    <col min="9753" max="9753" width="7.1796875" style="777" customWidth="1"/>
    <col min="9754" max="9754" width="8.81640625" style="777" hidden="1" customWidth="1"/>
    <col min="9755" max="9755" width="2.81640625" style="777" customWidth="1"/>
    <col min="9756" max="9756" width="10.453125" style="777" customWidth="1"/>
    <col min="9757" max="9757" width="19.1796875" style="777" customWidth="1"/>
    <col min="9758" max="9985" width="8.81640625" style="777"/>
    <col min="9986" max="9986" width="15" style="777" customWidth="1"/>
    <col min="9987" max="9987" width="3.54296875" style="777" customWidth="1"/>
    <col min="9988" max="9988" width="10.54296875" style="777" customWidth="1"/>
    <col min="9989" max="9989" width="3.453125" style="777" customWidth="1"/>
    <col min="9990" max="9990" width="4.54296875" style="777" customWidth="1"/>
    <col min="9991" max="9991" width="4.81640625" style="777" customWidth="1"/>
    <col min="9992" max="9992" width="4.453125" style="777" customWidth="1"/>
    <col min="9993" max="9993" width="3.453125" style="777" customWidth="1"/>
    <col min="9994" max="9994" width="6.1796875" style="777" customWidth="1"/>
    <col min="9995" max="9996" width="5.453125" style="777" customWidth="1"/>
    <col min="9997" max="9997" width="7.453125" style="777" customWidth="1"/>
    <col min="9998" max="9998" width="7.54296875" style="777" customWidth="1"/>
    <col min="9999" max="9999" width="3.453125" style="777" customWidth="1"/>
    <col min="10000" max="10000" width="10.453125" style="777" customWidth="1"/>
    <col min="10001" max="10001" width="3.81640625" style="777" customWidth="1"/>
    <col min="10002" max="10002" width="4.453125" style="777" customWidth="1"/>
    <col min="10003" max="10003" width="3.453125" style="777" customWidth="1"/>
    <col min="10004" max="10004" width="7.1796875" style="777" customWidth="1"/>
    <col min="10005" max="10005" width="7.453125" style="777" customWidth="1"/>
    <col min="10006" max="10006" width="11.54296875" style="777" customWidth="1"/>
    <col min="10007" max="10007" width="6" style="777" customWidth="1"/>
    <col min="10008" max="10008" width="9.453125" style="777" customWidth="1"/>
    <col min="10009" max="10009" width="7.1796875" style="777" customWidth="1"/>
    <col min="10010" max="10010" width="8.81640625" style="777" hidden="1" customWidth="1"/>
    <col min="10011" max="10011" width="2.81640625" style="777" customWidth="1"/>
    <col min="10012" max="10012" width="10.453125" style="777" customWidth="1"/>
    <col min="10013" max="10013" width="19.1796875" style="777" customWidth="1"/>
    <col min="10014" max="10241" width="8.81640625" style="777"/>
    <col min="10242" max="10242" width="15" style="777" customWidth="1"/>
    <col min="10243" max="10243" width="3.54296875" style="777" customWidth="1"/>
    <col min="10244" max="10244" width="10.54296875" style="777" customWidth="1"/>
    <col min="10245" max="10245" width="3.453125" style="777" customWidth="1"/>
    <col min="10246" max="10246" width="4.54296875" style="777" customWidth="1"/>
    <col min="10247" max="10247" width="4.81640625" style="777" customWidth="1"/>
    <col min="10248" max="10248" width="4.453125" style="777" customWidth="1"/>
    <col min="10249" max="10249" width="3.453125" style="777" customWidth="1"/>
    <col min="10250" max="10250" width="6.1796875" style="777" customWidth="1"/>
    <col min="10251" max="10252" width="5.453125" style="777" customWidth="1"/>
    <col min="10253" max="10253" width="7.453125" style="777" customWidth="1"/>
    <col min="10254" max="10254" width="7.54296875" style="777" customWidth="1"/>
    <col min="10255" max="10255" width="3.453125" style="777" customWidth="1"/>
    <col min="10256" max="10256" width="10.453125" style="777" customWidth="1"/>
    <col min="10257" max="10257" width="3.81640625" style="777" customWidth="1"/>
    <col min="10258" max="10258" width="4.453125" style="777" customWidth="1"/>
    <col min="10259" max="10259" width="3.453125" style="777" customWidth="1"/>
    <col min="10260" max="10260" width="7.1796875" style="777" customWidth="1"/>
    <col min="10261" max="10261" width="7.453125" style="777" customWidth="1"/>
    <col min="10262" max="10262" width="11.54296875" style="777" customWidth="1"/>
    <col min="10263" max="10263" width="6" style="777" customWidth="1"/>
    <col min="10264" max="10264" width="9.453125" style="777" customWidth="1"/>
    <col min="10265" max="10265" width="7.1796875" style="777" customWidth="1"/>
    <col min="10266" max="10266" width="8.81640625" style="777" hidden="1" customWidth="1"/>
    <col min="10267" max="10267" width="2.81640625" style="777" customWidth="1"/>
    <col min="10268" max="10268" width="10.453125" style="777" customWidth="1"/>
    <col min="10269" max="10269" width="19.1796875" style="777" customWidth="1"/>
    <col min="10270" max="10497" width="8.81640625" style="777"/>
    <col min="10498" max="10498" width="15" style="777" customWidth="1"/>
    <col min="10499" max="10499" width="3.54296875" style="777" customWidth="1"/>
    <col min="10500" max="10500" width="10.54296875" style="777" customWidth="1"/>
    <col min="10501" max="10501" width="3.453125" style="777" customWidth="1"/>
    <col min="10502" max="10502" width="4.54296875" style="777" customWidth="1"/>
    <col min="10503" max="10503" width="4.81640625" style="777" customWidth="1"/>
    <col min="10504" max="10504" width="4.453125" style="777" customWidth="1"/>
    <col min="10505" max="10505" width="3.453125" style="777" customWidth="1"/>
    <col min="10506" max="10506" width="6.1796875" style="777" customWidth="1"/>
    <col min="10507" max="10508" width="5.453125" style="777" customWidth="1"/>
    <col min="10509" max="10509" width="7.453125" style="777" customWidth="1"/>
    <col min="10510" max="10510" width="7.54296875" style="777" customWidth="1"/>
    <col min="10511" max="10511" width="3.453125" style="777" customWidth="1"/>
    <col min="10512" max="10512" width="10.453125" style="777" customWidth="1"/>
    <col min="10513" max="10513" width="3.81640625" style="777" customWidth="1"/>
    <col min="10514" max="10514" width="4.453125" style="777" customWidth="1"/>
    <col min="10515" max="10515" width="3.453125" style="777" customWidth="1"/>
    <col min="10516" max="10516" width="7.1796875" style="777" customWidth="1"/>
    <col min="10517" max="10517" width="7.453125" style="777" customWidth="1"/>
    <col min="10518" max="10518" width="11.54296875" style="777" customWidth="1"/>
    <col min="10519" max="10519" width="6" style="777" customWidth="1"/>
    <col min="10520" max="10520" width="9.453125" style="777" customWidth="1"/>
    <col min="10521" max="10521" width="7.1796875" style="777" customWidth="1"/>
    <col min="10522" max="10522" width="8.81640625" style="777" hidden="1" customWidth="1"/>
    <col min="10523" max="10523" width="2.81640625" style="777" customWidth="1"/>
    <col min="10524" max="10524" width="10.453125" style="777" customWidth="1"/>
    <col min="10525" max="10525" width="19.1796875" style="777" customWidth="1"/>
    <col min="10526" max="10753" width="8.81640625" style="777"/>
    <col min="10754" max="10754" width="15" style="777" customWidth="1"/>
    <col min="10755" max="10755" width="3.54296875" style="777" customWidth="1"/>
    <col min="10756" max="10756" width="10.54296875" style="777" customWidth="1"/>
    <col min="10757" max="10757" width="3.453125" style="777" customWidth="1"/>
    <col min="10758" max="10758" width="4.54296875" style="777" customWidth="1"/>
    <col min="10759" max="10759" width="4.81640625" style="777" customWidth="1"/>
    <col min="10760" max="10760" width="4.453125" style="777" customWidth="1"/>
    <col min="10761" max="10761" width="3.453125" style="777" customWidth="1"/>
    <col min="10762" max="10762" width="6.1796875" style="777" customWidth="1"/>
    <col min="10763" max="10764" width="5.453125" style="777" customWidth="1"/>
    <col min="10765" max="10765" width="7.453125" style="777" customWidth="1"/>
    <col min="10766" max="10766" width="7.54296875" style="777" customWidth="1"/>
    <col min="10767" max="10767" width="3.453125" style="777" customWidth="1"/>
    <col min="10768" max="10768" width="10.453125" style="777" customWidth="1"/>
    <col min="10769" max="10769" width="3.81640625" style="777" customWidth="1"/>
    <col min="10770" max="10770" width="4.453125" style="777" customWidth="1"/>
    <col min="10771" max="10771" width="3.453125" style="777" customWidth="1"/>
    <col min="10772" max="10772" width="7.1796875" style="777" customWidth="1"/>
    <col min="10773" max="10773" width="7.453125" style="777" customWidth="1"/>
    <col min="10774" max="10774" width="11.54296875" style="777" customWidth="1"/>
    <col min="10775" max="10775" width="6" style="777" customWidth="1"/>
    <col min="10776" max="10776" width="9.453125" style="777" customWidth="1"/>
    <col min="10777" max="10777" width="7.1796875" style="777" customWidth="1"/>
    <col min="10778" max="10778" width="8.81640625" style="777" hidden="1" customWidth="1"/>
    <col min="10779" max="10779" width="2.81640625" style="777" customWidth="1"/>
    <col min="10780" max="10780" width="10.453125" style="777" customWidth="1"/>
    <col min="10781" max="10781" width="19.1796875" style="777" customWidth="1"/>
    <col min="10782" max="11009" width="8.81640625" style="777"/>
    <col min="11010" max="11010" width="15" style="777" customWidth="1"/>
    <col min="11011" max="11011" width="3.54296875" style="777" customWidth="1"/>
    <col min="11012" max="11012" width="10.54296875" style="777" customWidth="1"/>
    <col min="11013" max="11013" width="3.453125" style="777" customWidth="1"/>
    <col min="11014" max="11014" width="4.54296875" style="777" customWidth="1"/>
    <col min="11015" max="11015" width="4.81640625" style="777" customWidth="1"/>
    <col min="11016" max="11016" width="4.453125" style="777" customWidth="1"/>
    <col min="11017" max="11017" width="3.453125" style="777" customWidth="1"/>
    <col min="11018" max="11018" width="6.1796875" style="777" customWidth="1"/>
    <col min="11019" max="11020" width="5.453125" style="777" customWidth="1"/>
    <col min="11021" max="11021" width="7.453125" style="777" customWidth="1"/>
    <col min="11022" max="11022" width="7.54296875" style="777" customWidth="1"/>
    <col min="11023" max="11023" width="3.453125" style="777" customWidth="1"/>
    <col min="11024" max="11024" width="10.453125" style="777" customWidth="1"/>
    <col min="11025" max="11025" width="3.81640625" style="777" customWidth="1"/>
    <col min="11026" max="11026" width="4.453125" style="777" customWidth="1"/>
    <col min="11027" max="11027" width="3.453125" style="777" customWidth="1"/>
    <col min="11028" max="11028" width="7.1796875" style="777" customWidth="1"/>
    <col min="11029" max="11029" width="7.453125" style="777" customWidth="1"/>
    <col min="11030" max="11030" width="11.54296875" style="777" customWidth="1"/>
    <col min="11031" max="11031" width="6" style="777" customWidth="1"/>
    <col min="11032" max="11032" width="9.453125" style="777" customWidth="1"/>
    <col min="11033" max="11033" width="7.1796875" style="777" customWidth="1"/>
    <col min="11034" max="11034" width="8.81640625" style="777" hidden="1" customWidth="1"/>
    <col min="11035" max="11035" width="2.81640625" style="777" customWidth="1"/>
    <col min="11036" max="11036" width="10.453125" style="777" customWidth="1"/>
    <col min="11037" max="11037" width="19.1796875" style="777" customWidth="1"/>
    <col min="11038" max="11265" width="8.81640625" style="777"/>
    <col min="11266" max="11266" width="15" style="777" customWidth="1"/>
    <col min="11267" max="11267" width="3.54296875" style="777" customWidth="1"/>
    <col min="11268" max="11268" width="10.54296875" style="777" customWidth="1"/>
    <col min="11269" max="11269" width="3.453125" style="777" customWidth="1"/>
    <col min="11270" max="11270" width="4.54296875" style="777" customWidth="1"/>
    <col min="11271" max="11271" width="4.81640625" style="777" customWidth="1"/>
    <col min="11272" max="11272" width="4.453125" style="777" customWidth="1"/>
    <col min="11273" max="11273" width="3.453125" style="777" customWidth="1"/>
    <col min="11274" max="11274" width="6.1796875" style="777" customWidth="1"/>
    <col min="11275" max="11276" width="5.453125" style="777" customWidth="1"/>
    <col min="11277" max="11277" width="7.453125" style="777" customWidth="1"/>
    <col min="11278" max="11278" width="7.54296875" style="777" customWidth="1"/>
    <col min="11279" max="11279" width="3.453125" style="777" customWidth="1"/>
    <col min="11280" max="11280" width="10.453125" style="777" customWidth="1"/>
    <col min="11281" max="11281" width="3.81640625" style="777" customWidth="1"/>
    <col min="11282" max="11282" width="4.453125" style="777" customWidth="1"/>
    <col min="11283" max="11283" width="3.453125" style="777" customWidth="1"/>
    <col min="11284" max="11284" width="7.1796875" style="777" customWidth="1"/>
    <col min="11285" max="11285" width="7.453125" style="777" customWidth="1"/>
    <col min="11286" max="11286" width="11.54296875" style="777" customWidth="1"/>
    <col min="11287" max="11287" width="6" style="777" customWidth="1"/>
    <col min="11288" max="11288" width="9.453125" style="777" customWidth="1"/>
    <col min="11289" max="11289" width="7.1796875" style="777" customWidth="1"/>
    <col min="11290" max="11290" width="8.81640625" style="777" hidden="1" customWidth="1"/>
    <col min="11291" max="11291" width="2.81640625" style="777" customWidth="1"/>
    <col min="11292" max="11292" width="10.453125" style="777" customWidth="1"/>
    <col min="11293" max="11293" width="19.1796875" style="777" customWidth="1"/>
    <col min="11294" max="11521" width="8.81640625" style="777"/>
    <col min="11522" max="11522" width="15" style="777" customWidth="1"/>
    <col min="11523" max="11523" width="3.54296875" style="777" customWidth="1"/>
    <col min="11524" max="11524" width="10.54296875" style="777" customWidth="1"/>
    <col min="11525" max="11525" width="3.453125" style="777" customWidth="1"/>
    <col min="11526" max="11526" width="4.54296875" style="777" customWidth="1"/>
    <col min="11527" max="11527" width="4.81640625" style="777" customWidth="1"/>
    <col min="11528" max="11528" width="4.453125" style="777" customWidth="1"/>
    <col min="11529" max="11529" width="3.453125" style="777" customWidth="1"/>
    <col min="11530" max="11530" width="6.1796875" style="777" customWidth="1"/>
    <col min="11531" max="11532" width="5.453125" style="777" customWidth="1"/>
    <col min="11533" max="11533" width="7.453125" style="777" customWidth="1"/>
    <col min="11534" max="11534" width="7.54296875" style="777" customWidth="1"/>
    <col min="11535" max="11535" width="3.453125" style="777" customWidth="1"/>
    <col min="11536" max="11536" width="10.453125" style="777" customWidth="1"/>
    <col min="11537" max="11537" width="3.81640625" style="777" customWidth="1"/>
    <col min="11538" max="11538" width="4.453125" style="777" customWidth="1"/>
    <col min="11539" max="11539" width="3.453125" style="777" customWidth="1"/>
    <col min="11540" max="11540" width="7.1796875" style="777" customWidth="1"/>
    <col min="11541" max="11541" width="7.453125" style="777" customWidth="1"/>
    <col min="11542" max="11542" width="11.54296875" style="777" customWidth="1"/>
    <col min="11543" max="11543" width="6" style="777" customWidth="1"/>
    <col min="11544" max="11544" width="9.453125" style="777" customWidth="1"/>
    <col min="11545" max="11545" width="7.1796875" style="777" customWidth="1"/>
    <col min="11546" max="11546" width="8.81640625" style="777" hidden="1" customWidth="1"/>
    <col min="11547" max="11547" width="2.81640625" style="777" customWidth="1"/>
    <col min="11548" max="11548" width="10.453125" style="777" customWidth="1"/>
    <col min="11549" max="11549" width="19.1796875" style="777" customWidth="1"/>
    <col min="11550" max="11777" width="8.81640625" style="777"/>
    <col min="11778" max="11778" width="15" style="777" customWidth="1"/>
    <col min="11779" max="11779" width="3.54296875" style="777" customWidth="1"/>
    <col min="11780" max="11780" width="10.54296875" style="777" customWidth="1"/>
    <col min="11781" max="11781" width="3.453125" style="777" customWidth="1"/>
    <col min="11782" max="11782" width="4.54296875" style="777" customWidth="1"/>
    <col min="11783" max="11783" width="4.81640625" style="777" customWidth="1"/>
    <col min="11784" max="11784" width="4.453125" style="777" customWidth="1"/>
    <col min="11785" max="11785" width="3.453125" style="777" customWidth="1"/>
    <col min="11786" max="11786" width="6.1796875" style="777" customWidth="1"/>
    <col min="11787" max="11788" width="5.453125" style="777" customWidth="1"/>
    <col min="11789" max="11789" width="7.453125" style="777" customWidth="1"/>
    <col min="11790" max="11790" width="7.54296875" style="777" customWidth="1"/>
    <col min="11791" max="11791" width="3.453125" style="777" customWidth="1"/>
    <col min="11792" max="11792" width="10.453125" style="777" customWidth="1"/>
    <col min="11793" max="11793" width="3.81640625" style="777" customWidth="1"/>
    <col min="11794" max="11794" width="4.453125" style="777" customWidth="1"/>
    <col min="11795" max="11795" width="3.453125" style="777" customWidth="1"/>
    <col min="11796" max="11796" width="7.1796875" style="777" customWidth="1"/>
    <col min="11797" max="11797" width="7.453125" style="777" customWidth="1"/>
    <col min="11798" max="11798" width="11.54296875" style="777" customWidth="1"/>
    <col min="11799" max="11799" width="6" style="777" customWidth="1"/>
    <col min="11800" max="11800" width="9.453125" style="777" customWidth="1"/>
    <col min="11801" max="11801" width="7.1796875" style="777" customWidth="1"/>
    <col min="11802" max="11802" width="8.81640625" style="777" hidden="1" customWidth="1"/>
    <col min="11803" max="11803" width="2.81640625" style="777" customWidth="1"/>
    <col min="11804" max="11804" width="10.453125" style="777" customWidth="1"/>
    <col min="11805" max="11805" width="19.1796875" style="777" customWidth="1"/>
    <col min="11806" max="12033" width="8.81640625" style="777"/>
    <col min="12034" max="12034" width="15" style="777" customWidth="1"/>
    <col min="12035" max="12035" width="3.54296875" style="777" customWidth="1"/>
    <col min="12036" max="12036" width="10.54296875" style="777" customWidth="1"/>
    <col min="12037" max="12037" width="3.453125" style="777" customWidth="1"/>
    <col min="12038" max="12038" width="4.54296875" style="777" customWidth="1"/>
    <col min="12039" max="12039" width="4.81640625" style="777" customWidth="1"/>
    <col min="12040" max="12040" width="4.453125" style="777" customWidth="1"/>
    <col min="12041" max="12041" width="3.453125" style="777" customWidth="1"/>
    <col min="12042" max="12042" width="6.1796875" style="777" customWidth="1"/>
    <col min="12043" max="12044" width="5.453125" style="777" customWidth="1"/>
    <col min="12045" max="12045" width="7.453125" style="777" customWidth="1"/>
    <col min="12046" max="12046" width="7.54296875" style="777" customWidth="1"/>
    <col min="12047" max="12047" width="3.453125" style="777" customWidth="1"/>
    <col min="12048" max="12048" width="10.453125" style="777" customWidth="1"/>
    <col min="12049" max="12049" width="3.81640625" style="777" customWidth="1"/>
    <col min="12050" max="12050" width="4.453125" style="777" customWidth="1"/>
    <col min="12051" max="12051" width="3.453125" style="777" customWidth="1"/>
    <col min="12052" max="12052" width="7.1796875" style="777" customWidth="1"/>
    <col min="12053" max="12053" width="7.453125" style="777" customWidth="1"/>
    <col min="12054" max="12054" width="11.54296875" style="777" customWidth="1"/>
    <col min="12055" max="12055" width="6" style="777" customWidth="1"/>
    <col min="12056" max="12056" width="9.453125" style="777" customWidth="1"/>
    <col min="12057" max="12057" width="7.1796875" style="777" customWidth="1"/>
    <col min="12058" max="12058" width="8.81640625" style="777" hidden="1" customWidth="1"/>
    <col min="12059" max="12059" width="2.81640625" style="777" customWidth="1"/>
    <col min="12060" max="12060" width="10.453125" style="777" customWidth="1"/>
    <col min="12061" max="12061" width="19.1796875" style="777" customWidth="1"/>
    <col min="12062" max="12289" width="8.81640625" style="777"/>
    <col min="12290" max="12290" width="15" style="777" customWidth="1"/>
    <col min="12291" max="12291" width="3.54296875" style="777" customWidth="1"/>
    <col min="12292" max="12292" width="10.54296875" style="777" customWidth="1"/>
    <col min="12293" max="12293" width="3.453125" style="777" customWidth="1"/>
    <col min="12294" max="12294" width="4.54296875" style="777" customWidth="1"/>
    <col min="12295" max="12295" width="4.81640625" style="777" customWidth="1"/>
    <col min="12296" max="12296" width="4.453125" style="777" customWidth="1"/>
    <col min="12297" max="12297" width="3.453125" style="777" customWidth="1"/>
    <col min="12298" max="12298" width="6.1796875" style="777" customWidth="1"/>
    <col min="12299" max="12300" width="5.453125" style="777" customWidth="1"/>
    <col min="12301" max="12301" width="7.453125" style="777" customWidth="1"/>
    <col min="12302" max="12302" width="7.54296875" style="777" customWidth="1"/>
    <col min="12303" max="12303" width="3.453125" style="777" customWidth="1"/>
    <col min="12304" max="12304" width="10.453125" style="777" customWidth="1"/>
    <col min="12305" max="12305" width="3.81640625" style="777" customWidth="1"/>
    <col min="12306" max="12306" width="4.453125" style="777" customWidth="1"/>
    <col min="12307" max="12307" width="3.453125" style="777" customWidth="1"/>
    <col min="12308" max="12308" width="7.1796875" style="777" customWidth="1"/>
    <col min="12309" max="12309" width="7.453125" style="777" customWidth="1"/>
    <col min="12310" max="12310" width="11.54296875" style="777" customWidth="1"/>
    <col min="12311" max="12311" width="6" style="777" customWidth="1"/>
    <col min="12312" max="12312" width="9.453125" style="777" customWidth="1"/>
    <col min="12313" max="12313" width="7.1796875" style="777" customWidth="1"/>
    <col min="12314" max="12314" width="8.81640625" style="777" hidden="1" customWidth="1"/>
    <col min="12315" max="12315" width="2.81640625" style="777" customWidth="1"/>
    <col min="12316" max="12316" width="10.453125" style="777" customWidth="1"/>
    <col min="12317" max="12317" width="19.1796875" style="777" customWidth="1"/>
    <col min="12318" max="12545" width="8.81640625" style="777"/>
    <col min="12546" max="12546" width="15" style="777" customWidth="1"/>
    <col min="12547" max="12547" width="3.54296875" style="777" customWidth="1"/>
    <col min="12548" max="12548" width="10.54296875" style="777" customWidth="1"/>
    <col min="12549" max="12549" width="3.453125" style="777" customWidth="1"/>
    <col min="12550" max="12550" width="4.54296875" style="777" customWidth="1"/>
    <col min="12551" max="12551" width="4.81640625" style="777" customWidth="1"/>
    <col min="12552" max="12552" width="4.453125" style="777" customWidth="1"/>
    <col min="12553" max="12553" width="3.453125" style="777" customWidth="1"/>
    <col min="12554" max="12554" width="6.1796875" style="777" customWidth="1"/>
    <col min="12555" max="12556" width="5.453125" style="777" customWidth="1"/>
    <col min="12557" max="12557" width="7.453125" style="777" customWidth="1"/>
    <col min="12558" max="12558" width="7.54296875" style="777" customWidth="1"/>
    <col min="12559" max="12559" width="3.453125" style="777" customWidth="1"/>
    <col min="12560" max="12560" width="10.453125" style="777" customWidth="1"/>
    <col min="12561" max="12561" width="3.81640625" style="777" customWidth="1"/>
    <col min="12562" max="12562" width="4.453125" style="777" customWidth="1"/>
    <col min="12563" max="12563" width="3.453125" style="777" customWidth="1"/>
    <col min="12564" max="12564" width="7.1796875" style="777" customWidth="1"/>
    <col min="12565" max="12565" width="7.453125" style="777" customWidth="1"/>
    <col min="12566" max="12566" width="11.54296875" style="777" customWidth="1"/>
    <col min="12567" max="12567" width="6" style="777" customWidth="1"/>
    <col min="12568" max="12568" width="9.453125" style="777" customWidth="1"/>
    <col min="12569" max="12569" width="7.1796875" style="777" customWidth="1"/>
    <col min="12570" max="12570" width="8.81640625" style="777" hidden="1" customWidth="1"/>
    <col min="12571" max="12571" width="2.81640625" style="777" customWidth="1"/>
    <col min="12572" max="12572" width="10.453125" style="777" customWidth="1"/>
    <col min="12573" max="12573" width="19.1796875" style="777" customWidth="1"/>
    <col min="12574" max="12801" width="8.81640625" style="777"/>
    <col min="12802" max="12802" width="15" style="777" customWidth="1"/>
    <col min="12803" max="12803" width="3.54296875" style="777" customWidth="1"/>
    <col min="12804" max="12804" width="10.54296875" style="777" customWidth="1"/>
    <col min="12805" max="12805" width="3.453125" style="777" customWidth="1"/>
    <col min="12806" max="12806" width="4.54296875" style="777" customWidth="1"/>
    <col min="12807" max="12807" width="4.81640625" style="777" customWidth="1"/>
    <col min="12808" max="12808" width="4.453125" style="777" customWidth="1"/>
    <col min="12809" max="12809" width="3.453125" style="777" customWidth="1"/>
    <col min="12810" max="12810" width="6.1796875" style="777" customWidth="1"/>
    <col min="12811" max="12812" width="5.453125" style="777" customWidth="1"/>
    <col min="12813" max="12813" width="7.453125" style="777" customWidth="1"/>
    <col min="12814" max="12814" width="7.54296875" style="777" customWidth="1"/>
    <col min="12815" max="12815" width="3.453125" style="777" customWidth="1"/>
    <col min="12816" max="12816" width="10.453125" style="777" customWidth="1"/>
    <col min="12817" max="12817" width="3.81640625" style="777" customWidth="1"/>
    <col min="12818" max="12818" width="4.453125" style="777" customWidth="1"/>
    <col min="12819" max="12819" width="3.453125" style="777" customWidth="1"/>
    <col min="12820" max="12820" width="7.1796875" style="777" customWidth="1"/>
    <col min="12821" max="12821" width="7.453125" style="777" customWidth="1"/>
    <col min="12822" max="12822" width="11.54296875" style="777" customWidth="1"/>
    <col min="12823" max="12823" width="6" style="777" customWidth="1"/>
    <col min="12824" max="12824" width="9.453125" style="777" customWidth="1"/>
    <col min="12825" max="12825" width="7.1796875" style="777" customWidth="1"/>
    <col min="12826" max="12826" width="8.81640625" style="777" hidden="1" customWidth="1"/>
    <col min="12827" max="12827" width="2.81640625" style="777" customWidth="1"/>
    <col min="12828" max="12828" width="10.453125" style="777" customWidth="1"/>
    <col min="12829" max="12829" width="19.1796875" style="777" customWidth="1"/>
    <col min="12830" max="13057" width="8.81640625" style="777"/>
    <col min="13058" max="13058" width="15" style="777" customWidth="1"/>
    <col min="13059" max="13059" width="3.54296875" style="777" customWidth="1"/>
    <col min="13060" max="13060" width="10.54296875" style="777" customWidth="1"/>
    <col min="13061" max="13061" width="3.453125" style="777" customWidth="1"/>
    <col min="13062" max="13062" width="4.54296875" style="777" customWidth="1"/>
    <col min="13063" max="13063" width="4.81640625" style="777" customWidth="1"/>
    <col min="13064" max="13064" width="4.453125" style="777" customWidth="1"/>
    <col min="13065" max="13065" width="3.453125" style="777" customWidth="1"/>
    <col min="13066" max="13066" width="6.1796875" style="777" customWidth="1"/>
    <col min="13067" max="13068" width="5.453125" style="777" customWidth="1"/>
    <col min="13069" max="13069" width="7.453125" style="777" customWidth="1"/>
    <col min="13070" max="13070" width="7.54296875" style="777" customWidth="1"/>
    <col min="13071" max="13071" width="3.453125" style="777" customWidth="1"/>
    <col min="13072" max="13072" width="10.453125" style="777" customWidth="1"/>
    <col min="13073" max="13073" width="3.81640625" style="777" customWidth="1"/>
    <col min="13074" max="13074" width="4.453125" style="777" customWidth="1"/>
    <col min="13075" max="13075" width="3.453125" style="777" customWidth="1"/>
    <col min="13076" max="13076" width="7.1796875" style="777" customWidth="1"/>
    <col min="13077" max="13077" width="7.453125" style="777" customWidth="1"/>
    <col min="13078" max="13078" width="11.54296875" style="777" customWidth="1"/>
    <col min="13079" max="13079" width="6" style="777" customWidth="1"/>
    <col min="13080" max="13080" width="9.453125" style="777" customWidth="1"/>
    <col min="13081" max="13081" width="7.1796875" style="777" customWidth="1"/>
    <col min="13082" max="13082" width="8.81640625" style="777" hidden="1" customWidth="1"/>
    <col min="13083" max="13083" width="2.81640625" style="777" customWidth="1"/>
    <col min="13084" max="13084" width="10.453125" style="777" customWidth="1"/>
    <col min="13085" max="13085" width="19.1796875" style="777" customWidth="1"/>
    <col min="13086" max="13313" width="8.81640625" style="777"/>
    <col min="13314" max="13314" width="15" style="777" customWidth="1"/>
    <col min="13315" max="13315" width="3.54296875" style="777" customWidth="1"/>
    <col min="13316" max="13316" width="10.54296875" style="777" customWidth="1"/>
    <col min="13317" max="13317" width="3.453125" style="777" customWidth="1"/>
    <col min="13318" max="13318" width="4.54296875" style="777" customWidth="1"/>
    <col min="13319" max="13319" width="4.81640625" style="777" customWidth="1"/>
    <col min="13320" max="13320" width="4.453125" style="777" customWidth="1"/>
    <col min="13321" max="13321" width="3.453125" style="777" customWidth="1"/>
    <col min="13322" max="13322" width="6.1796875" style="777" customWidth="1"/>
    <col min="13323" max="13324" width="5.453125" style="777" customWidth="1"/>
    <col min="13325" max="13325" width="7.453125" style="777" customWidth="1"/>
    <col min="13326" max="13326" width="7.54296875" style="777" customWidth="1"/>
    <col min="13327" max="13327" width="3.453125" style="777" customWidth="1"/>
    <col min="13328" max="13328" width="10.453125" style="777" customWidth="1"/>
    <col min="13329" max="13329" width="3.81640625" style="777" customWidth="1"/>
    <col min="13330" max="13330" width="4.453125" style="777" customWidth="1"/>
    <col min="13331" max="13331" width="3.453125" style="777" customWidth="1"/>
    <col min="13332" max="13332" width="7.1796875" style="777" customWidth="1"/>
    <col min="13333" max="13333" width="7.453125" style="777" customWidth="1"/>
    <col min="13334" max="13334" width="11.54296875" style="777" customWidth="1"/>
    <col min="13335" max="13335" width="6" style="777" customWidth="1"/>
    <col min="13336" max="13336" width="9.453125" style="777" customWidth="1"/>
    <col min="13337" max="13337" width="7.1796875" style="777" customWidth="1"/>
    <col min="13338" max="13338" width="8.81640625" style="777" hidden="1" customWidth="1"/>
    <col min="13339" max="13339" width="2.81640625" style="777" customWidth="1"/>
    <col min="13340" max="13340" width="10.453125" style="777" customWidth="1"/>
    <col min="13341" max="13341" width="19.1796875" style="777" customWidth="1"/>
    <col min="13342" max="13569" width="8.81640625" style="777"/>
    <col min="13570" max="13570" width="15" style="777" customWidth="1"/>
    <col min="13571" max="13571" width="3.54296875" style="777" customWidth="1"/>
    <col min="13572" max="13572" width="10.54296875" style="777" customWidth="1"/>
    <col min="13573" max="13573" width="3.453125" style="777" customWidth="1"/>
    <col min="13574" max="13574" width="4.54296875" style="777" customWidth="1"/>
    <col min="13575" max="13575" width="4.81640625" style="777" customWidth="1"/>
    <col min="13576" max="13576" width="4.453125" style="777" customWidth="1"/>
    <col min="13577" max="13577" width="3.453125" style="777" customWidth="1"/>
    <col min="13578" max="13578" width="6.1796875" style="777" customWidth="1"/>
    <col min="13579" max="13580" width="5.453125" style="777" customWidth="1"/>
    <col min="13581" max="13581" width="7.453125" style="777" customWidth="1"/>
    <col min="13582" max="13582" width="7.54296875" style="777" customWidth="1"/>
    <col min="13583" max="13583" width="3.453125" style="777" customWidth="1"/>
    <col min="13584" max="13584" width="10.453125" style="777" customWidth="1"/>
    <col min="13585" max="13585" width="3.81640625" style="777" customWidth="1"/>
    <col min="13586" max="13586" width="4.453125" style="777" customWidth="1"/>
    <col min="13587" max="13587" width="3.453125" style="777" customWidth="1"/>
    <col min="13588" max="13588" width="7.1796875" style="777" customWidth="1"/>
    <col min="13589" max="13589" width="7.453125" style="777" customWidth="1"/>
    <col min="13590" max="13590" width="11.54296875" style="777" customWidth="1"/>
    <col min="13591" max="13591" width="6" style="777" customWidth="1"/>
    <col min="13592" max="13592" width="9.453125" style="777" customWidth="1"/>
    <col min="13593" max="13593" width="7.1796875" style="777" customWidth="1"/>
    <col min="13594" max="13594" width="8.81640625" style="777" hidden="1" customWidth="1"/>
    <col min="13595" max="13595" width="2.81640625" style="777" customWidth="1"/>
    <col min="13596" max="13596" width="10.453125" style="777" customWidth="1"/>
    <col min="13597" max="13597" width="19.1796875" style="777" customWidth="1"/>
    <col min="13598" max="13825" width="8.81640625" style="777"/>
    <col min="13826" max="13826" width="15" style="777" customWidth="1"/>
    <col min="13827" max="13827" width="3.54296875" style="777" customWidth="1"/>
    <col min="13828" max="13828" width="10.54296875" style="777" customWidth="1"/>
    <col min="13829" max="13829" width="3.453125" style="777" customWidth="1"/>
    <col min="13830" max="13830" width="4.54296875" style="777" customWidth="1"/>
    <col min="13831" max="13831" width="4.81640625" style="777" customWidth="1"/>
    <col min="13832" max="13832" width="4.453125" style="777" customWidth="1"/>
    <col min="13833" max="13833" width="3.453125" style="777" customWidth="1"/>
    <col min="13834" max="13834" width="6.1796875" style="777" customWidth="1"/>
    <col min="13835" max="13836" width="5.453125" style="777" customWidth="1"/>
    <col min="13837" max="13837" width="7.453125" style="777" customWidth="1"/>
    <col min="13838" max="13838" width="7.54296875" style="777" customWidth="1"/>
    <col min="13839" max="13839" width="3.453125" style="777" customWidth="1"/>
    <col min="13840" max="13840" width="10.453125" style="777" customWidth="1"/>
    <col min="13841" max="13841" width="3.81640625" style="777" customWidth="1"/>
    <col min="13842" max="13842" width="4.453125" style="777" customWidth="1"/>
    <col min="13843" max="13843" width="3.453125" style="777" customWidth="1"/>
    <col min="13844" max="13844" width="7.1796875" style="777" customWidth="1"/>
    <col min="13845" max="13845" width="7.453125" style="777" customWidth="1"/>
    <col min="13846" max="13846" width="11.54296875" style="777" customWidth="1"/>
    <col min="13847" max="13847" width="6" style="777" customWidth="1"/>
    <col min="13848" max="13848" width="9.453125" style="777" customWidth="1"/>
    <col min="13849" max="13849" width="7.1796875" style="777" customWidth="1"/>
    <col min="13850" max="13850" width="8.81640625" style="777" hidden="1" customWidth="1"/>
    <col min="13851" max="13851" width="2.81640625" style="777" customWidth="1"/>
    <col min="13852" max="13852" width="10.453125" style="777" customWidth="1"/>
    <col min="13853" max="13853" width="19.1796875" style="777" customWidth="1"/>
    <col min="13854" max="14081" width="8.81640625" style="777"/>
    <col min="14082" max="14082" width="15" style="777" customWidth="1"/>
    <col min="14083" max="14083" width="3.54296875" style="777" customWidth="1"/>
    <col min="14084" max="14084" width="10.54296875" style="777" customWidth="1"/>
    <col min="14085" max="14085" width="3.453125" style="777" customWidth="1"/>
    <col min="14086" max="14086" width="4.54296875" style="777" customWidth="1"/>
    <col min="14087" max="14087" width="4.81640625" style="777" customWidth="1"/>
    <col min="14088" max="14088" width="4.453125" style="777" customWidth="1"/>
    <col min="14089" max="14089" width="3.453125" style="777" customWidth="1"/>
    <col min="14090" max="14090" width="6.1796875" style="777" customWidth="1"/>
    <col min="14091" max="14092" width="5.453125" style="777" customWidth="1"/>
    <col min="14093" max="14093" width="7.453125" style="777" customWidth="1"/>
    <col min="14094" max="14094" width="7.54296875" style="777" customWidth="1"/>
    <col min="14095" max="14095" width="3.453125" style="777" customWidth="1"/>
    <col min="14096" max="14096" width="10.453125" style="777" customWidth="1"/>
    <col min="14097" max="14097" width="3.81640625" style="777" customWidth="1"/>
    <col min="14098" max="14098" width="4.453125" style="777" customWidth="1"/>
    <col min="14099" max="14099" width="3.453125" style="777" customWidth="1"/>
    <col min="14100" max="14100" width="7.1796875" style="777" customWidth="1"/>
    <col min="14101" max="14101" width="7.453125" style="777" customWidth="1"/>
    <col min="14102" max="14102" width="11.54296875" style="777" customWidth="1"/>
    <col min="14103" max="14103" width="6" style="777" customWidth="1"/>
    <col min="14104" max="14104" width="9.453125" style="777" customWidth="1"/>
    <col min="14105" max="14105" width="7.1796875" style="777" customWidth="1"/>
    <col min="14106" max="14106" width="8.81640625" style="777" hidden="1" customWidth="1"/>
    <col min="14107" max="14107" width="2.81640625" style="777" customWidth="1"/>
    <col min="14108" max="14108" width="10.453125" style="777" customWidth="1"/>
    <col min="14109" max="14109" width="19.1796875" style="777" customWidth="1"/>
    <col min="14110" max="14337" width="8.81640625" style="777"/>
    <col min="14338" max="14338" width="15" style="777" customWidth="1"/>
    <col min="14339" max="14339" width="3.54296875" style="777" customWidth="1"/>
    <col min="14340" max="14340" width="10.54296875" style="777" customWidth="1"/>
    <col min="14341" max="14341" width="3.453125" style="777" customWidth="1"/>
    <col min="14342" max="14342" width="4.54296875" style="777" customWidth="1"/>
    <col min="14343" max="14343" width="4.81640625" style="777" customWidth="1"/>
    <col min="14344" max="14344" width="4.453125" style="777" customWidth="1"/>
    <col min="14345" max="14345" width="3.453125" style="777" customWidth="1"/>
    <col min="14346" max="14346" width="6.1796875" style="777" customWidth="1"/>
    <col min="14347" max="14348" width="5.453125" style="777" customWidth="1"/>
    <col min="14349" max="14349" width="7.453125" style="777" customWidth="1"/>
    <col min="14350" max="14350" width="7.54296875" style="777" customWidth="1"/>
    <col min="14351" max="14351" width="3.453125" style="777" customWidth="1"/>
    <col min="14352" max="14352" width="10.453125" style="777" customWidth="1"/>
    <col min="14353" max="14353" width="3.81640625" style="777" customWidth="1"/>
    <col min="14354" max="14354" width="4.453125" style="777" customWidth="1"/>
    <col min="14355" max="14355" width="3.453125" style="777" customWidth="1"/>
    <col min="14356" max="14356" width="7.1796875" style="777" customWidth="1"/>
    <col min="14357" max="14357" width="7.453125" style="777" customWidth="1"/>
    <col min="14358" max="14358" width="11.54296875" style="777" customWidth="1"/>
    <col min="14359" max="14359" width="6" style="777" customWidth="1"/>
    <col min="14360" max="14360" width="9.453125" style="777" customWidth="1"/>
    <col min="14361" max="14361" width="7.1796875" style="777" customWidth="1"/>
    <col min="14362" max="14362" width="8.81640625" style="777" hidden="1" customWidth="1"/>
    <col min="14363" max="14363" width="2.81640625" style="777" customWidth="1"/>
    <col min="14364" max="14364" width="10.453125" style="777" customWidth="1"/>
    <col min="14365" max="14365" width="19.1796875" style="777" customWidth="1"/>
    <col min="14366" max="14593" width="8.81640625" style="777"/>
    <col min="14594" max="14594" width="15" style="777" customWidth="1"/>
    <col min="14595" max="14595" width="3.54296875" style="777" customWidth="1"/>
    <col min="14596" max="14596" width="10.54296875" style="777" customWidth="1"/>
    <col min="14597" max="14597" width="3.453125" style="777" customWidth="1"/>
    <col min="14598" max="14598" width="4.54296875" style="777" customWidth="1"/>
    <col min="14599" max="14599" width="4.81640625" style="777" customWidth="1"/>
    <col min="14600" max="14600" width="4.453125" style="777" customWidth="1"/>
    <col min="14601" max="14601" width="3.453125" style="777" customWidth="1"/>
    <col min="14602" max="14602" width="6.1796875" style="777" customWidth="1"/>
    <col min="14603" max="14604" width="5.453125" style="777" customWidth="1"/>
    <col min="14605" max="14605" width="7.453125" style="777" customWidth="1"/>
    <col min="14606" max="14606" width="7.54296875" style="777" customWidth="1"/>
    <col min="14607" max="14607" width="3.453125" style="777" customWidth="1"/>
    <col min="14608" max="14608" width="10.453125" style="777" customWidth="1"/>
    <col min="14609" max="14609" width="3.81640625" style="777" customWidth="1"/>
    <col min="14610" max="14610" width="4.453125" style="777" customWidth="1"/>
    <col min="14611" max="14611" width="3.453125" style="777" customWidth="1"/>
    <col min="14612" max="14612" width="7.1796875" style="777" customWidth="1"/>
    <col min="14613" max="14613" width="7.453125" style="777" customWidth="1"/>
    <col min="14614" max="14614" width="11.54296875" style="777" customWidth="1"/>
    <col min="14615" max="14615" width="6" style="777" customWidth="1"/>
    <col min="14616" max="14616" width="9.453125" style="777" customWidth="1"/>
    <col min="14617" max="14617" width="7.1796875" style="777" customWidth="1"/>
    <col min="14618" max="14618" width="8.81640625" style="777" hidden="1" customWidth="1"/>
    <col min="14619" max="14619" width="2.81640625" style="777" customWidth="1"/>
    <col min="14620" max="14620" width="10.453125" style="777" customWidth="1"/>
    <col min="14621" max="14621" width="19.1796875" style="777" customWidth="1"/>
    <col min="14622" max="14849" width="8.81640625" style="777"/>
    <col min="14850" max="14850" width="15" style="777" customWidth="1"/>
    <col min="14851" max="14851" width="3.54296875" style="777" customWidth="1"/>
    <col min="14852" max="14852" width="10.54296875" style="777" customWidth="1"/>
    <col min="14853" max="14853" width="3.453125" style="777" customWidth="1"/>
    <col min="14854" max="14854" width="4.54296875" style="777" customWidth="1"/>
    <col min="14855" max="14855" width="4.81640625" style="777" customWidth="1"/>
    <col min="14856" max="14856" width="4.453125" style="777" customWidth="1"/>
    <col min="14857" max="14857" width="3.453125" style="777" customWidth="1"/>
    <col min="14858" max="14858" width="6.1796875" style="777" customWidth="1"/>
    <col min="14859" max="14860" width="5.453125" style="777" customWidth="1"/>
    <col min="14861" max="14861" width="7.453125" style="777" customWidth="1"/>
    <col min="14862" max="14862" width="7.54296875" style="777" customWidth="1"/>
    <col min="14863" max="14863" width="3.453125" style="777" customWidth="1"/>
    <col min="14864" max="14864" width="10.453125" style="777" customWidth="1"/>
    <col min="14865" max="14865" width="3.81640625" style="777" customWidth="1"/>
    <col min="14866" max="14866" width="4.453125" style="777" customWidth="1"/>
    <col min="14867" max="14867" width="3.453125" style="777" customWidth="1"/>
    <col min="14868" max="14868" width="7.1796875" style="777" customWidth="1"/>
    <col min="14869" max="14869" width="7.453125" style="777" customWidth="1"/>
    <col min="14870" max="14870" width="11.54296875" style="777" customWidth="1"/>
    <col min="14871" max="14871" width="6" style="777" customWidth="1"/>
    <col min="14872" max="14872" width="9.453125" style="777" customWidth="1"/>
    <col min="14873" max="14873" width="7.1796875" style="777" customWidth="1"/>
    <col min="14874" max="14874" width="8.81640625" style="777" hidden="1" customWidth="1"/>
    <col min="14875" max="14875" width="2.81640625" style="777" customWidth="1"/>
    <col min="14876" max="14876" width="10.453125" style="777" customWidth="1"/>
    <col min="14877" max="14877" width="19.1796875" style="777" customWidth="1"/>
    <col min="14878" max="15105" width="8.81640625" style="777"/>
    <col min="15106" max="15106" width="15" style="777" customWidth="1"/>
    <col min="15107" max="15107" width="3.54296875" style="777" customWidth="1"/>
    <col min="15108" max="15108" width="10.54296875" style="777" customWidth="1"/>
    <col min="15109" max="15109" width="3.453125" style="777" customWidth="1"/>
    <col min="15110" max="15110" width="4.54296875" style="777" customWidth="1"/>
    <col min="15111" max="15111" width="4.81640625" style="777" customWidth="1"/>
    <col min="15112" max="15112" width="4.453125" style="777" customWidth="1"/>
    <col min="15113" max="15113" width="3.453125" style="777" customWidth="1"/>
    <col min="15114" max="15114" width="6.1796875" style="777" customWidth="1"/>
    <col min="15115" max="15116" width="5.453125" style="777" customWidth="1"/>
    <col min="15117" max="15117" width="7.453125" style="777" customWidth="1"/>
    <col min="15118" max="15118" width="7.54296875" style="777" customWidth="1"/>
    <col min="15119" max="15119" width="3.453125" style="777" customWidth="1"/>
    <col min="15120" max="15120" width="10.453125" style="777" customWidth="1"/>
    <col min="15121" max="15121" width="3.81640625" style="777" customWidth="1"/>
    <col min="15122" max="15122" width="4.453125" style="777" customWidth="1"/>
    <col min="15123" max="15123" width="3.453125" style="777" customWidth="1"/>
    <col min="15124" max="15124" width="7.1796875" style="777" customWidth="1"/>
    <col min="15125" max="15125" width="7.453125" style="777" customWidth="1"/>
    <col min="15126" max="15126" width="11.54296875" style="777" customWidth="1"/>
    <col min="15127" max="15127" width="6" style="777" customWidth="1"/>
    <col min="15128" max="15128" width="9.453125" style="777" customWidth="1"/>
    <col min="15129" max="15129" width="7.1796875" style="777" customWidth="1"/>
    <col min="15130" max="15130" width="8.81640625" style="777" hidden="1" customWidth="1"/>
    <col min="15131" max="15131" width="2.81640625" style="777" customWidth="1"/>
    <col min="15132" max="15132" width="10.453125" style="777" customWidth="1"/>
    <col min="15133" max="15133" width="19.1796875" style="777" customWidth="1"/>
    <col min="15134" max="15361" width="8.81640625" style="777"/>
    <col min="15362" max="15362" width="15" style="777" customWidth="1"/>
    <col min="15363" max="15363" width="3.54296875" style="777" customWidth="1"/>
    <col min="15364" max="15364" width="10.54296875" style="777" customWidth="1"/>
    <col min="15365" max="15365" width="3.453125" style="777" customWidth="1"/>
    <col min="15366" max="15366" width="4.54296875" style="777" customWidth="1"/>
    <col min="15367" max="15367" width="4.81640625" style="777" customWidth="1"/>
    <col min="15368" max="15368" width="4.453125" style="777" customWidth="1"/>
    <col min="15369" max="15369" width="3.453125" style="777" customWidth="1"/>
    <col min="15370" max="15370" width="6.1796875" style="777" customWidth="1"/>
    <col min="15371" max="15372" width="5.453125" style="777" customWidth="1"/>
    <col min="15373" max="15373" width="7.453125" style="777" customWidth="1"/>
    <col min="15374" max="15374" width="7.54296875" style="777" customWidth="1"/>
    <col min="15375" max="15375" width="3.453125" style="777" customWidth="1"/>
    <col min="15376" max="15376" width="10.453125" style="777" customWidth="1"/>
    <col min="15377" max="15377" width="3.81640625" style="777" customWidth="1"/>
    <col min="15378" max="15378" width="4.453125" style="777" customWidth="1"/>
    <col min="15379" max="15379" width="3.453125" style="777" customWidth="1"/>
    <col min="15380" max="15380" width="7.1796875" style="777" customWidth="1"/>
    <col min="15381" max="15381" width="7.453125" style="777" customWidth="1"/>
    <col min="15382" max="15382" width="11.54296875" style="777" customWidth="1"/>
    <col min="15383" max="15383" width="6" style="777" customWidth="1"/>
    <col min="15384" max="15384" width="9.453125" style="777" customWidth="1"/>
    <col min="15385" max="15385" width="7.1796875" style="777" customWidth="1"/>
    <col min="15386" max="15386" width="8.81640625" style="777" hidden="1" customWidth="1"/>
    <col min="15387" max="15387" width="2.81640625" style="777" customWidth="1"/>
    <col min="15388" max="15388" width="10.453125" style="777" customWidth="1"/>
    <col min="15389" max="15389" width="19.1796875" style="777" customWidth="1"/>
    <col min="15390" max="15617" width="8.81640625" style="777"/>
    <col min="15618" max="15618" width="15" style="777" customWidth="1"/>
    <col min="15619" max="15619" width="3.54296875" style="777" customWidth="1"/>
    <col min="15620" max="15620" width="10.54296875" style="777" customWidth="1"/>
    <col min="15621" max="15621" width="3.453125" style="777" customWidth="1"/>
    <col min="15622" max="15622" width="4.54296875" style="777" customWidth="1"/>
    <col min="15623" max="15623" width="4.81640625" style="777" customWidth="1"/>
    <col min="15624" max="15624" width="4.453125" style="777" customWidth="1"/>
    <col min="15625" max="15625" width="3.453125" style="777" customWidth="1"/>
    <col min="15626" max="15626" width="6.1796875" style="777" customWidth="1"/>
    <col min="15627" max="15628" width="5.453125" style="777" customWidth="1"/>
    <col min="15629" max="15629" width="7.453125" style="777" customWidth="1"/>
    <col min="15630" max="15630" width="7.54296875" style="777" customWidth="1"/>
    <col min="15631" max="15631" width="3.453125" style="777" customWidth="1"/>
    <col min="15632" max="15632" width="10.453125" style="777" customWidth="1"/>
    <col min="15633" max="15633" width="3.81640625" style="777" customWidth="1"/>
    <col min="15634" max="15634" width="4.453125" style="777" customWidth="1"/>
    <col min="15635" max="15635" width="3.453125" style="777" customWidth="1"/>
    <col min="15636" max="15636" width="7.1796875" style="777" customWidth="1"/>
    <col min="15637" max="15637" width="7.453125" style="777" customWidth="1"/>
    <col min="15638" max="15638" width="11.54296875" style="777" customWidth="1"/>
    <col min="15639" max="15639" width="6" style="777" customWidth="1"/>
    <col min="15640" max="15640" width="9.453125" style="777" customWidth="1"/>
    <col min="15641" max="15641" width="7.1796875" style="777" customWidth="1"/>
    <col min="15642" max="15642" width="8.81640625" style="777" hidden="1" customWidth="1"/>
    <col min="15643" max="15643" width="2.81640625" style="777" customWidth="1"/>
    <col min="15644" max="15644" width="10.453125" style="777" customWidth="1"/>
    <col min="15645" max="15645" width="19.1796875" style="777" customWidth="1"/>
    <col min="15646" max="15873" width="8.81640625" style="777"/>
    <col min="15874" max="15874" width="15" style="777" customWidth="1"/>
    <col min="15875" max="15875" width="3.54296875" style="777" customWidth="1"/>
    <col min="15876" max="15876" width="10.54296875" style="777" customWidth="1"/>
    <col min="15877" max="15877" width="3.453125" style="777" customWidth="1"/>
    <col min="15878" max="15878" width="4.54296875" style="777" customWidth="1"/>
    <col min="15879" max="15879" width="4.81640625" style="777" customWidth="1"/>
    <col min="15880" max="15880" width="4.453125" style="777" customWidth="1"/>
    <col min="15881" max="15881" width="3.453125" style="777" customWidth="1"/>
    <col min="15882" max="15882" width="6.1796875" style="777" customWidth="1"/>
    <col min="15883" max="15884" width="5.453125" style="777" customWidth="1"/>
    <col min="15885" max="15885" width="7.453125" style="777" customWidth="1"/>
    <col min="15886" max="15886" width="7.54296875" style="777" customWidth="1"/>
    <col min="15887" max="15887" width="3.453125" style="777" customWidth="1"/>
    <col min="15888" max="15888" width="10.453125" style="777" customWidth="1"/>
    <col min="15889" max="15889" width="3.81640625" style="777" customWidth="1"/>
    <col min="15890" max="15890" width="4.453125" style="777" customWidth="1"/>
    <col min="15891" max="15891" width="3.453125" style="777" customWidth="1"/>
    <col min="15892" max="15892" width="7.1796875" style="777" customWidth="1"/>
    <col min="15893" max="15893" width="7.453125" style="777" customWidth="1"/>
    <col min="15894" max="15894" width="11.54296875" style="777" customWidth="1"/>
    <col min="15895" max="15895" width="6" style="777" customWidth="1"/>
    <col min="15896" max="15896" width="9.453125" style="777" customWidth="1"/>
    <col min="15897" max="15897" width="7.1796875" style="777" customWidth="1"/>
    <col min="15898" max="15898" width="8.81640625" style="777" hidden="1" customWidth="1"/>
    <col min="15899" max="15899" width="2.81640625" style="777" customWidth="1"/>
    <col min="15900" max="15900" width="10.453125" style="777" customWidth="1"/>
    <col min="15901" max="15901" width="19.1796875" style="777" customWidth="1"/>
    <col min="15902" max="16129" width="8.81640625" style="777"/>
    <col min="16130" max="16130" width="15" style="777" customWidth="1"/>
    <col min="16131" max="16131" width="3.54296875" style="777" customWidth="1"/>
    <col min="16132" max="16132" width="10.54296875" style="777" customWidth="1"/>
    <col min="16133" max="16133" width="3.453125" style="777" customWidth="1"/>
    <col min="16134" max="16134" width="4.54296875" style="777" customWidth="1"/>
    <col min="16135" max="16135" width="4.81640625" style="777" customWidth="1"/>
    <col min="16136" max="16136" width="4.453125" style="777" customWidth="1"/>
    <col min="16137" max="16137" width="3.453125" style="777" customWidth="1"/>
    <col min="16138" max="16138" width="6.1796875" style="777" customWidth="1"/>
    <col min="16139" max="16140" width="5.453125" style="777" customWidth="1"/>
    <col min="16141" max="16141" width="7.453125" style="777" customWidth="1"/>
    <col min="16142" max="16142" width="7.54296875" style="777" customWidth="1"/>
    <col min="16143" max="16143" width="3.453125" style="777" customWidth="1"/>
    <col min="16144" max="16144" width="10.453125" style="777" customWidth="1"/>
    <col min="16145" max="16145" width="3.81640625" style="777" customWidth="1"/>
    <col min="16146" max="16146" width="4.453125" style="777" customWidth="1"/>
    <col min="16147" max="16147" width="3.453125" style="777" customWidth="1"/>
    <col min="16148" max="16148" width="7.1796875" style="777" customWidth="1"/>
    <col min="16149" max="16149" width="7.453125" style="777" customWidth="1"/>
    <col min="16150" max="16150" width="11.54296875" style="777" customWidth="1"/>
    <col min="16151" max="16151" width="6" style="777" customWidth="1"/>
    <col min="16152" max="16152" width="9.453125" style="777" customWidth="1"/>
    <col min="16153" max="16153" width="7.1796875" style="777" customWidth="1"/>
    <col min="16154" max="16154" width="8.81640625" style="777" hidden="1" customWidth="1"/>
    <col min="16155" max="16155" width="2.81640625" style="777" customWidth="1"/>
    <col min="16156" max="16156" width="10.453125" style="777" customWidth="1"/>
    <col min="16157" max="16157" width="19.1796875" style="777" customWidth="1"/>
    <col min="16158" max="16384" width="8.81640625" style="777"/>
  </cols>
  <sheetData>
    <row r="1" spans="1:30">
      <c r="A1" s="464"/>
    </row>
    <row r="2" spans="1:30" s="778" customFormat="1" ht="36" customHeight="1" thickBot="1">
      <c r="B2" s="779" t="s">
        <v>121</v>
      </c>
      <c r="C2" s="780"/>
      <c r="D2" s="780"/>
      <c r="E2" s="780"/>
      <c r="F2" s="780"/>
      <c r="G2" s="780"/>
      <c r="H2" s="780"/>
      <c r="I2" s="780"/>
      <c r="S2" s="781"/>
      <c r="T2" s="781"/>
      <c r="U2" s="781"/>
      <c r="V2" s="1447" t="s">
        <v>683</v>
      </c>
      <c r="W2" s="1447"/>
      <c r="X2" s="1447"/>
      <c r="Y2" s="1447"/>
      <c r="Z2" s="782"/>
    </row>
    <row r="3" spans="1:30" s="778" customFormat="1" ht="20.149999999999999" customHeight="1" thickBot="1">
      <c r="B3" s="1450" t="s">
        <v>138</v>
      </c>
      <c r="C3" s="1450"/>
      <c r="D3" s="1450"/>
      <c r="E3" s="1450"/>
      <c r="F3" s="1450"/>
      <c r="G3" s="1450"/>
      <c r="H3" s="1450"/>
      <c r="I3" s="1450"/>
      <c r="J3" s="1450"/>
      <c r="K3" s="1450"/>
      <c r="L3" s="1450"/>
      <c r="M3" s="1450"/>
      <c r="N3" s="1450"/>
      <c r="O3" s="1450"/>
      <c r="P3" s="1450"/>
      <c r="Q3" s="1450"/>
      <c r="R3" s="1450"/>
      <c r="S3" s="1450"/>
      <c r="T3" s="1450"/>
      <c r="U3" s="1450"/>
      <c r="V3" s="1450"/>
      <c r="W3" s="1450"/>
      <c r="X3" s="1450"/>
      <c r="Y3" s="1450"/>
      <c r="AB3" s="783" t="s">
        <v>122</v>
      </c>
    </row>
    <row r="4" spans="1:30" ht="20.149999999999999" customHeight="1">
      <c r="AB4" s="784" t="s">
        <v>123</v>
      </c>
    </row>
    <row r="5" spans="1:30" s="778" customFormat="1" ht="20.149999999999999" customHeight="1" thickBot="1">
      <c r="B5" s="785"/>
      <c r="C5" s="785"/>
      <c r="D5" s="785"/>
      <c r="E5" s="785"/>
      <c r="F5" s="785"/>
      <c r="G5" s="785"/>
      <c r="H5" s="785"/>
      <c r="I5" s="785"/>
      <c r="J5" s="785"/>
      <c r="K5" s="785"/>
      <c r="L5" s="785"/>
      <c r="M5" s="785"/>
      <c r="N5" s="785"/>
      <c r="O5" s="785"/>
      <c r="P5" s="786"/>
      <c r="Q5" s="787"/>
      <c r="R5" s="1451"/>
      <c r="S5" s="1451"/>
      <c r="T5" s="788"/>
      <c r="U5" s="789"/>
      <c r="V5" s="786"/>
      <c r="W5" s="789" t="s">
        <v>139</v>
      </c>
      <c r="X5" s="1446"/>
      <c r="Y5" s="1446"/>
      <c r="AB5" s="790" t="s">
        <v>124</v>
      </c>
    </row>
    <row r="6" spans="1:30" ht="30" customHeight="1">
      <c r="B6" s="791" t="s">
        <v>140</v>
      </c>
      <c r="C6" s="1440"/>
      <c r="D6" s="1441"/>
      <c r="E6" s="1441"/>
      <c r="F6" s="1441"/>
      <c r="G6" s="1441"/>
      <c r="H6" s="1441"/>
      <c r="I6" s="1441"/>
      <c r="J6" s="1441"/>
      <c r="K6" s="1441"/>
      <c r="L6" s="1441"/>
      <c r="M6" s="1441"/>
      <c r="N6" s="1441"/>
      <c r="O6" s="1441"/>
      <c r="P6" s="1441"/>
      <c r="Q6" s="1441"/>
      <c r="R6" s="1441"/>
      <c r="S6" s="1441"/>
      <c r="T6" s="1441"/>
      <c r="U6" s="1441"/>
      <c r="V6" s="1441"/>
      <c r="W6" s="792"/>
      <c r="X6" s="792"/>
      <c r="Y6" s="793"/>
      <c r="Z6" s="794"/>
      <c r="AB6" s="795" t="s">
        <v>125</v>
      </c>
      <c r="AC6" s="795" t="s">
        <v>126</v>
      </c>
      <c r="AD6" s="796"/>
    </row>
    <row r="7" spans="1:30" ht="24.5" customHeight="1">
      <c r="B7" s="930" t="s">
        <v>819</v>
      </c>
      <c r="C7" s="1442"/>
      <c r="D7" s="1443"/>
      <c r="E7" s="1443"/>
      <c r="F7" s="1443"/>
      <c r="G7" s="1443"/>
      <c r="H7" s="1443"/>
      <c r="I7" s="1443"/>
      <c r="J7" s="1443"/>
      <c r="K7" s="1443"/>
      <c r="L7" s="1443"/>
      <c r="M7" s="1443"/>
      <c r="N7" s="1443"/>
      <c r="O7" s="1443"/>
      <c r="P7" s="1443"/>
      <c r="Q7" s="1443"/>
      <c r="R7" s="1443"/>
      <c r="S7" s="1443"/>
      <c r="T7" s="1443"/>
      <c r="U7" s="1443"/>
      <c r="V7" s="1443"/>
      <c r="W7" s="797" t="s">
        <v>345</v>
      </c>
      <c r="X7" s="1444" t="s">
        <v>141</v>
      </c>
      <c r="Y7" s="1445"/>
      <c r="Z7" s="794"/>
      <c r="AB7" s="798" t="s">
        <v>142</v>
      </c>
      <c r="AC7" s="799"/>
      <c r="AD7" s="800"/>
    </row>
    <row r="8" spans="1:30" ht="20.149999999999999" customHeight="1" thickBot="1">
      <c r="B8" s="801" t="s">
        <v>143</v>
      </c>
      <c r="C8" s="1454"/>
      <c r="D8" s="1455"/>
      <c r="E8" s="1455"/>
      <c r="F8" s="1455"/>
      <c r="G8" s="1455"/>
      <c r="H8" s="802" t="s">
        <v>144</v>
      </c>
      <c r="I8" s="803"/>
      <c r="J8" s="1402" t="s">
        <v>145</v>
      </c>
      <c r="K8" s="1404"/>
      <c r="L8" s="1467"/>
      <c r="M8" s="1468"/>
      <c r="N8" s="1469"/>
      <c r="O8" s="1402" t="s">
        <v>146</v>
      </c>
      <c r="P8" s="1403"/>
      <c r="Q8" s="1403"/>
      <c r="R8" s="1404"/>
      <c r="S8" s="1456"/>
      <c r="T8" s="1457"/>
      <c r="U8" s="1457"/>
      <c r="V8" s="1457"/>
      <c r="W8" s="1457"/>
      <c r="X8" s="1457"/>
      <c r="Y8" s="1458"/>
      <c r="Z8" s="794"/>
      <c r="AB8" s="804" t="s">
        <v>147</v>
      </c>
      <c r="AC8" s="805" t="s">
        <v>127</v>
      </c>
      <c r="AD8" s="800"/>
    </row>
    <row r="9" spans="1:30" ht="20.149999999999999" customHeight="1" thickBot="1">
      <c r="B9" s="806" t="s">
        <v>148</v>
      </c>
      <c r="C9" s="1459"/>
      <c r="D9" s="1460"/>
      <c r="E9" s="1460"/>
      <c r="F9" s="1460"/>
      <c r="G9" s="1460"/>
      <c r="H9" s="1460"/>
      <c r="I9" s="1460"/>
      <c r="J9" s="1460"/>
      <c r="K9" s="1460"/>
      <c r="L9" s="1460"/>
      <c r="M9" s="1460"/>
      <c r="N9" s="1460"/>
      <c r="O9" s="1460"/>
      <c r="P9" s="1460"/>
      <c r="Q9" s="1460"/>
      <c r="R9" s="1460"/>
      <c r="S9" s="1460"/>
      <c r="T9" s="1460"/>
      <c r="U9" s="1460"/>
      <c r="V9" s="1460"/>
      <c r="W9" s="1460"/>
      <c r="X9" s="1460"/>
      <c r="Y9" s="1461"/>
      <c r="Z9" s="794"/>
      <c r="AB9" s="807" t="s">
        <v>149</v>
      </c>
    </row>
    <row r="10" spans="1:30" ht="20.149999999999999" customHeight="1">
      <c r="B10" s="808" t="s">
        <v>150</v>
      </c>
      <c r="C10" s="1428"/>
      <c r="D10" s="1429"/>
      <c r="E10" s="1429"/>
      <c r="F10" s="1429"/>
      <c r="G10" s="1429"/>
      <c r="H10" s="1429"/>
      <c r="I10" s="1429"/>
      <c r="J10" s="1429"/>
      <c r="K10" s="1429"/>
      <c r="L10" s="1429"/>
      <c r="M10" s="1429"/>
      <c r="N10" s="1429"/>
      <c r="O10" s="1429"/>
      <c r="P10" s="1429"/>
      <c r="Q10" s="1429"/>
      <c r="R10" s="1429"/>
      <c r="S10" s="1429"/>
      <c r="T10" s="1429"/>
      <c r="U10" s="1429"/>
      <c r="V10" s="1429"/>
      <c r="W10" s="1429"/>
      <c r="X10" s="1429"/>
      <c r="Y10" s="1466"/>
      <c r="Z10" s="794"/>
      <c r="AB10" s="1448" t="s">
        <v>128</v>
      </c>
      <c r="AC10" s="1449"/>
    </row>
    <row r="11" spans="1:30" ht="55.5" customHeight="1">
      <c r="B11" s="809" t="s">
        <v>151</v>
      </c>
      <c r="C11" s="1452" t="s">
        <v>141</v>
      </c>
      <c r="D11" s="1453"/>
      <c r="E11" s="1464"/>
      <c r="F11" s="1464"/>
      <c r="G11" s="1464"/>
      <c r="H11" s="1464"/>
      <c r="I11" s="1464"/>
      <c r="J11" s="1464"/>
      <c r="K11" s="1464"/>
      <c r="L11" s="1464"/>
      <c r="M11" s="1464"/>
      <c r="N11" s="1465"/>
      <c r="O11" s="1462" t="s">
        <v>141</v>
      </c>
      <c r="P11" s="1463"/>
      <c r="Q11" s="1463"/>
      <c r="R11" s="1463"/>
      <c r="S11" s="1463"/>
      <c r="T11" s="810"/>
      <c r="U11" s="811" t="s">
        <v>152</v>
      </c>
      <c r="V11" s="812"/>
      <c r="W11" s="813" t="s">
        <v>153</v>
      </c>
      <c r="X11" s="812"/>
      <c r="Y11" s="814" t="s">
        <v>154</v>
      </c>
      <c r="Z11" s="794"/>
      <c r="AB11" s="815" t="s">
        <v>142</v>
      </c>
      <c r="AC11" s="816" t="s">
        <v>142</v>
      </c>
    </row>
    <row r="12" spans="1:30" ht="40" customHeight="1">
      <c r="B12" s="817" t="s">
        <v>155</v>
      </c>
      <c r="C12" s="1428"/>
      <c r="D12" s="1429"/>
      <c r="E12" s="1429"/>
      <c r="F12" s="1429"/>
      <c r="G12" s="1429"/>
      <c r="H12" s="1429"/>
      <c r="I12" s="1429"/>
      <c r="J12" s="1429"/>
      <c r="K12" s="1429"/>
      <c r="L12" s="1429"/>
      <c r="M12" s="1429"/>
      <c r="N12" s="1429"/>
      <c r="O12" s="1429"/>
      <c r="P12" s="1429"/>
      <c r="Q12" s="1429"/>
      <c r="R12" s="1429"/>
      <c r="S12" s="1429"/>
      <c r="T12" s="1429"/>
      <c r="U12" s="1429"/>
      <c r="V12" s="1429"/>
      <c r="W12" s="1429"/>
      <c r="X12" s="1429"/>
      <c r="Y12" s="818"/>
      <c r="Z12" s="794"/>
      <c r="AB12" s="819" t="s">
        <v>156</v>
      </c>
      <c r="AC12" s="820" t="s">
        <v>157</v>
      </c>
    </row>
    <row r="13" spans="1:30" s="821" customFormat="1" ht="34" customHeight="1" thickBot="1">
      <c r="B13" s="1430" t="s">
        <v>158</v>
      </c>
      <c r="C13" s="1431"/>
      <c r="D13" s="1432"/>
      <c r="E13" s="1433" t="s">
        <v>141</v>
      </c>
      <c r="F13" s="1434"/>
      <c r="G13" s="1434"/>
      <c r="H13" s="1434"/>
      <c r="I13" s="1434"/>
      <c r="J13" s="1435" t="s">
        <v>159</v>
      </c>
      <c r="K13" s="1435"/>
      <c r="L13" s="1435"/>
      <c r="M13" s="1436"/>
      <c r="N13" s="1437" t="s">
        <v>141</v>
      </c>
      <c r="O13" s="1438"/>
      <c r="P13" s="1438"/>
      <c r="Q13" s="813" t="s">
        <v>129</v>
      </c>
      <c r="R13" s="1439" t="s">
        <v>141</v>
      </c>
      <c r="S13" s="1439"/>
      <c r="T13" s="1439"/>
      <c r="U13" s="1439"/>
      <c r="V13" s="813" t="s">
        <v>130</v>
      </c>
      <c r="W13" s="1439" t="s">
        <v>141</v>
      </c>
      <c r="X13" s="1439"/>
      <c r="Y13" s="818" t="s">
        <v>160</v>
      </c>
      <c r="Z13" s="822"/>
      <c r="AB13" s="823" t="s">
        <v>161</v>
      </c>
      <c r="AC13" s="820" t="s">
        <v>162</v>
      </c>
    </row>
    <row r="14" spans="1:30" ht="20.149999999999999" customHeight="1">
      <c r="B14" s="1425"/>
      <c r="C14" s="1426"/>
      <c r="D14" s="1426"/>
      <c r="E14" s="1426"/>
      <c r="F14" s="1426"/>
      <c r="G14" s="1426"/>
      <c r="H14" s="1426"/>
      <c r="I14" s="1426"/>
      <c r="J14" s="1426"/>
      <c r="K14" s="1426"/>
      <c r="L14" s="1426"/>
      <c r="M14" s="1426"/>
      <c r="N14" s="1426"/>
      <c r="O14" s="1426"/>
      <c r="P14" s="1426"/>
      <c r="Q14" s="1426"/>
      <c r="R14" s="1426"/>
      <c r="S14" s="1426"/>
      <c r="T14" s="1426"/>
      <c r="U14" s="1426"/>
      <c r="V14" s="1426"/>
      <c r="W14" s="1426"/>
      <c r="X14" s="1426"/>
      <c r="Y14" s="1427"/>
      <c r="Z14" s="794"/>
      <c r="AC14" s="824" t="s">
        <v>163</v>
      </c>
    </row>
    <row r="15" spans="1:30" ht="20.149999999999999" customHeight="1">
      <c r="A15" s="825"/>
      <c r="B15" s="826" t="s">
        <v>164</v>
      </c>
      <c r="C15" s="827"/>
      <c r="D15" s="828"/>
      <c r="E15" s="828"/>
      <c r="F15" s="829"/>
      <c r="G15" s="829"/>
      <c r="H15" s="829"/>
      <c r="I15" s="829"/>
      <c r="J15" s="829"/>
      <c r="K15" s="829"/>
      <c r="L15" s="829"/>
      <c r="M15" s="829"/>
      <c r="N15" s="829"/>
      <c r="O15" s="829"/>
      <c r="P15" s="829"/>
      <c r="Q15" s="829"/>
      <c r="R15" s="829"/>
      <c r="S15" s="829"/>
      <c r="T15" s="829"/>
      <c r="U15" s="829"/>
      <c r="V15" s="829"/>
      <c r="W15" s="829"/>
      <c r="X15" s="829"/>
      <c r="Y15" s="830"/>
      <c r="Z15" s="794"/>
      <c r="AC15" s="824" t="s">
        <v>165</v>
      </c>
    </row>
    <row r="16" spans="1:30" ht="38.15" customHeight="1">
      <c r="A16" s="825"/>
      <c r="B16" s="831" t="s">
        <v>166</v>
      </c>
      <c r="C16" s="832"/>
      <c r="D16" s="1420" t="s">
        <v>167</v>
      </c>
      <c r="E16" s="1421"/>
      <c r="F16" s="1421"/>
      <c r="G16" s="1421"/>
      <c r="H16" s="1421"/>
      <c r="I16" s="1421"/>
      <c r="J16" s="1421"/>
      <c r="K16" s="1421"/>
      <c r="L16" s="1421"/>
      <c r="M16" s="1421"/>
      <c r="N16" s="1421"/>
      <c r="O16" s="1421"/>
      <c r="P16" s="1421"/>
      <c r="Q16" s="1421"/>
      <c r="R16" s="1421"/>
      <c r="S16" s="1421"/>
      <c r="T16" s="1421"/>
      <c r="U16" s="1421"/>
      <c r="V16" s="1421"/>
      <c r="W16" s="1421"/>
      <c r="X16" s="1421"/>
      <c r="Y16" s="1422"/>
      <c r="Z16" s="794"/>
      <c r="AC16" s="824" t="s">
        <v>168</v>
      </c>
    </row>
    <row r="17" spans="1:29" ht="20.149999999999999" customHeight="1">
      <c r="A17" s="825"/>
      <c r="B17" s="834"/>
      <c r="C17" s="835"/>
      <c r="D17" s="1418"/>
      <c r="E17" s="1418"/>
      <c r="F17" s="1418"/>
      <c r="G17" s="1418"/>
      <c r="H17" s="1418"/>
      <c r="I17" s="1418"/>
      <c r="J17" s="1418"/>
      <c r="K17" s="1418"/>
      <c r="L17" s="1418"/>
      <c r="M17" s="1418"/>
      <c r="N17" s="1418"/>
      <c r="O17" s="1418"/>
      <c r="P17" s="1418"/>
      <c r="Q17" s="1418"/>
      <c r="R17" s="1418"/>
      <c r="S17" s="1418"/>
      <c r="T17" s="1418"/>
      <c r="U17" s="1418"/>
      <c r="V17" s="1418"/>
      <c r="W17" s="1418"/>
      <c r="X17" s="1418"/>
      <c r="Y17" s="1419"/>
      <c r="Z17" s="794"/>
      <c r="AC17" s="824" t="s">
        <v>169</v>
      </c>
    </row>
    <row r="18" spans="1:29" ht="20.149999999999999" customHeight="1" thickBot="1">
      <c r="B18" s="834"/>
      <c r="C18" s="835"/>
      <c r="D18" s="1418"/>
      <c r="E18" s="1418"/>
      <c r="F18" s="1418"/>
      <c r="G18" s="1418"/>
      <c r="H18" s="1418"/>
      <c r="I18" s="1418"/>
      <c r="J18" s="1418"/>
      <c r="K18" s="1418"/>
      <c r="L18" s="1418"/>
      <c r="M18" s="1418"/>
      <c r="N18" s="1418"/>
      <c r="O18" s="1418"/>
      <c r="P18" s="1418"/>
      <c r="Q18" s="1418"/>
      <c r="R18" s="1418"/>
      <c r="S18" s="1418"/>
      <c r="T18" s="1418"/>
      <c r="U18" s="1418"/>
      <c r="V18" s="1418"/>
      <c r="W18" s="1418"/>
      <c r="X18" s="1418"/>
      <c r="Y18" s="1419"/>
      <c r="Z18" s="794"/>
      <c r="AC18" s="836" t="s">
        <v>131</v>
      </c>
    </row>
    <row r="19" spans="1:29" ht="20.149999999999999" customHeight="1">
      <c r="B19" s="834"/>
      <c r="C19" s="835"/>
      <c r="D19" s="1418"/>
      <c r="E19" s="1418"/>
      <c r="F19" s="1418"/>
      <c r="G19" s="1418"/>
      <c r="H19" s="1418"/>
      <c r="I19" s="1418"/>
      <c r="J19" s="1418"/>
      <c r="K19" s="1418"/>
      <c r="L19" s="1418"/>
      <c r="M19" s="1418"/>
      <c r="N19" s="1418"/>
      <c r="O19" s="1418"/>
      <c r="P19" s="1418"/>
      <c r="Q19" s="1418"/>
      <c r="R19" s="1418"/>
      <c r="S19" s="1418"/>
      <c r="T19" s="1418"/>
      <c r="U19" s="1418"/>
      <c r="V19" s="1418"/>
      <c r="W19" s="1418"/>
      <c r="X19" s="1418"/>
      <c r="Y19" s="1419"/>
      <c r="Z19" s="794"/>
      <c r="AB19" s="837" t="s">
        <v>132</v>
      </c>
      <c r="AC19" s="838" t="s">
        <v>133</v>
      </c>
    </row>
    <row r="20" spans="1:29" ht="20.149999999999999" customHeight="1">
      <c r="B20" s="834"/>
      <c r="C20" s="835"/>
      <c r="D20" s="1418"/>
      <c r="E20" s="1418"/>
      <c r="F20" s="1418"/>
      <c r="G20" s="1418"/>
      <c r="H20" s="1418"/>
      <c r="I20" s="1418"/>
      <c r="J20" s="1418"/>
      <c r="K20" s="1418"/>
      <c r="L20" s="1418"/>
      <c r="M20" s="1418"/>
      <c r="N20" s="1418"/>
      <c r="O20" s="1418"/>
      <c r="P20" s="1418"/>
      <c r="Q20" s="1418"/>
      <c r="R20" s="1418"/>
      <c r="S20" s="1418"/>
      <c r="T20" s="1418"/>
      <c r="U20" s="1418"/>
      <c r="V20" s="1418"/>
      <c r="W20" s="1418"/>
      <c r="X20" s="1418"/>
      <c r="Y20" s="1419"/>
      <c r="Z20" s="794"/>
      <c r="AB20" s="839"/>
      <c r="AC20" s="840"/>
    </row>
    <row r="21" spans="1:29" ht="20.149999999999999" customHeight="1">
      <c r="B21" s="834"/>
      <c r="C21" s="835"/>
      <c r="D21" s="1418"/>
      <c r="E21" s="1418"/>
      <c r="F21" s="1418"/>
      <c r="G21" s="1418"/>
      <c r="H21" s="1418"/>
      <c r="I21" s="1418"/>
      <c r="J21" s="1418"/>
      <c r="K21" s="1418"/>
      <c r="L21" s="1418"/>
      <c r="M21" s="1418"/>
      <c r="N21" s="1418"/>
      <c r="O21" s="1418"/>
      <c r="P21" s="1418"/>
      <c r="Q21" s="1418"/>
      <c r="R21" s="1418"/>
      <c r="S21" s="1418"/>
      <c r="T21" s="1418"/>
      <c r="U21" s="1418"/>
      <c r="V21" s="1418"/>
      <c r="W21" s="1418"/>
      <c r="X21" s="1418"/>
      <c r="Y21" s="1419"/>
      <c r="Z21" s="794"/>
      <c r="AB21" s="819" t="s">
        <v>134</v>
      </c>
      <c r="AC21" s="841" t="s">
        <v>127</v>
      </c>
    </row>
    <row r="22" spans="1:29" ht="20.149999999999999" customHeight="1">
      <c r="B22" s="834"/>
      <c r="C22" s="835"/>
      <c r="D22" s="1418"/>
      <c r="E22" s="1418"/>
      <c r="F22" s="1418"/>
      <c r="G22" s="1418"/>
      <c r="H22" s="1418"/>
      <c r="I22" s="1418"/>
      <c r="J22" s="1418"/>
      <c r="K22" s="1418"/>
      <c r="L22" s="1418"/>
      <c r="M22" s="1418"/>
      <c r="N22" s="1418"/>
      <c r="O22" s="1418"/>
      <c r="P22" s="1418"/>
      <c r="Q22" s="1418"/>
      <c r="R22" s="1418"/>
      <c r="S22" s="1418"/>
      <c r="T22" s="1418"/>
      <c r="U22" s="1418"/>
      <c r="V22" s="1418"/>
      <c r="W22" s="1418"/>
      <c r="X22" s="1418"/>
      <c r="Y22" s="1419"/>
      <c r="Z22" s="794"/>
      <c r="AB22" s="842"/>
      <c r="AC22" s="841"/>
    </row>
    <row r="23" spans="1:29" ht="20.149999999999999" customHeight="1">
      <c r="B23" s="834"/>
      <c r="C23" s="835"/>
      <c r="D23" s="1418"/>
      <c r="E23" s="1418"/>
      <c r="F23" s="1418"/>
      <c r="G23" s="1418"/>
      <c r="H23" s="1418"/>
      <c r="I23" s="1418"/>
      <c r="J23" s="1418"/>
      <c r="K23" s="1418"/>
      <c r="L23" s="1418"/>
      <c r="M23" s="1418"/>
      <c r="N23" s="1418"/>
      <c r="O23" s="1418"/>
      <c r="P23" s="1418"/>
      <c r="Q23" s="1418"/>
      <c r="R23" s="1418"/>
      <c r="S23" s="1418"/>
      <c r="T23" s="1418"/>
      <c r="U23" s="1418"/>
      <c r="V23" s="1418"/>
      <c r="W23" s="1418"/>
      <c r="X23" s="1418"/>
      <c r="Y23" s="1419"/>
      <c r="Z23" s="794"/>
      <c r="AB23" s="842"/>
      <c r="AC23" s="841"/>
    </row>
    <row r="24" spans="1:29" ht="20.149999999999999" customHeight="1">
      <c r="B24" s="834"/>
      <c r="C24" s="835"/>
      <c r="D24" s="1418"/>
      <c r="E24" s="1418"/>
      <c r="F24" s="1418"/>
      <c r="G24" s="1418"/>
      <c r="H24" s="1418"/>
      <c r="I24" s="1418"/>
      <c r="J24" s="1418"/>
      <c r="K24" s="1418"/>
      <c r="L24" s="1418"/>
      <c r="M24" s="1418"/>
      <c r="N24" s="1418"/>
      <c r="O24" s="1418"/>
      <c r="P24" s="1418"/>
      <c r="Q24" s="1418"/>
      <c r="R24" s="1418"/>
      <c r="S24" s="1418"/>
      <c r="T24" s="1418"/>
      <c r="U24" s="1418"/>
      <c r="V24" s="1418"/>
      <c r="W24" s="1418"/>
      <c r="X24" s="1418"/>
      <c r="Y24" s="1419"/>
      <c r="Z24" s="794"/>
      <c r="AB24" s="842"/>
      <c r="AC24" s="841"/>
    </row>
    <row r="25" spans="1:29" ht="20.149999999999999" customHeight="1">
      <c r="B25" s="834"/>
      <c r="C25" s="835"/>
      <c r="D25" s="1418"/>
      <c r="E25" s="1418"/>
      <c r="F25" s="1418"/>
      <c r="G25" s="1418"/>
      <c r="H25" s="1418"/>
      <c r="I25" s="1418"/>
      <c r="J25" s="1418"/>
      <c r="K25" s="1418"/>
      <c r="L25" s="1418"/>
      <c r="M25" s="1418"/>
      <c r="N25" s="1418"/>
      <c r="O25" s="1418"/>
      <c r="P25" s="1418"/>
      <c r="Q25" s="1418"/>
      <c r="R25" s="1418"/>
      <c r="S25" s="1418"/>
      <c r="T25" s="1418"/>
      <c r="U25" s="1418"/>
      <c r="V25" s="1418"/>
      <c r="W25" s="1418"/>
      <c r="X25" s="1418"/>
      <c r="Y25" s="1419"/>
      <c r="Z25" s="794"/>
      <c r="AB25" s="842"/>
      <c r="AC25" s="841"/>
    </row>
    <row r="26" spans="1:29" ht="20.149999999999999" customHeight="1">
      <c r="B26" s="834"/>
      <c r="C26" s="835"/>
      <c r="D26" s="1418"/>
      <c r="E26" s="1418"/>
      <c r="F26" s="1418"/>
      <c r="G26" s="1418"/>
      <c r="H26" s="1418"/>
      <c r="I26" s="1418"/>
      <c r="J26" s="1418"/>
      <c r="K26" s="1418"/>
      <c r="L26" s="1418"/>
      <c r="M26" s="1418"/>
      <c r="N26" s="1418"/>
      <c r="O26" s="1418"/>
      <c r="P26" s="1418"/>
      <c r="Q26" s="1418"/>
      <c r="R26" s="1418"/>
      <c r="S26" s="1418"/>
      <c r="T26" s="1418"/>
      <c r="U26" s="1418"/>
      <c r="V26" s="1418"/>
      <c r="W26" s="1418"/>
      <c r="X26" s="1418"/>
      <c r="Y26" s="1419"/>
      <c r="Z26" s="794"/>
      <c r="AB26" s="839" t="s">
        <v>142</v>
      </c>
      <c r="AC26" s="840" t="s">
        <v>142</v>
      </c>
    </row>
    <row r="27" spans="1:29" ht="20.149999999999999" customHeight="1">
      <c r="B27" s="834"/>
      <c r="C27" s="835"/>
      <c r="D27" s="1418"/>
      <c r="E27" s="1418"/>
      <c r="F27" s="1418"/>
      <c r="G27" s="1418"/>
      <c r="H27" s="1418"/>
      <c r="I27" s="1418"/>
      <c r="J27" s="1418"/>
      <c r="K27" s="1418"/>
      <c r="L27" s="1418"/>
      <c r="M27" s="1418"/>
      <c r="N27" s="1418"/>
      <c r="O27" s="1418"/>
      <c r="P27" s="1418"/>
      <c r="Q27" s="1418"/>
      <c r="R27" s="1418"/>
      <c r="S27" s="1418"/>
      <c r="T27" s="1418"/>
      <c r="U27" s="1418"/>
      <c r="V27" s="1418"/>
      <c r="W27" s="1418"/>
      <c r="X27" s="1418"/>
      <c r="Y27" s="1419"/>
      <c r="Z27" s="794"/>
      <c r="AB27" s="819" t="s">
        <v>170</v>
      </c>
      <c r="AC27" s="841" t="s">
        <v>171</v>
      </c>
    </row>
    <row r="28" spans="1:29" ht="20.149999999999999" customHeight="1">
      <c r="B28" s="834"/>
      <c r="C28" s="835"/>
      <c r="D28" s="1418"/>
      <c r="E28" s="1418"/>
      <c r="F28" s="1418"/>
      <c r="G28" s="1418"/>
      <c r="H28" s="1418"/>
      <c r="I28" s="1418"/>
      <c r="J28" s="1418"/>
      <c r="K28" s="1418"/>
      <c r="L28" s="1418"/>
      <c r="M28" s="1418"/>
      <c r="N28" s="1418"/>
      <c r="O28" s="1418"/>
      <c r="P28" s="1418"/>
      <c r="Q28" s="1418"/>
      <c r="R28" s="1418"/>
      <c r="S28" s="1418"/>
      <c r="T28" s="1418"/>
      <c r="U28" s="1418"/>
      <c r="V28" s="1418"/>
      <c r="W28" s="1418"/>
      <c r="X28" s="1418"/>
      <c r="Y28" s="1419"/>
      <c r="Z28" s="794"/>
      <c r="AB28" s="842" t="s">
        <v>172</v>
      </c>
      <c r="AC28" s="841" t="s">
        <v>173</v>
      </c>
    </row>
    <row r="29" spans="1:29" ht="20.149999999999999" customHeight="1">
      <c r="B29" s="834"/>
      <c r="C29" s="835"/>
      <c r="D29" s="1418"/>
      <c r="E29" s="1418"/>
      <c r="F29" s="1418"/>
      <c r="G29" s="1418"/>
      <c r="H29" s="1418"/>
      <c r="I29" s="1418"/>
      <c r="J29" s="1418"/>
      <c r="K29" s="1418"/>
      <c r="L29" s="1418"/>
      <c r="M29" s="1418"/>
      <c r="N29" s="1418"/>
      <c r="O29" s="1418"/>
      <c r="P29" s="1418"/>
      <c r="Q29" s="1418"/>
      <c r="R29" s="1418"/>
      <c r="S29" s="1418"/>
      <c r="T29" s="1418"/>
      <c r="U29" s="1418"/>
      <c r="V29" s="1418"/>
      <c r="W29" s="1418"/>
      <c r="X29" s="1418"/>
      <c r="Y29" s="1419"/>
      <c r="Z29" s="794"/>
      <c r="AB29" s="842"/>
      <c r="AC29" s="841" t="s">
        <v>174</v>
      </c>
    </row>
    <row r="30" spans="1:29" ht="20.149999999999999" customHeight="1" thickBot="1">
      <c r="B30" s="843"/>
      <c r="C30" s="844"/>
      <c r="D30" s="833"/>
      <c r="E30" s="845"/>
      <c r="F30" s="1423"/>
      <c r="G30" s="1423"/>
      <c r="H30" s="1423"/>
      <c r="I30" s="1423"/>
      <c r="J30" s="1423"/>
      <c r="K30" s="1423"/>
      <c r="L30" s="1423"/>
      <c r="M30" s="1423"/>
      <c r="N30" s="1423"/>
      <c r="O30" s="1423"/>
      <c r="P30" s="1423"/>
      <c r="Q30" s="1423"/>
      <c r="R30" s="1423"/>
      <c r="S30" s="1423"/>
      <c r="T30" s="1423"/>
      <c r="U30" s="1423"/>
      <c r="V30" s="1423"/>
      <c r="W30" s="1423"/>
      <c r="X30" s="1423"/>
      <c r="Y30" s="1424"/>
      <c r="Z30" s="794"/>
      <c r="AB30" s="847"/>
      <c r="AC30" s="841" t="s">
        <v>175</v>
      </c>
    </row>
    <row r="31" spans="1:29" ht="20.149999999999999" customHeight="1">
      <c r="B31" s="848" t="s">
        <v>176</v>
      </c>
      <c r="C31" s="828"/>
      <c r="D31" s="849"/>
      <c r="E31" s="850"/>
      <c r="F31" s="849"/>
      <c r="G31" s="849"/>
      <c r="H31" s="849"/>
      <c r="I31" s="849"/>
      <c r="J31" s="849"/>
      <c r="K31" s="849"/>
      <c r="L31" s="849"/>
      <c r="M31" s="849"/>
      <c r="N31" s="849"/>
      <c r="O31" s="849"/>
      <c r="P31" s="849"/>
      <c r="Q31" s="849"/>
      <c r="R31" s="849"/>
      <c r="S31" s="849"/>
      <c r="T31" s="849"/>
      <c r="U31" s="849"/>
      <c r="V31" s="849"/>
      <c r="W31" s="849"/>
      <c r="X31" s="849"/>
      <c r="Y31" s="851"/>
      <c r="Z31" s="794"/>
      <c r="AB31" s="852"/>
      <c r="AC31" s="841" t="s">
        <v>177</v>
      </c>
    </row>
    <row r="32" spans="1:29" ht="20.149999999999999" customHeight="1">
      <c r="B32" s="848" t="s">
        <v>178</v>
      </c>
      <c r="C32" s="828"/>
      <c r="D32" s="829"/>
      <c r="E32" s="829"/>
      <c r="F32" s="829"/>
      <c r="G32" s="829"/>
      <c r="H32" s="829"/>
      <c r="I32" s="829"/>
      <c r="J32" s="829"/>
      <c r="K32" s="829"/>
      <c r="L32" s="829"/>
      <c r="M32" s="829"/>
      <c r="N32" s="829"/>
      <c r="O32" s="829"/>
      <c r="P32" s="829"/>
      <c r="Q32" s="829"/>
      <c r="R32" s="829"/>
      <c r="S32" s="829"/>
      <c r="T32" s="829"/>
      <c r="U32" s="829"/>
      <c r="V32" s="829"/>
      <c r="W32" s="829"/>
      <c r="X32" s="829"/>
      <c r="Y32" s="830"/>
      <c r="Z32" s="794"/>
      <c r="AB32" s="852"/>
      <c r="AC32" s="841" t="s">
        <v>179</v>
      </c>
    </row>
    <row r="33" spans="2:29" ht="38.15" customHeight="1">
      <c r="B33" s="831" t="s">
        <v>166</v>
      </c>
      <c r="C33" s="832"/>
      <c r="D33" s="1420" t="s">
        <v>180</v>
      </c>
      <c r="E33" s="1421"/>
      <c r="F33" s="1421"/>
      <c r="G33" s="1421"/>
      <c r="H33" s="1421"/>
      <c r="I33" s="1421"/>
      <c r="J33" s="1421"/>
      <c r="K33" s="1421"/>
      <c r="L33" s="1421"/>
      <c r="M33" s="1421"/>
      <c r="N33" s="1421"/>
      <c r="O33" s="1421"/>
      <c r="P33" s="1421"/>
      <c r="Q33" s="1421"/>
      <c r="R33" s="1421"/>
      <c r="S33" s="1421"/>
      <c r="T33" s="1421"/>
      <c r="U33" s="1421"/>
      <c r="V33" s="1421"/>
      <c r="W33" s="1421"/>
      <c r="X33" s="1421"/>
      <c r="Y33" s="1422"/>
      <c r="Z33" s="794"/>
      <c r="AB33" s="852"/>
      <c r="AC33" s="841" t="s">
        <v>181</v>
      </c>
    </row>
    <row r="34" spans="2:29" ht="20.149999999999999" customHeight="1" thickBot="1">
      <c r="B34" s="834"/>
      <c r="C34" s="835"/>
      <c r="D34" s="1418"/>
      <c r="E34" s="1418"/>
      <c r="F34" s="1418"/>
      <c r="G34" s="1418"/>
      <c r="H34" s="1418"/>
      <c r="I34" s="1418"/>
      <c r="J34" s="1418"/>
      <c r="K34" s="1418"/>
      <c r="L34" s="1418"/>
      <c r="M34" s="1418"/>
      <c r="N34" s="1418"/>
      <c r="O34" s="1418"/>
      <c r="P34" s="1418"/>
      <c r="Q34" s="1418"/>
      <c r="R34" s="1418"/>
      <c r="S34" s="1418"/>
      <c r="T34" s="1418"/>
      <c r="U34" s="1418"/>
      <c r="V34" s="1418"/>
      <c r="W34" s="1418"/>
      <c r="X34" s="1418"/>
      <c r="Y34" s="1419"/>
      <c r="Z34" s="794"/>
      <c r="AC34" s="853" t="s">
        <v>182</v>
      </c>
    </row>
    <row r="35" spans="2:29" ht="20.149999999999999" customHeight="1">
      <c r="B35" s="834"/>
      <c r="C35" s="835"/>
      <c r="D35" s="1418"/>
      <c r="E35" s="1418"/>
      <c r="F35" s="1418"/>
      <c r="G35" s="1418"/>
      <c r="H35" s="1418"/>
      <c r="I35" s="1418"/>
      <c r="J35" s="1418"/>
      <c r="K35" s="1418"/>
      <c r="L35" s="1418"/>
      <c r="M35" s="1418"/>
      <c r="N35" s="1418"/>
      <c r="O35" s="1418"/>
      <c r="P35" s="1418"/>
      <c r="Q35" s="1418"/>
      <c r="R35" s="1418"/>
      <c r="S35" s="1418"/>
      <c r="T35" s="1418"/>
      <c r="U35" s="1418"/>
      <c r="V35" s="1418"/>
      <c r="W35" s="1418"/>
      <c r="X35" s="1418"/>
      <c r="Y35" s="1419"/>
      <c r="Z35" s="794"/>
    </row>
    <row r="36" spans="2:29" ht="20.149999999999999" customHeight="1">
      <c r="B36" s="834"/>
      <c r="C36" s="835"/>
      <c r="D36" s="1418"/>
      <c r="E36" s="1418"/>
      <c r="F36" s="1418"/>
      <c r="G36" s="1418"/>
      <c r="H36" s="1418"/>
      <c r="I36" s="1418"/>
      <c r="J36" s="1418"/>
      <c r="K36" s="1418"/>
      <c r="L36" s="1418"/>
      <c r="M36" s="1418"/>
      <c r="N36" s="1418"/>
      <c r="O36" s="1418"/>
      <c r="P36" s="1418"/>
      <c r="Q36" s="1418"/>
      <c r="R36" s="1418"/>
      <c r="S36" s="1418"/>
      <c r="T36" s="1418"/>
      <c r="U36" s="1418"/>
      <c r="V36" s="1418"/>
      <c r="W36" s="1418"/>
      <c r="X36" s="1418"/>
      <c r="Y36" s="1419"/>
      <c r="Z36" s="794"/>
    </row>
    <row r="37" spans="2:29" ht="20.149999999999999" customHeight="1">
      <c r="B37" s="834"/>
      <c r="C37" s="835"/>
      <c r="D37" s="1418"/>
      <c r="E37" s="1418"/>
      <c r="F37" s="1418"/>
      <c r="G37" s="1418"/>
      <c r="H37" s="1418"/>
      <c r="I37" s="1418"/>
      <c r="J37" s="1418"/>
      <c r="K37" s="1418"/>
      <c r="L37" s="1418"/>
      <c r="M37" s="1418"/>
      <c r="N37" s="1418"/>
      <c r="O37" s="1418"/>
      <c r="P37" s="1418"/>
      <c r="Q37" s="1418"/>
      <c r="R37" s="1418"/>
      <c r="S37" s="1418"/>
      <c r="T37" s="1418"/>
      <c r="U37" s="1418"/>
      <c r="V37" s="1418"/>
      <c r="W37" s="1418"/>
      <c r="X37" s="1418"/>
      <c r="Y37" s="1419"/>
      <c r="Z37" s="794"/>
      <c r="AC37" s="854" t="s">
        <v>135</v>
      </c>
    </row>
    <row r="38" spans="2:29" ht="20.149999999999999" customHeight="1">
      <c r="B38" s="834"/>
      <c r="C38" s="835"/>
      <c r="D38" s="1418"/>
      <c r="E38" s="1418"/>
      <c r="F38" s="1418"/>
      <c r="G38" s="1418"/>
      <c r="H38" s="1418"/>
      <c r="I38" s="1418"/>
      <c r="J38" s="1418"/>
      <c r="K38" s="1418"/>
      <c r="L38" s="1418"/>
      <c r="M38" s="1418"/>
      <c r="N38" s="1418"/>
      <c r="O38" s="1418"/>
      <c r="P38" s="1418"/>
      <c r="Q38" s="1418"/>
      <c r="R38" s="1418"/>
      <c r="S38" s="1418"/>
      <c r="T38" s="1418"/>
      <c r="U38" s="1418"/>
      <c r="V38" s="1418"/>
      <c r="W38" s="1418"/>
      <c r="X38" s="1418"/>
      <c r="Y38" s="1419"/>
      <c r="Z38" s="794"/>
      <c r="AC38" s="854"/>
    </row>
    <row r="39" spans="2:29" ht="20.149999999999999" customHeight="1">
      <c r="B39" s="834"/>
      <c r="C39" s="835"/>
      <c r="D39" s="1418"/>
      <c r="E39" s="1418"/>
      <c r="F39" s="1418"/>
      <c r="G39" s="1418"/>
      <c r="H39" s="1418"/>
      <c r="I39" s="1418"/>
      <c r="J39" s="1418"/>
      <c r="K39" s="1418"/>
      <c r="L39" s="1418"/>
      <c r="M39" s="1418"/>
      <c r="N39" s="1418"/>
      <c r="O39" s="1418"/>
      <c r="P39" s="1418"/>
      <c r="Q39" s="1418"/>
      <c r="R39" s="1418"/>
      <c r="S39" s="1418"/>
      <c r="T39" s="1418"/>
      <c r="U39" s="1418"/>
      <c r="V39" s="1418"/>
      <c r="W39" s="1418"/>
      <c r="X39" s="1418"/>
      <c r="Y39" s="1419"/>
      <c r="Z39" s="794"/>
    </row>
    <row r="40" spans="2:29" ht="20.149999999999999" customHeight="1">
      <c r="B40" s="834"/>
      <c r="C40" s="835"/>
      <c r="D40" s="1418"/>
      <c r="E40" s="1418"/>
      <c r="F40" s="1418"/>
      <c r="G40" s="1418"/>
      <c r="H40" s="1418"/>
      <c r="I40" s="1418"/>
      <c r="J40" s="1418"/>
      <c r="K40" s="1418"/>
      <c r="L40" s="1418"/>
      <c r="M40" s="1418"/>
      <c r="N40" s="1418"/>
      <c r="O40" s="1418"/>
      <c r="P40" s="1418"/>
      <c r="Q40" s="1418"/>
      <c r="R40" s="1418"/>
      <c r="S40" s="1418"/>
      <c r="T40" s="1418"/>
      <c r="U40" s="1418"/>
      <c r="V40" s="1418"/>
      <c r="W40" s="1418"/>
      <c r="X40" s="1418"/>
      <c r="Y40" s="1419"/>
      <c r="Z40" s="794"/>
    </row>
    <row r="41" spans="2:29" ht="20.149999999999999" customHeight="1">
      <c r="B41" s="834"/>
      <c r="C41" s="835"/>
      <c r="D41" s="1418"/>
      <c r="E41" s="1418"/>
      <c r="F41" s="1418"/>
      <c r="G41" s="1418"/>
      <c r="H41" s="1418"/>
      <c r="I41" s="1418"/>
      <c r="J41" s="1418"/>
      <c r="K41" s="1418"/>
      <c r="L41" s="1418"/>
      <c r="M41" s="1418"/>
      <c r="N41" s="1418"/>
      <c r="O41" s="1418"/>
      <c r="P41" s="1418"/>
      <c r="Q41" s="1418"/>
      <c r="R41" s="1418"/>
      <c r="S41" s="1418"/>
      <c r="T41" s="1418"/>
      <c r="U41" s="1418"/>
      <c r="V41" s="1418"/>
      <c r="W41" s="1418"/>
      <c r="X41" s="1418"/>
      <c r="Y41" s="1419"/>
      <c r="Z41" s="794"/>
      <c r="AC41" s="854" t="s">
        <v>135</v>
      </c>
    </row>
    <row r="42" spans="2:29" ht="20.149999999999999" customHeight="1">
      <c r="B42" s="834"/>
      <c r="C42" s="835"/>
      <c r="D42" s="1418"/>
      <c r="E42" s="1418"/>
      <c r="F42" s="1418"/>
      <c r="G42" s="1418"/>
      <c r="H42" s="1418"/>
      <c r="I42" s="1418"/>
      <c r="J42" s="1418"/>
      <c r="K42" s="1418"/>
      <c r="L42" s="1418"/>
      <c r="M42" s="1418"/>
      <c r="N42" s="1418"/>
      <c r="O42" s="1418"/>
      <c r="P42" s="1418"/>
      <c r="Q42" s="1418"/>
      <c r="R42" s="1418"/>
      <c r="S42" s="1418"/>
      <c r="T42" s="1418"/>
      <c r="U42" s="1418"/>
      <c r="V42" s="1418"/>
      <c r="W42" s="1418"/>
      <c r="X42" s="1418"/>
      <c r="Y42" s="1419"/>
      <c r="Z42" s="794"/>
      <c r="AC42" s="854"/>
    </row>
    <row r="43" spans="2:29" ht="20.149999999999999" customHeight="1">
      <c r="B43" s="834"/>
      <c r="C43" s="835"/>
      <c r="D43" s="1418"/>
      <c r="E43" s="1418"/>
      <c r="F43" s="1418"/>
      <c r="G43" s="1418"/>
      <c r="H43" s="1418"/>
      <c r="I43" s="1418"/>
      <c r="J43" s="1418"/>
      <c r="K43" s="1418"/>
      <c r="L43" s="1418"/>
      <c r="M43" s="1418"/>
      <c r="N43" s="1418"/>
      <c r="O43" s="1418"/>
      <c r="P43" s="1418"/>
      <c r="Q43" s="1418"/>
      <c r="R43" s="1418"/>
      <c r="S43" s="1418"/>
      <c r="T43" s="1418"/>
      <c r="U43" s="1418"/>
      <c r="V43" s="1418"/>
      <c r="W43" s="1418"/>
      <c r="X43" s="1418"/>
      <c r="Y43" s="1419"/>
      <c r="Z43" s="794"/>
      <c r="AC43" s="854" t="s">
        <v>136</v>
      </c>
    </row>
    <row r="44" spans="2:29" ht="20.149999999999999" customHeight="1">
      <c r="B44" s="855"/>
      <c r="C44" s="844"/>
      <c r="D44" s="844"/>
      <c r="E44" s="844"/>
      <c r="F44" s="844"/>
      <c r="G44" s="844"/>
      <c r="H44" s="844"/>
      <c r="I44" s="844"/>
      <c r="J44" s="844"/>
      <c r="K44" s="844"/>
      <c r="L44" s="844"/>
      <c r="M44" s="844"/>
      <c r="N44" s="844"/>
      <c r="O44" s="845"/>
      <c r="P44" s="845"/>
      <c r="Q44" s="845"/>
      <c r="R44" s="845"/>
      <c r="S44" s="845"/>
      <c r="T44" s="845"/>
      <c r="U44" s="845"/>
      <c r="V44" s="845"/>
      <c r="W44" s="845"/>
      <c r="X44" s="845"/>
      <c r="Y44" s="846"/>
      <c r="Z44" s="794"/>
    </row>
    <row r="45" spans="2:29" ht="20.149999999999999" customHeight="1">
      <c r="B45" s="848" t="s">
        <v>183</v>
      </c>
      <c r="C45" s="828"/>
      <c r="D45" s="829"/>
      <c r="E45" s="829"/>
      <c r="F45" s="829"/>
      <c r="G45" s="829"/>
      <c r="H45" s="829"/>
      <c r="I45" s="829"/>
      <c r="J45" s="829"/>
      <c r="K45" s="829"/>
      <c r="L45" s="829"/>
      <c r="M45" s="829"/>
      <c r="N45" s="829"/>
      <c r="O45" s="829"/>
      <c r="P45" s="829"/>
      <c r="Q45" s="829"/>
      <c r="R45" s="829"/>
      <c r="S45" s="829"/>
      <c r="T45" s="829"/>
      <c r="U45" s="829"/>
      <c r="V45" s="829"/>
      <c r="W45" s="829"/>
      <c r="X45" s="829"/>
      <c r="Y45" s="830"/>
      <c r="Z45" s="794"/>
    </row>
    <row r="46" spans="2:29" ht="38.15" customHeight="1">
      <c r="B46" s="831" t="s">
        <v>166</v>
      </c>
      <c r="C46" s="832"/>
      <c r="D46" s="1420" t="s">
        <v>180</v>
      </c>
      <c r="E46" s="1421"/>
      <c r="F46" s="1421"/>
      <c r="G46" s="1421"/>
      <c r="H46" s="1421"/>
      <c r="I46" s="1421"/>
      <c r="J46" s="1421"/>
      <c r="K46" s="1421"/>
      <c r="L46" s="1421"/>
      <c r="M46" s="1421"/>
      <c r="N46" s="1421"/>
      <c r="O46" s="1421"/>
      <c r="P46" s="1421"/>
      <c r="Q46" s="1421"/>
      <c r="R46" s="1421"/>
      <c r="S46" s="1421"/>
      <c r="T46" s="1421"/>
      <c r="U46" s="1421"/>
      <c r="V46" s="1421"/>
      <c r="W46" s="1421"/>
      <c r="X46" s="1421"/>
      <c r="Y46" s="1422"/>
      <c r="Z46" s="794"/>
    </row>
    <row r="47" spans="2:29" ht="20.149999999999999" customHeight="1">
      <c r="B47" s="834"/>
      <c r="C47" s="835"/>
      <c r="D47" s="1418"/>
      <c r="E47" s="1418"/>
      <c r="F47" s="1418"/>
      <c r="G47" s="1418"/>
      <c r="H47" s="1418"/>
      <c r="I47" s="1418"/>
      <c r="J47" s="1418"/>
      <c r="K47" s="1418"/>
      <c r="L47" s="1418"/>
      <c r="M47" s="1418"/>
      <c r="N47" s="1418"/>
      <c r="O47" s="1418"/>
      <c r="P47" s="1418"/>
      <c r="Q47" s="1418"/>
      <c r="R47" s="1418"/>
      <c r="S47" s="1418"/>
      <c r="T47" s="1418"/>
      <c r="U47" s="1418"/>
      <c r="V47" s="1418"/>
      <c r="W47" s="1418"/>
      <c r="X47" s="1418"/>
      <c r="Y47" s="1419"/>
      <c r="Z47" s="794"/>
    </row>
    <row r="48" spans="2:29" ht="20.149999999999999" customHeight="1">
      <c r="B48" s="834"/>
      <c r="C48" s="835"/>
      <c r="D48" s="1418"/>
      <c r="E48" s="1418"/>
      <c r="F48" s="1418"/>
      <c r="G48" s="1418"/>
      <c r="H48" s="1418"/>
      <c r="I48" s="1418"/>
      <c r="J48" s="1418"/>
      <c r="K48" s="1418"/>
      <c r="L48" s="1418"/>
      <c r="M48" s="1418"/>
      <c r="N48" s="1418"/>
      <c r="O48" s="1418"/>
      <c r="P48" s="1418"/>
      <c r="Q48" s="1418"/>
      <c r="R48" s="1418"/>
      <c r="S48" s="1418"/>
      <c r="T48" s="1418"/>
      <c r="U48" s="1418"/>
      <c r="V48" s="1418"/>
      <c r="W48" s="1418"/>
      <c r="X48" s="1418"/>
      <c r="Y48" s="1419"/>
      <c r="Z48" s="794"/>
    </row>
    <row r="49" spans="2:26" ht="20.149999999999999" customHeight="1">
      <c r="B49" s="834"/>
      <c r="C49" s="835"/>
      <c r="D49" s="1418"/>
      <c r="E49" s="1418"/>
      <c r="F49" s="1418"/>
      <c r="G49" s="1418"/>
      <c r="H49" s="1418"/>
      <c r="I49" s="1418"/>
      <c r="J49" s="1418"/>
      <c r="K49" s="1418"/>
      <c r="L49" s="1418"/>
      <c r="M49" s="1418"/>
      <c r="N49" s="1418"/>
      <c r="O49" s="1418"/>
      <c r="P49" s="1418"/>
      <c r="Q49" s="1418"/>
      <c r="R49" s="1418"/>
      <c r="S49" s="1418"/>
      <c r="T49" s="1418"/>
      <c r="U49" s="1418"/>
      <c r="V49" s="1418"/>
      <c r="W49" s="1418"/>
      <c r="X49" s="1418"/>
      <c r="Y49" s="1419"/>
      <c r="Z49" s="794"/>
    </row>
    <row r="50" spans="2:26" ht="20.149999999999999" customHeight="1">
      <c r="B50" s="834"/>
      <c r="C50" s="835"/>
      <c r="D50" s="1418"/>
      <c r="E50" s="1418"/>
      <c r="F50" s="1418"/>
      <c r="G50" s="1418"/>
      <c r="H50" s="1418"/>
      <c r="I50" s="1418"/>
      <c r="J50" s="1418"/>
      <c r="K50" s="1418"/>
      <c r="L50" s="1418"/>
      <c r="M50" s="1418"/>
      <c r="N50" s="1418"/>
      <c r="O50" s="1418"/>
      <c r="P50" s="1418"/>
      <c r="Q50" s="1418"/>
      <c r="R50" s="1418"/>
      <c r="S50" s="1418"/>
      <c r="T50" s="1418"/>
      <c r="U50" s="1418"/>
      <c r="V50" s="1418"/>
      <c r="W50" s="1418"/>
      <c r="X50" s="1418"/>
      <c r="Y50" s="1419"/>
      <c r="Z50" s="794"/>
    </row>
    <row r="51" spans="2:26" ht="20.149999999999999" customHeight="1">
      <c r="B51" s="834"/>
      <c r="C51" s="835"/>
      <c r="D51" s="1418"/>
      <c r="E51" s="1418"/>
      <c r="F51" s="1418"/>
      <c r="G51" s="1418"/>
      <c r="H51" s="1418"/>
      <c r="I51" s="1418"/>
      <c r="J51" s="1418"/>
      <c r="K51" s="1418"/>
      <c r="L51" s="1418"/>
      <c r="M51" s="1418"/>
      <c r="N51" s="1418"/>
      <c r="O51" s="1418"/>
      <c r="P51" s="1418"/>
      <c r="Q51" s="1418"/>
      <c r="R51" s="1418"/>
      <c r="S51" s="1418"/>
      <c r="T51" s="1418"/>
      <c r="U51" s="1418"/>
      <c r="V51" s="1418"/>
      <c r="W51" s="1418"/>
      <c r="X51" s="1418"/>
      <c r="Y51" s="1419"/>
      <c r="Z51" s="794"/>
    </row>
    <row r="52" spans="2:26" ht="20.149999999999999" customHeight="1">
      <c r="B52" s="834"/>
      <c r="C52" s="835"/>
      <c r="D52" s="1418"/>
      <c r="E52" s="1418"/>
      <c r="F52" s="1418"/>
      <c r="G52" s="1418"/>
      <c r="H52" s="1418"/>
      <c r="I52" s="1418"/>
      <c r="J52" s="1418"/>
      <c r="K52" s="1418"/>
      <c r="L52" s="1418"/>
      <c r="M52" s="1418"/>
      <c r="N52" s="1418"/>
      <c r="O52" s="1418"/>
      <c r="P52" s="1418"/>
      <c r="Q52" s="1418"/>
      <c r="R52" s="1418"/>
      <c r="S52" s="1418"/>
      <c r="T52" s="1418"/>
      <c r="U52" s="1418"/>
      <c r="V52" s="1418"/>
      <c r="W52" s="1418"/>
      <c r="X52" s="1418"/>
      <c r="Y52" s="1419"/>
      <c r="Z52" s="794"/>
    </row>
    <row r="53" spans="2:26" ht="20.149999999999999" customHeight="1">
      <c r="B53" s="834"/>
      <c r="C53" s="835"/>
      <c r="D53" s="1418"/>
      <c r="E53" s="1418"/>
      <c r="F53" s="1418"/>
      <c r="G53" s="1418"/>
      <c r="H53" s="1418"/>
      <c r="I53" s="1418"/>
      <c r="J53" s="1418"/>
      <c r="K53" s="1418"/>
      <c r="L53" s="1418"/>
      <c r="M53" s="1418"/>
      <c r="N53" s="1418"/>
      <c r="O53" s="1418"/>
      <c r="P53" s="1418"/>
      <c r="Q53" s="1418"/>
      <c r="R53" s="1418"/>
      <c r="S53" s="1418"/>
      <c r="T53" s="1418"/>
      <c r="U53" s="1418"/>
      <c r="V53" s="1418"/>
      <c r="W53" s="1418"/>
      <c r="X53" s="1418"/>
      <c r="Y53" s="1419"/>
      <c r="Z53" s="794"/>
    </row>
    <row r="54" spans="2:26" ht="20.149999999999999" customHeight="1">
      <c r="B54" s="834"/>
      <c r="C54" s="835"/>
      <c r="D54" s="1418"/>
      <c r="E54" s="1418"/>
      <c r="F54" s="1418"/>
      <c r="G54" s="1418"/>
      <c r="H54" s="1418"/>
      <c r="I54" s="1418"/>
      <c r="J54" s="1418"/>
      <c r="K54" s="1418"/>
      <c r="L54" s="1418"/>
      <c r="M54" s="1418"/>
      <c r="N54" s="1418"/>
      <c r="O54" s="1418"/>
      <c r="P54" s="1418"/>
      <c r="Q54" s="1418"/>
      <c r="R54" s="1418"/>
      <c r="S54" s="1418"/>
      <c r="T54" s="1418"/>
      <c r="U54" s="1418"/>
      <c r="V54" s="1418"/>
      <c r="W54" s="1418"/>
      <c r="X54" s="1418"/>
      <c r="Y54" s="1419"/>
      <c r="Z54" s="794"/>
    </row>
    <row r="55" spans="2:26" ht="20.149999999999999" customHeight="1">
      <c r="B55" s="834"/>
      <c r="C55" s="835"/>
      <c r="D55" s="1418"/>
      <c r="E55" s="1418"/>
      <c r="F55" s="1418"/>
      <c r="G55" s="1418"/>
      <c r="H55" s="1418"/>
      <c r="I55" s="1418"/>
      <c r="J55" s="1418"/>
      <c r="K55" s="1418"/>
      <c r="L55" s="1418"/>
      <c r="M55" s="1418"/>
      <c r="N55" s="1418"/>
      <c r="O55" s="1418"/>
      <c r="P55" s="1418"/>
      <c r="Q55" s="1418"/>
      <c r="R55" s="1418"/>
      <c r="S55" s="1418"/>
      <c r="T55" s="1418"/>
      <c r="U55" s="1418"/>
      <c r="V55" s="1418"/>
      <c r="W55" s="1418"/>
      <c r="X55" s="1418"/>
      <c r="Y55" s="1419"/>
      <c r="Z55" s="794"/>
    </row>
    <row r="56" spans="2:26" ht="20.149999999999999" customHeight="1">
      <c r="B56" s="834"/>
      <c r="C56" s="835"/>
      <c r="D56" s="1418"/>
      <c r="E56" s="1418"/>
      <c r="F56" s="1418"/>
      <c r="G56" s="1418"/>
      <c r="H56" s="1418"/>
      <c r="I56" s="1418"/>
      <c r="J56" s="1418"/>
      <c r="K56" s="1418"/>
      <c r="L56" s="1418"/>
      <c r="M56" s="1418"/>
      <c r="N56" s="1418"/>
      <c r="O56" s="1418"/>
      <c r="P56" s="1418"/>
      <c r="Q56" s="1418"/>
      <c r="R56" s="1418"/>
      <c r="S56" s="1418"/>
      <c r="T56" s="1418"/>
      <c r="U56" s="1418"/>
      <c r="V56" s="1418"/>
      <c r="W56" s="1418"/>
      <c r="X56" s="1418"/>
      <c r="Y56" s="1419"/>
      <c r="Z56" s="794"/>
    </row>
    <row r="57" spans="2:26" ht="20.149999999999999" customHeight="1">
      <c r="B57" s="855"/>
      <c r="C57" s="844"/>
      <c r="D57" s="1423"/>
      <c r="E57" s="1423"/>
      <c r="F57" s="1423"/>
      <c r="G57" s="1423"/>
      <c r="H57" s="1423"/>
      <c r="I57" s="1423"/>
      <c r="J57" s="1423"/>
      <c r="K57" s="1423"/>
      <c r="L57" s="1423"/>
      <c r="M57" s="1423"/>
      <c r="N57" s="1423"/>
      <c r="O57" s="1423"/>
      <c r="P57" s="1423"/>
      <c r="Q57" s="1423"/>
      <c r="R57" s="1423"/>
      <c r="S57" s="1423"/>
      <c r="T57" s="1423"/>
      <c r="U57" s="1423"/>
      <c r="V57" s="1423"/>
      <c r="W57" s="1423"/>
      <c r="X57" s="1423"/>
      <c r="Y57" s="1424"/>
      <c r="Z57" s="794"/>
    </row>
    <row r="58" spans="2:26" ht="20.149999999999999" customHeight="1">
      <c r="B58" s="848" t="s">
        <v>184</v>
      </c>
      <c r="C58" s="828"/>
      <c r="D58" s="849"/>
      <c r="E58" s="849"/>
      <c r="F58" s="849"/>
      <c r="G58" s="849"/>
      <c r="H58" s="849"/>
      <c r="I58" s="849"/>
      <c r="J58" s="849"/>
      <c r="K58" s="849"/>
      <c r="L58" s="849"/>
      <c r="M58" s="849"/>
      <c r="N58" s="849"/>
      <c r="O58" s="849"/>
      <c r="P58" s="849"/>
      <c r="Q58" s="849"/>
      <c r="R58" s="849"/>
      <c r="S58" s="849"/>
      <c r="T58" s="849"/>
      <c r="U58" s="849"/>
      <c r="V58" s="849"/>
      <c r="W58" s="849"/>
      <c r="X58" s="849"/>
      <c r="Y58" s="851"/>
      <c r="Z58" s="794"/>
    </row>
    <row r="59" spans="2:26" ht="20.149999999999999" customHeight="1">
      <c r="B59" s="1405"/>
      <c r="C59" s="1406"/>
      <c r="D59" s="1406"/>
      <c r="E59" s="1406"/>
      <c r="F59" s="1406"/>
      <c r="G59" s="1406"/>
      <c r="H59" s="1406"/>
      <c r="I59" s="1406"/>
      <c r="J59" s="1406"/>
      <c r="K59" s="1406"/>
      <c r="L59" s="1406"/>
      <c r="M59" s="1406"/>
      <c r="N59" s="1406"/>
      <c r="O59" s="1406"/>
      <c r="P59" s="1406"/>
      <c r="Q59" s="1406"/>
      <c r="R59" s="1406"/>
      <c r="S59" s="1406"/>
      <c r="T59" s="1406"/>
      <c r="U59" s="1406"/>
      <c r="V59" s="1406"/>
      <c r="W59" s="1406"/>
      <c r="X59" s="1406"/>
      <c r="Y59" s="1407"/>
      <c r="Z59" s="794"/>
    </row>
    <row r="60" spans="2:26" ht="20.149999999999999" customHeight="1">
      <c r="B60" s="1405"/>
      <c r="C60" s="1406"/>
      <c r="D60" s="1406"/>
      <c r="E60" s="1406"/>
      <c r="F60" s="1406"/>
      <c r="G60" s="1406"/>
      <c r="H60" s="1406"/>
      <c r="I60" s="1406"/>
      <c r="J60" s="1406"/>
      <c r="K60" s="1406"/>
      <c r="L60" s="1406"/>
      <c r="M60" s="1406"/>
      <c r="N60" s="1406"/>
      <c r="O60" s="1406"/>
      <c r="P60" s="1406"/>
      <c r="Q60" s="1406"/>
      <c r="R60" s="1406"/>
      <c r="S60" s="1406"/>
      <c r="T60" s="1406"/>
      <c r="U60" s="1406"/>
      <c r="V60" s="1406"/>
      <c r="W60" s="1406"/>
      <c r="X60" s="1406"/>
      <c r="Y60" s="1407"/>
      <c r="Z60" s="794"/>
    </row>
    <row r="61" spans="2:26" ht="20.149999999999999" customHeight="1">
      <c r="B61" s="1405"/>
      <c r="C61" s="1406"/>
      <c r="D61" s="1406"/>
      <c r="E61" s="1406"/>
      <c r="F61" s="1406"/>
      <c r="G61" s="1406"/>
      <c r="H61" s="1406"/>
      <c r="I61" s="1406"/>
      <c r="J61" s="1406"/>
      <c r="K61" s="1406"/>
      <c r="L61" s="1406"/>
      <c r="M61" s="1406"/>
      <c r="N61" s="1406"/>
      <c r="O61" s="1406"/>
      <c r="P61" s="1406"/>
      <c r="Q61" s="1406"/>
      <c r="R61" s="1406"/>
      <c r="S61" s="1406"/>
      <c r="T61" s="1406"/>
      <c r="U61" s="1406"/>
      <c r="V61" s="1406"/>
      <c r="W61" s="1406"/>
      <c r="X61" s="1406"/>
      <c r="Y61" s="1407"/>
      <c r="Z61" s="794"/>
    </row>
    <row r="62" spans="2:26" ht="20.149999999999999" customHeight="1">
      <c r="B62" s="1405"/>
      <c r="C62" s="1406"/>
      <c r="D62" s="1406"/>
      <c r="E62" s="1406"/>
      <c r="F62" s="1406"/>
      <c r="G62" s="1406"/>
      <c r="H62" s="1406"/>
      <c r="I62" s="1406"/>
      <c r="J62" s="1406"/>
      <c r="K62" s="1406"/>
      <c r="L62" s="1406"/>
      <c r="M62" s="1406"/>
      <c r="N62" s="1406"/>
      <c r="O62" s="1406"/>
      <c r="P62" s="1406"/>
      <c r="Q62" s="1406"/>
      <c r="R62" s="1406"/>
      <c r="S62" s="1406"/>
      <c r="T62" s="1406"/>
      <c r="U62" s="1406"/>
      <c r="V62" s="1406"/>
      <c r="W62" s="1406"/>
      <c r="X62" s="1406"/>
      <c r="Y62" s="1407"/>
      <c r="Z62" s="794"/>
    </row>
    <row r="63" spans="2:26" ht="20.149999999999999" customHeight="1">
      <c r="B63" s="1410"/>
      <c r="C63" s="1411"/>
      <c r="D63" s="1411"/>
      <c r="E63" s="1411"/>
      <c r="F63" s="1411"/>
      <c r="G63" s="1411"/>
      <c r="H63" s="1411"/>
      <c r="I63" s="1411"/>
      <c r="J63" s="1411"/>
      <c r="K63" s="1411"/>
      <c r="L63" s="1411"/>
      <c r="M63" s="1411"/>
      <c r="N63" s="1411"/>
      <c r="O63" s="1411"/>
      <c r="P63" s="1411"/>
      <c r="Q63" s="1411"/>
      <c r="R63" s="1411"/>
      <c r="S63" s="1411"/>
      <c r="T63" s="1411"/>
      <c r="U63" s="1411"/>
      <c r="V63" s="1411"/>
      <c r="W63" s="1411"/>
      <c r="X63" s="1411"/>
      <c r="Y63" s="1412"/>
      <c r="Z63" s="794"/>
    </row>
    <row r="64" spans="2:26" ht="20.149999999999999" customHeight="1">
      <c r="B64" s="856" t="s">
        <v>137</v>
      </c>
      <c r="C64" s="857"/>
      <c r="D64" s="857"/>
      <c r="E64" s="857"/>
      <c r="F64" s="857"/>
      <c r="G64" s="857"/>
      <c r="H64" s="857"/>
      <c r="I64" s="857"/>
      <c r="J64" s="857"/>
      <c r="K64" s="857"/>
      <c r="L64" s="857"/>
      <c r="M64" s="857"/>
      <c r="N64" s="857"/>
      <c r="O64" s="857"/>
      <c r="P64" s="857"/>
      <c r="Q64" s="857"/>
      <c r="R64" s="857"/>
      <c r="S64" s="857"/>
      <c r="T64" s="857"/>
      <c r="U64" s="857"/>
      <c r="V64" s="857"/>
      <c r="W64" s="857"/>
      <c r="X64" s="857"/>
      <c r="Y64" s="857"/>
    </row>
    <row r="65" spans="1:26" ht="20.149999999999999" customHeight="1">
      <c r="B65" s="858" t="s">
        <v>185</v>
      </c>
      <c r="C65" s="858"/>
      <c r="D65" s="845"/>
      <c r="E65" s="845"/>
      <c r="F65" s="845"/>
      <c r="G65" s="845"/>
      <c r="H65" s="845"/>
      <c r="I65" s="845"/>
      <c r="J65" s="845"/>
      <c r="K65" s="845"/>
      <c r="L65" s="845"/>
      <c r="M65" s="845"/>
      <c r="N65" s="845"/>
      <c r="O65" s="845"/>
      <c r="P65" s="845"/>
      <c r="Q65" s="845"/>
      <c r="R65" s="845"/>
      <c r="S65" s="845"/>
      <c r="T65" s="845"/>
      <c r="U65" s="845"/>
      <c r="V65" s="845"/>
      <c r="W65" s="845"/>
      <c r="X65" s="845"/>
      <c r="Y65" s="845"/>
    </row>
    <row r="66" spans="1:26" ht="20.149999999999999" customHeight="1">
      <c r="B66" s="777" t="s">
        <v>186</v>
      </c>
      <c r="D66" s="845"/>
      <c r="E66" s="845"/>
      <c r="F66" s="845"/>
      <c r="G66" s="845"/>
      <c r="H66" s="845"/>
      <c r="I66" s="845"/>
      <c r="J66" s="845"/>
      <c r="K66" s="845"/>
      <c r="L66" s="845"/>
      <c r="M66" s="845"/>
      <c r="N66" s="845"/>
      <c r="O66" s="845"/>
      <c r="P66" s="845"/>
      <c r="Q66" s="845"/>
      <c r="R66" s="845"/>
      <c r="S66" s="845"/>
      <c r="T66" s="845"/>
      <c r="U66" s="845"/>
      <c r="V66" s="845"/>
      <c r="W66" s="845"/>
      <c r="X66" s="845"/>
      <c r="Y66" s="845"/>
    </row>
    <row r="67" spans="1:26" ht="20.149999999999999" customHeight="1">
      <c r="B67" s="777" t="s">
        <v>187</v>
      </c>
    </row>
    <row r="68" spans="1:26" ht="19.5" customHeight="1"/>
    <row r="69" spans="1:26" ht="20.149999999999999" customHeight="1">
      <c r="A69" s="859"/>
      <c r="B69" s="860"/>
      <c r="C69" s="1398"/>
      <c r="D69" s="1398"/>
      <c r="E69" s="1398"/>
      <c r="F69" s="1398"/>
      <c r="G69" s="1398"/>
      <c r="H69" s="1398"/>
      <c r="I69" s="1399"/>
      <c r="J69" s="1399"/>
      <c r="K69" s="1399"/>
      <c r="L69" s="1399"/>
      <c r="M69" s="1399"/>
      <c r="N69" s="1399"/>
      <c r="O69" s="1399"/>
      <c r="Q69" s="1399"/>
      <c r="R69" s="1399"/>
      <c r="S69" s="1399"/>
      <c r="T69" s="1399"/>
      <c r="U69" s="1399"/>
      <c r="V69" s="1399"/>
      <c r="W69" s="1399"/>
      <c r="X69" s="1400"/>
      <c r="Y69" s="1400"/>
      <c r="Z69" s="859"/>
    </row>
    <row r="70" spans="1:26" s="778" customFormat="1" ht="18.5" customHeight="1">
      <c r="B70" s="1401" t="s">
        <v>355</v>
      </c>
      <c r="C70" s="1401"/>
      <c r="D70" s="1401"/>
      <c r="E70" s="1401"/>
      <c r="F70" s="1401"/>
      <c r="G70" s="1401"/>
      <c r="H70" s="1401"/>
      <c r="I70" s="862"/>
      <c r="J70" s="1401" t="s">
        <v>357</v>
      </c>
      <c r="K70" s="1401"/>
      <c r="L70" s="1401"/>
      <c r="M70" s="1401"/>
      <c r="N70" s="1401"/>
      <c r="O70" s="1401"/>
      <c r="P70" s="1401"/>
      <c r="Q70" s="1401"/>
      <c r="R70" s="1401"/>
      <c r="S70" s="1401"/>
      <c r="T70" s="1401"/>
      <c r="U70" s="1401"/>
      <c r="V70" s="1401"/>
      <c r="W70" s="1401"/>
      <c r="X70" s="1401"/>
      <c r="Y70" s="1401"/>
      <c r="Z70" s="862"/>
    </row>
    <row r="71" spans="1:26" s="778" customFormat="1" ht="18.5" customHeight="1">
      <c r="B71" s="861" t="s">
        <v>348</v>
      </c>
      <c r="C71" s="1402" t="s">
        <v>349</v>
      </c>
      <c r="D71" s="1403"/>
      <c r="E71" s="1403"/>
      <c r="F71" s="1404"/>
      <c r="G71" s="1402" t="s">
        <v>350</v>
      </c>
      <c r="H71" s="1404"/>
      <c r="J71" s="1402" t="s">
        <v>352</v>
      </c>
      <c r="K71" s="1403"/>
      <c r="L71" s="1403"/>
      <c r="M71" s="1404"/>
      <c r="N71" s="1401" t="s">
        <v>353</v>
      </c>
      <c r="O71" s="1401"/>
      <c r="P71" s="1401"/>
      <c r="Q71" s="1401"/>
      <c r="R71" s="1401"/>
      <c r="S71" s="1401"/>
      <c r="T71" s="1401"/>
      <c r="U71" s="1401" t="s">
        <v>354</v>
      </c>
      <c r="V71" s="1401"/>
      <c r="W71" s="1401" t="s">
        <v>353</v>
      </c>
      <c r="X71" s="1401"/>
      <c r="Y71" s="1401"/>
      <c r="Z71" s="862"/>
    </row>
    <row r="72" spans="1:26" s="778" customFormat="1" ht="18.5" customHeight="1">
      <c r="B72" s="863"/>
      <c r="C72" s="1413">
        <f ca="1">YEAR(TODAY())-B72</f>
        <v>2026</v>
      </c>
      <c r="D72" s="1414"/>
      <c r="E72" s="1414"/>
      <c r="F72" s="1415"/>
      <c r="G72" s="1416" t="s">
        <v>358</v>
      </c>
      <c r="H72" s="1417"/>
      <c r="J72" s="1401" t="s">
        <v>359</v>
      </c>
      <c r="K72" s="1401"/>
      <c r="L72" s="1401"/>
      <c r="M72" s="1401"/>
      <c r="N72" s="1401" t="s">
        <v>351</v>
      </c>
      <c r="O72" s="1401"/>
      <c r="P72" s="1401"/>
      <c r="Q72" s="1408"/>
      <c r="R72" s="1408"/>
      <c r="S72" s="1408"/>
      <c r="T72" s="1408"/>
      <c r="U72" s="1401"/>
      <c r="V72" s="1401"/>
      <c r="W72" s="861" t="s">
        <v>351</v>
      </c>
      <c r="X72" s="1408"/>
      <c r="Y72" s="1408"/>
      <c r="Z72" s="864"/>
    </row>
    <row r="73" spans="1:26" s="778" customFormat="1" ht="18.5" customHeight="1">
      <c r="J73" s="1401"/>
      <c r="K73" s="1401"/>
      <c r="L73" s="1401"/>
      <c r="M73" s="1401"/>
      <c r="N73" s="1401" t="s">
        <v>356</v>
      </c>
      <c r="O73" s="1401"/>
      <c r="P73" s="1401"/>
      <c r="Q73" s="1409"/>
      <c r="R73" s="1409"/>
      <c r="S73" s="1409"/>
      <c r="T73" s="1409"/>
      <c r="U73" s="1401"/>
      <c r="V73" s="1401"/>
      <c r="W73" s="861" t="s">
        <v>356</v>
      </c>
      <c r="X73" s="1409"/>
      <c r="Y73" s="1409"/>
      <c r="Z73" s="865"/>
    </row>
    <row r="74" spans="1:26" ht="20.149999999999999" customHeight="1"/>
    <row r="75" spans="1:26" ht="20.149999999999999" customHeight="1"/>
    <row r="76" spans="1:26" ht="20.149999999999999" customHeight="1"/>
    <row r="77" spans="1:26" ht="61.5" customHeight="1"/>
    <row r="78" spans="1:26" ht="20.149999999999999" customHeight="1"/>
  </sheetData>
  <customSheetViews>
    <customSheetView guid="{C18E9BE0-42F9-4C1A-9904-B3E737C711CA}" scale="70" showPageBreaks="1" showGridLines="0" zeroValues="0" fitToPage="1" printArea="1" hiddenRows="1" hiddenColumns="1" view="pageBreakPreview">
      <selection activeCell="B14" sqref="B14:Y14"/>
      <pageMargins left="0" right="0" top="0" bottom="0" header="0" footer="0"/>
      <printOptions horizontalCentered="1"/>
      <pageSetup paperSize="9" scale="54" orientation="portrait" r:id="rId1"/>
      <headerFooter alignWithMargins="0"/>
    </customSheetView>
    <customSheetView guid="{F9143849-2950-4A3C-ABFF-F8DA3D7B21DB}" scale="70" showPageBreaks="1" showGridLines="0" zeroValues="0" fitToPage="1" printArea="1" hiddenRows="1" hiddenColumns="1" view="pageBreakPreview">
      <selection activeCell="I13" sqref="I13"/>
      <pageMargins left="0" right="0" top="0" bottom="0" header="0" footer="0"/>
      <printOptions horizontalCentered="1"/>
      <pageSetup paperSize="9" scale="55" orientation="portrait" r:id="rId2"/>
      <headerFooter alignWithMargins="0"/>
    </customSheetView>
  </customSheetViews>
  <mergeCells count="89">
    <mergeCell ref="C11:D11"/>
    <mergeCell ref="C8:G8"/>
    <mergeCell ref="J8:K8"/>
    <mergeCell ref="O8:R8"/>
    <mergeCell ref="S8:Y8"/>
    <mergeCell ref="C9:Y9"/>
    <mergeCell ref="O11:S11"/>
    <mergeCell ref="E11:N11"/>
    <mergeCell ref="C10:Y10"/>
    <mergeCell ref="L8:N8"/>
    <mergeCell ref="C6:V7"/>
    <mergeCell ref="X7:Y7"/>
    <mergeCell ref="X5:Y5"/>
    <mergeCell ref="V2:Y2"/>
    <mergeCell ref="AB10:AC10"/>
    <mergeCell ref="B3:Y3"/>
    <mergeCell ref="R5:S5"/>
    <mergeCell ref="C12:X12"/>
    <mergeCell ref="B13:D13"/>
    <mergeCell ref="E13:I13"/>
    <mergeCell ref="J13:M13"/>
    <mergeCell ref="N13:P13"/>
    <mergeCell ref="R13:U13"/>
    <mergeCell ref="W13:X13"/>
    <mergeCell ref="D26:Y26"/>
    <mergeCell ref="B14:Y14"/>
    <mergeCell ref="D16:Y16"/>
    <mergeCell ref="D17:Y17"/>
    <mergeCell ref="D18:Y18"/>
    <mergeCell ref="D19:Y19"/>
    <mergeCell ref="D20:Y20"/>
    <mergeCell ref="D21:Y21"/>
    <mergeCell ref="D22:Y22"/>
    <mergeCell ref="D23:Y23"/>
    <mergeCell ref="D24:Y24"/>
    <mergeCell ref="D25:Y25"/>
    <mergeCell ref="D40:Y40"/>
    <mergeCell ref="D27:Y27"/>
    <mergeCell ref="D28:Y28"/>
    <mergeCell ref="D29:Y29"/>
    <mergeCell ref="F30:Y30"/>
    <mergeCell ref="D33:Y33"/>
    <mergeCell ref="D34:Y34"/>
    <mergeCell ref="D35:Y35"/>
    <mergeCell ref="D36:Y36"/>
    <mergeCell ref="D37:Y37"/>
    <mergeCell ref="D38:Y38"/>
    <mergeCell ref="D39:Y39"/>
    <mergeCell ref="B61:Y61"/>
    <mergeCell ref="D54:Y54"/>
    <mergeCell ref="D41:Y41"/>
    <mergeCell ref="D42:Y42"/>
    <mergeCell ref="D43:Y43"/>
    <mergeCell ref="D46:Y46"/>
    <mergeCell ref="D47:Y47"/>
    <mergeCell ref="D48:Y48"/>
    <mergeCell ref="D49:Y49"/>
    <mergeCell ref="D50:Y50"/>
    <mergeCell ref="D51:Y51"/>
    <mergeCell ref="D52:Y52"/>
    <mergeCell ref="D53:Y53"/>
    <mergeCell ref="D55:Y55"/>
    <mergeCell ref="D56:Y56"/>
    <mergeCell ref="D57:Y57"/>
    <mergeCell ref="B59:Y59"/>
    <mergeCell ref="B60:Y60"/>
    <mergeCell ref="U72:V73"/>
    <mergeCell ref="X72:Y72"/>
    <mergeCell ref="X73:Y73"/>
    <mergeCell ref="B62:Y62"/>
    <mergeCell ref="B63:Y63"/>
    <mergeCell ref="C72:F72"/>
    <mergeCell ref="G72:H72"/>
    <mergeCell ref="N72:P72"/>
    <mergeCell ref="Q72:T72"/>
    <mergeCell ref="J71:M71"/>
    <mergeCell ref="N71:T71"/>
    <mergeCell ref="J72:M73"/>
    <mergeCell ref="N73:P73"/>
    <mergeCell ref="Q73:T73"/>
    <mergeCell ref="C69:O69"/>
    <mergeCell ref="Q69:W69"/>
    <mergeCell ref="X69:Y69"/>
    <mergeCell ref="B70:H70"/>
    <mergeCell ref="C71:F71"/>
    <mergeCell ref="G71:H71"/>
    <mergeCell ref="U71:V71"/>
    <mergeCell ref="W71:Y71"/>
    <mergeCell ref="J70:Y70"/>
  </mergeCells>
  <phoneticPr fontId="4"/>
  <dataValidations count="10">
    <dataValidation type="list" allowBlank="1" showInputMessage="1" showErrorMessage="1" sqref="S2" xr:uid="{00000000-0002-0000-0400-000000000000}">
      <formula1>$AC$40:$AC$43</formula1>
    </dataValidation>
    <dataValidation type="list" allowBlank="1" showInputMessage="1" showErrorMessage="1"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xr:uid="{00000000-0002-0000-0400-000001000000}">
      <formula1>$AB$11:$AB$13</formula1>
    </dataValidation>
    <dataValidation type="list" allowBlank="1" showInputMessage="1" showErrorMessage="1" sqref="JF11:JJ11 O11 TB11:TF11 ACX11:ADB11 AMT11:AMX11 AWP11:AWT11 BGL11:BGP11 BQH11:BQL11 CAD11:CAH11 CJZ11:CKD11 CTV11:CTZ11 DDR11:DDV11 DNN11:DNR11 DXJ11:DXN11 EHF11:EHJ11 ERB11:ERF11 FAX11:FBB11 FKT11:FKX11 FUP11:FUT11 GEL11:GEP11 GOH11:GOL11 GYD11:GYH11 HHZ11:HID11 HRV11:HRZ11 IBR11:IBV11 ILN11:ILR11 IVJ11:IVN11 JFF11:JFJ11 JPB11:JPF11 JYX11:JZB11 KIT11:KIX11 KSP11:KST11 LCL11:LCP11 LMH11:LML11 LWD11:LWH11 MFZ11:MGD11 MPV11:MPZ11 MZR11:MZV11 NJN11:NJR11 NTJ11:NTN11 ODF11:ODJ11 ONB11:ONF11 OWX11:OXB11 PGT11:PGX11 PQP11:PQT11 QAL11:QAP11 QKH11:QKL11 QUD11:QUH11 RDZ11:RED11 RNV11:RNZ11 RXR11:RXV11 SHN11:SHR11 SRJ11:SRN11 TBF11:TBJ11 TLB11:TLF11 TUX11:TVB11 UET11:UEX11 UOP11:UOT11 UYL11:UYP11 VIH11:VIL11 VSD11:VSH11 WBZ11:WCD11 WLV11:WLZ11 WVR11:WVV11 J65548:N65548 JF65548:JJ65548 TB65548:TF65548 ACX65548:ADB65548 AMT65548:AMX65548 AWP65548:AWT65548 BGL65548:BGP65548 BQH65548:BQL65548 CAD65548:CAH65548 CJZ65548:CKD65548 CTV65548:CTZ65548 DDR65548:DDV65548 DNN65548:DNR65548 DXJ65548:DXN65548 EHF65548:EHJ65548 ERB65548:ERF65548 FAX65548:FBB65548 FKT65548:FKX65548 FUP65548:FUT65548 GEL65548:GEP65548 GOH65548:GOL65548 GYD65548:GYH65548 HHZ65548:HID65548 HRV65548:HRZ65548 IBR65548:IBV65548 ILN65548:ILR65548 IVJ65548:IVN65548 JFF65548:JFJ65548 JPB65548:JPF65548 JYX65548:JZB65548 KIT65548:KIX65548 KSP65548:KST65548 LCL65548:LCP65548 LMH65548:LML65548 LWD65548:LWH65548 MFZ65548:MGD65548 MPV65548:MPZ65548 MZR65548:MZV65548 NJN65548:NJR65548 NTJ65548:NTN65548 ODF65548:ODJ65548 ONB65548:ONF65548 OWX65548:OXB65548 PGT65548:PGX65548 PQP65548:PQT65548 QAL65548:QAP65548 QKH65548:QKL65548 QUD65548:QUH65548 RDZ65548:RED65548 RNV65548:RNZ65548 RXR65548:RXV65548 SHN65548:SHR65548 SRJ65548:SRN65548 TBF65548:TBJ65548 TLB65548:TLF65548 TUX65548:TVB65548 UET65548:UEX65548 UOP65548:UOT65548 UYL65548:UYP65548 VIH65548:VIL65548 VSD65548:VSH65548 WBZ65548:WCD65548 WLV65548:WLZ65548 WVR65548:WVV65548 J131084:N131084 JF131084:JJ131084 TB131084:TF131084 ACX131084:ADB131084 AMT131084:AMX131084 AWP131084:AWT131084 BGL131084:BGP131084 BQH131084:BQL131084 CAD131084:CAH131084 CJZ131084:CKD131084 CTV131084:CTZ131084 DDR131084:DDV131084 DNN131084:DNR131084 DXJ131084:DXN131084 EHF131084:EHJ131084 ERB131084:ERF131084 FAX131084:FBB131084 FKT131084:FKX131084 FUP131084:FUT131084 GEL131084:GEP131084 GOH131084:GOL131084 GYD131084:GYH131084 HHZ131084:HID131084 HRV131084:HRZ131084 IBR131084:IBV131084 ILN131084:ILR131084 IVJ131084:IVN131084 JFF131084:JFJ131084 JPB131084:JPF131084 JYX131084:JZB131084 KIT131084:KIX131084 KSP131084:KST131084 LCL131084:LCP131084 LMH131084:LML131084 LWD131084:LWH131084 MFZ131084:MGD131084 MPV131084:MPZ131084 MZR131084:MZV131084 NJN131084:NJR131084 NTJ131084:NTN131084 ODF131084:ODJ131084 ONB131084:ONF131084 OWX131084:OXB131084 PGT131084:PGX131084 PQP131084:PQT131084 QAL131084:QAP131084 QKH131084:QKL131084 QUD131084:QUH131084 RDZ131084:RED131084 RNV131084:RNZ131084 RXR131084:RXV131084 SHN131084:SHR131084 SRJ131084:SRN131084 TBF131084:TBJ131084 TLB131084:TLF131084 TUX131084:TVB131084 UET131084:UEX131084 UOP131084:UOT131084 UYL131084:UYP131084 VIH131084:VIL131084 VSD131084:VSH131084 WBZ131084:WCD131084 WLV131084:WLZ131084 WVR131084:WVV131084 J196620:N196620 JF196620:JJ196620 TB196620:TF196620 ACX196620:ADB196620 AMT196620:AMX196620 AWP196620:AWT196620 BGL196620:BGP196620 BQH196620:BQL196620 CAD196620:CAH196620 CJZ196620:CKD196620 CTV196620:CTZ196620 DDR196620:DDV196620 DNN196620:DNR196620 DXJ196620:DXN196620 EHF196620:EHJ196620 ERB196620:ERF196620 FAX196620:FBB196620 FKT196620:FKX196620 FUP196620:FUT196620 GEL196620:GEP196620 GOH196620:GOL196620 GYD196620:GYH196620 HHZ196620:HID196620 HRV196620:HRZ196620 IBR196620:IBV196620 ILN196620:ILR196620 IVJ196620:IVN196620 JFF196620:JFJ196620 JPB196620:JPF196620 JYX196620:JZB196620 KIT196620:KIX196620 KSP196620:KST196620 LCL196620:LCP196620 LMH196620:LML196620 LWD196620:LWH196620 MFZ196620:MGD196620 MPV196620:MPZ196620 MZR196620:MZV196620 NJN196620:NJR196620 NTJ196620:NTN196620 ODF196620:ODJ196620 ONB196620:ONF196620 OWX196620:OXB196620 PGT196620:PGX196620 PQP196620:PQT196620 QAL196620:QAP196620 QKH196620:QKL196620 QUD196620:QUH196620 RDZ196620:RED196620 RNV196620:RNZ196620 RXR196620:RXV196620 SHN196620:SHR196620 SRJ196620:SRN196620 TBF196620:TBJ196620 TLB196620:TLF196620 TUX196620:TVB196620 UET196620:UEX196620 UOP196620:UOT196620 UYL196620:UYP196620 VIH196620:VIL196620 VSD196620:VSH196620 WBZ196620:WCD196620 WLV196620:WLZ196620 WVR196620:WVV196620 J262156:N262156 JF262156:JJ262156 TB262156:TF262156 ACX262156:ADB262156 AMT262156:AMX262156 AWP262156:AWT262156 BGL262156:BGP262156 BQH262156:BQL262156 CAD262156:CAH262156 CJZ262156:CKD262156 CTV262156:CTZ262156 DDR262156:DDV262156 DNN262156:DNR262156 DXJ262156:DXN262156 EHF262156:EHJ262156 ERB262156:ERF262156 FAX262156:FBB262156 FKT262156:FKX262156 FUP262156:FUT262156 GEL262156:GEP262156 GOH262156:GOL262156 GYD262156:GYH262156 HHZ262156:HID262156 HRV262156:HRZ262156 IBR262156:IBV262156 ILN262156:ILR262156 IVJ262156:IVN262156 JFF262156:JFJ262156 JPB262156:JPF262156 JYX262156:JZB262156 KIT262156:KIX262156 KSP262156:KST262156 LCL262156:LCP262156 LMH262156:LML262156 LWD262156:LWH262156 MFZ262156:MGD262156 MPV262156:MPZ262156 MZR262156:MZV262156 NJN262156:NJR262156 NTJ262156:NTN262156 ODF262156:ODJ262156 ONB262156:ONF262156 OWX262156:OXB262156 PGT262156:PGX262156 PQP262156:PQT262156 QAL262156:QAP262156 QKH262156:QKL262156 QUD262156:QUH262156 RDZ262156:RED262156 RNV262156:RNZ262156 RXR262156:RXV262156 SHN262156:SHR262156 SRJ262156:SRN262156 TBF262156:TBJ262156 TLB262156:TLF262156 TUX262156:TVB262156 UET262156:UEX262156 UOP262156:UOT262156 UYL262156:UYP262156 VIH262156:VIL262156 VSD262156:VSH262156 WBZ262156:WCD262156 WLV262156:WLZ262156 WVR262156:WVV262156 J327692:N327692 JF327692:JJ327692 TB327692:TF327692 ACX327692:ADB327692 AMT327692:AMX327692 AWP327692:AWT327692 BGL327692:BGP327692 BQH327692:BQL327692 CAD327692:CAH327692 CJZ327692:CKD327692 CTV327692:CTZ327692 DDR327692:DDV327692 DNN327692:DNR327692 DXJ327692:DXN327692 EHF327692:EHJ327692 ERB327692:ERF327692 FAX327692:FBB327692 FKT327692:FKX327692 FUP327692:FUT327692 GEL327692:GEP327692 GOH327692:GOL327692 GYD327692:GYH327692 HHZ327692:HID327692 HRV327692:HRZ327692 IBR327692:IBV327692 ILN327692:ILR327692 IVJ327692:IVN327692 JFF327692:JFJ327692 JPB327692:JPF327692 JYX327692:JZB327692 KIT327692:KIX327692 KSP327692:KST327692 LCL327692:LCP327692 LMH327692:LML327692 LWD327692:LWH327692 MFZ327692:MGD327692 MPV327692:MPZ327692 MZR327692:MZV327692 NJN327692:NJR327692 NTJ327692:NTN327692 ODF327692:ODJ327692 ONB327692:ONF327692 OWX327692:OXB327692 PGT327692:PGX327692 PQP327692:PQT327692 QAL327692:QAP327692 QKH327692:QKL327692 QUD327692:QUH327692 RDZ327692:RED327692 RNV327692:RNZ327692 RXR327692:RXV327692 SHN327692:SHR327692 SRJ327692:SRN327692 TBF327692:TBJ327692 TLB327692:TLF327692 TUX327692:TVB327692 UET327692:UEX327692 UOP327692:UOT327692 UYL327692:UYP327692 VIH327692:VIL327692 VSD327692:VSH327692 WBZ327692:WCD327692 WLV327692:WLZ327692 WVR327692:WVV327692 J393228:N393228 JF393228:JJ393228 TB393228:TF393228 ACX393228:ADB393228 AMT393228:AMX393228 AWP393228:AWT393228 BGL393228:BGP393228 BQH393228:BQL393228 CAD393228:CAH393228 CJZ393228:CKD393228 CTV393228:CTZ393228 DDR393228:DDV393228 DNN393228:DNR393228 DXJ393228:DXN393228 EHF393228:EHJ393228 ERB393228:ERF393228 FAX393228:FBB393228 FKT393228:FKX393228 FUP393228:FUT393228 GEL393228:GEP393228 GOH393228:GOL393228 GYD393228:GYH393228 HHZ393228:HID393228 HRV393228:HRZ393228 IBR393228:IBV393228 ILN393228:ILR393228 IVJ393228:IVN393228 JFF393228:JFJ393228 JPB393228:JPF393228 JYX393228:JZB393228 KIT393228:KIX393228 KSP393228:KST393228 LCL393228:LCP393228 LMH393228:LML393228 LWD393228:LWH393228 MFZ393228:MGD393228 MPV393228:MPZ393228 MZR393228:MZV393228 NJN393228:NJR393228 NTJ393228:NTN393228 ODF393228:ODJ393228 ONB393228:ONF393228 OWX393228:OXB393228 PGT393228:PGX393228 PQP393228:PQT393228 QAL393228:QAP393228 QKH393228:QKL393228 QUD393228:QUH393228 RDZ393228:RED393228 RNV393228:RNZ393228 RXR393228:RXV393228 SHN393228:SHR393228 SRJ393228:SRN393228 TBF393228:TBJ393228 TLB393228:TLF393228 TUX393228:TVB393228 UET393228:UEX393228 UOP393228:UOT393228 UYL393228:UYP393228 VIH393228:VIL393228 VSD393228:VSH393228 WBZ393228:WCD393228 WLV393228:WLZ393228 WVR393228:WVV393228 J458764:N458764 JF458764:JJ458764 TB458764:TF458764 ACX458764:ADB458764 AMT458764:AMX458764 AWP458764:AWT458764 BGL458764:BGP458764 BQH458764:BQL458764 CAD458764:CAH458764 CJZ458764:CKD458764 CTV458764:CTZ458764 DDR458764:DDV458764 DNN458764:DNR458764 DXJ458764:DXN458764 EHF458764:EHJ458764 ERB458764:ERF458764 FAX458764:FBB458764 FKT458764:FKX458764 FUP458764:FUT458764 GEL458764:GEP458764 GOH458764:GOL458764 GYD458764:GYH458764 HHZ458764:HID458764 HRV458764:HRZ458764 IBR458764:IBV458764 ILN458764:ILR458764 IVJ458764:IVN458764 JFF458764:JFJ458764 JPB458764:JPF458764 JYX458764:JZB458764 KIT458764:KIX458764 KSP458764:KST458764 LCL458764:LCP458764 LMH458764:LML458764 LWD458764:LWH458764 MFZ458764:MGD458764 MPV458764:MPZ458764 MZR458764:MZV458764 NJN458764:NJR458764 NTJ458764:NTN458764 ODF458764:ODJ458764 ONB458764:ONF458764 OWX458764:OXB458764 PGT458764:PGX458764 PQP458764:PQT458764 QAL458764:QAP458764 QKH458764:QKL458764 QUD458764:QUH458764 RDZ458764:RED458764 RNV458764:RNZ458764 RXR458764:RXV458764 SHN458764:SHR458764 SRJ458764:SRN458764 TBF458764:TBJ458764 TLB458764:TLF458764 TUX458764:TVB458764 UET458764:UEX458764 UOP458764:UOT458764 UYL458764:UYP458764 VIH458764:VIL458764 VSD458764:VSH458764 WBZ458764:WCD458764 WLV458764:WLZ458764 WVR458764:WVV458764 J524300:N524300 JF524300:JJ524300 TB524300:TF524300 ACX524300:ADB524300 AMT524300:AMX524300 AWP524300:AWT524300 BGL524300:BGP524300 BQH524300:BQL524300 CAD524300:CAH524300 CJZ524300:CKD524300 CTV524300:CTZ524300 DDR524300:DDV524300 DNN524300:DNR524300 DXJ524300:DXN524300 EHF524300:EHJ524300 ERB524300:ERF524300 FAX524300:FBB524300 FKT524300:FKX524300 FUP524300:FUT524300 GEL524300:GEP524300 GOH524300:GOL524300 GYD524300:GYH524300 HHZ524300:HID524300 HRV524300:HRZ524300 IBR524300:IBV524300 ILN524300:ILR524300 IVJ524300:IVN524300 JFF524300:JFJ524300 JPB524300:JPF524300 JYX524300:JZB524300 KIT524300:KIX524300 KSP524300:KST524300 LCL524300:LCP524300 LMH524300:LML524300 LWD524300:LWH524300 MFZ524300:MGD524300 MPV524300:MPZ524300 MZR524300:MZV524300 NJN524300:NJR524300 NTJ524300:NTN524300 ODF524300:ODJ524300 ONB524300:ONF524300 OWX524300:OXB524300 PGT524300:PGX524300 PQP524300:PQT524300 QAL524300:QAP524300 QKH524300:QKL524300 QUD524300:QUH524300 RDZ524300:RED524300 RNV524300:RNZ524300 RXR524300:RXV524300 SHN524300:SHR524300 SRJ524300:SRN524300 TBF524300:TBJ524300 TLB524300:TLF524300 TUX524300:TVB524300 UET524300:UEX524300 UOP524300:UOT524300 UYL524300:UYP524300 VIH524300:VIL524300 VSD524300:VSH524300 WBZ524300:WCD524300 WLV524300:WLZ524300 WVR524300:WVV524300 J589836:N589836 JF589836:JJ589836 TB589836:TF589836 ACX589836:ADB589836 AMT589836:AMX589836 AWP589836:AWT589836 BGL589836:BGP589836 BQH589836:BQL589836 CAD589836:CAH589836 CJZ589836:CKD589836 CTV589836:CTZ589836 DDR589836:DDV589836 DNN589836:DNR589836 DXJ589836:DXN589836 EHF589836:EHJ589836 ERB589836:ERF589836 FAX589836:FBB589836 FKT589836:FKX589836 FUP589836:FUT589836 GEL589836:GEP589836 GOH589836:GOL589836 GYD589836:GYH589836 HHZ589836:HID589836 HRV589836:HRZ589836 IBR589836:IBV589836 ILN589836:ILR589836 IVJ589836:IVN589836 JFF589836:JFJ589836 JPB589836:JPF589836 JYX589836:JZB589836 KIT589836:KIX589836 KSP589836:KST589836 LCL589836:LCP589836 LMH589836:LML589836 LWD589836:LWH589836 MFZ589836:MGD589836 MPV589836:MPZ589836 MZR589836:MZV589836 NJN589836:NJR589836 NTJ589836:NTN589836 ODF589836:ODJ589836 ONB589836:ONF589836 OWX589836:OXB589836 PGT589836:PGX589836 PQP589836:PQT589836 QAL589836:QAP589836 QKH589836:QKL589836 QUD589836:QUH589836 RDZ589836:RED589836 RNV589836:RNZ589836 RXR589836:RXV589836 SHN589836:SHR589836 SRJ589836:SRN589836 TBF589836:TBJ589836 TLB589836:TLF589836 TUX589836:TVB589836 UET589836:UEX589836 UOP589836:UOT589836 UYL589836:UYP589836 VIH589836:VIL589836 VSD589836:VSH589836 WBZ589836:WCD589836 WLV589836:WLZ589836 WVR589836:WVV589836 J655372:N655372 JF655372:JJ655372 TB655372:TF655372 ACX655372:ADB655372 AMT655372:AMX655372 AWP655372:AWT655372 BGL655372:BGP655372 BQH655372:BQL655372 CAD655372:CAH655372 CJZ655372:CKD655372 CTV655372:CTZ655372 DDR655372:DDV655372 DNN655372:DNR655372 DXJ655372:DXN655372 EHF655372:EHJ655372 ERB655372:ERF655372 FAX655372:FBB655372 FKT655372:FKX655372 FUP655372:FUT655372 GEL655372:GEP655372 GOH655372:GOL655372 GYD655372:GYH655372 HHZ655372:HID655372 HRV655372:HRZ655372 IBR655372:IBV655372 ILN655372:ILR655372 IVJ655372:IVN655372 JFF655372:JFJ655372 JPB655372:JPF655372 JYX655372:JZB655372 KIT655372:KIX655372 KSP655372:KST655372 LCL655372:LCP655372 LMH655372:LML655372 LWD655372:LWH655372 MFZ655372:MGD655372 MPV655372:MPZ655372 MZR655372:MZV655372 NJN655372:NJR655372 NTJ655372:NTN655372 ODF655372:ODJ655372 ONB655372:ONF655372 OWX655372:OXB655372 PGT655372:PGX655372 PQP655372:PQT655372 QAL655372:QAP655372 QKH655372:QKL655372 QUD655372:QUH655372 RDZ655372:RED655372 RNV655372:RNZ655372 RXR655372:RXV655372 SHN655372:SHR655372 SRJ655372:SRN655372 TBF655372:TBJ655372 TLB655372:TLF655372 TUX655372:TVB655372 UET655372:UEX655372 UOP655372:UOT655372 UYL655372:UYP655372 VIH655372:VIL655372 VSD655372:VSH655372 WBZ655372:WCD655372 WLV655372:WLZ655372 WVR655372:WVV655372 J720908:N720908 JF720908:JJ720908 TB720908:TF720908 ACX720908:ADB720908 AMT720908:AMX720908 AWP720908:AWT720908 BGL720908:BGP720908 BQH720908:BQL720908 CAD720908:CAH720908 CJZ720908:CKD720908 CTV720908:CTZ720908 DDR720908:DDV720908 DNN720908:DNR720908 DXJ720908:DXN720908 EHF720908:EHJ720908 ERB720908:ERF720908 FAX720908:FBB720908 FKT720908:FKX720908 FUP720908:FUT720908 GEL720908:GEP720908 GOH720908:GOL720908 GYD720908:GYH720908 HHZ720908:HID720908 HRV720908:HRZ720908 IBR720908:IBV720908 ILN720908:ILR720908 IVJ720908:IVN720908 JFF720908:JFJ720908 JPB720908:JPF720908 JYX720908:JZB720908 KIT720908:KIX720908 KSP720908:KST720908 LCL720908:LCP720908 LMH720908:LML720908 LWD720908:LWH720908 MFZ720908:MGD720908 MPV720908:MPZ720908 MZR720908:MZV720908 NJN720908:NJR720908 NTJ720908:NTN720908 ODF720908:ODJ720908 ONB720908:ONF720908 OWX720908:OXB720908 PGT720908:PGX720908 PQP720908:PQT720908 QAL720908:QAP720908 QKH720908:QKL720908 QUD720908:QUH720908 RDZ720908:RED720908 RNV720908:RNZ720908 RXR720908:RXV720908 SHN720908:SHR720908 SRJ720908:SRN720908 TBF720908:TBJ720908 TLB720908:TLF720908 TUX720908:TVB720908 UET720908:UEX720908 UOP720908:UOT720908 UYL720908:UYP720908 VIH720908:VIL720908 VSD720908:VSH720908 WBZ720908:WCD720908 WLV720908:WLZ720908 WVR720908:WVV720908 J786444:N786444 JF786444:JJ786444 TB786444:TF786444 ACX786444:ADB786444 AMT786444:AMX786444 AWP786444:AWT786444 BGL786444:BGP786444 BQH786444:BQL786444 CAD786444:CAH786444 CJZ786444:CKD786444 CTV786444:CTZ786444 DDR786444:DDV786444 DNN786444:DNR786444 DXJ786444:DXN786444 EHF786444:EHJ786444 ERB786444:ERF786444 FAX786444:FBB786444 FKT786444:FKX786444 FUP786444:FUT786444 GEL786444:GEP786444 GOH786444:GOL786444 GYD786444:GYH786444 HHZ786444:HID786444 HRV786444:HRZ786444 IBR786444:IBV786444 ILN786444:ILR786444 IVJ786444:IVN786444 JFF786444:JFJ786444 JPB786444:JPF786444 JYX786444:JZB786444 KIT786444:KIX786444 KSP786444:KST786444 LCL786444:LCP786444 LMH786444:LML786444 LWD786444:LWH786444 MFZ786444:MGD786444 MPV786444:MPZ786444 MZR786444:MZV786444 NJN786444:NJR786444 NTJ786444:NTN786444 ODF786444:ODJ786444 ONB786444:ONF786444 OWX786444:OXB786444 PGT786444:PGX786444 PQP786444:PQT786444 QAL786444:QAP786444 QKH786444:QKL786444 QUD786444:QUH786444 RDZ786444:RED786444 RNV786444:RNZ786444 RXR786444:RXV786444 SHN786444:SHR786444 SRJ786444:SRN786444 TBF786444:TBJ786444 TLB786444:TLF786444 TUX786444:TVB786444 UET786444:UEX786444 UOP786444:UOT786444 UYL786444:UYP786444 VIH786444:VIL786444 VSD786444:VSH786444 WBZ786444:WCD786444 WLV786444:WLZ786444 WVR786444:WVV786444 J851980:N851980 JF851980:JJ851980 TB851980:TF851980 ACX851980:ADB851980 AMT851980:AMX851980 AWP851980:AWT851980 BGL851980:BGP851980 BQH851980:BQL851980 CAD851980:CAH851980 CJZ851980:CKD851980 CTV851980:CTZ851980 DDR851980:DDV851980 DNN851980:DNR851980 DXJ851980:DXN851980 EHF851980:EHJ851980 ERB851980:ERF851980 FAX851980:FBB851980 FKT851980:FKX851980 FUP851980:FUT851980 GEL851980:GEP851980 GOH851980:GOL851980 GYD851980:GYH851980 HHZ851980:HID851980 HRV851980:HRZ851980 IBR851980:IBV851980 ILN851980:ILR851980 IVJ851980:IVN851980 JFF851980:JFJ851980 JPB851980:JPF851980 JYX851980:JZB851980 KIT851980:KIX851980 KSP851980:KST851980 LCL851980:LCP851980 LMH851980:LML851980 LWD851980:LWH851980 MFZ851980:MGD851980 MPV851980:MPZ851980 MZR851980:MZV851980 NJN851980:NJR851980 NTJ851980:NTN851980 ODF851980:ODJ851980 ONB851980:ONF851980 OWX851980:OXB851980 PGT851980:PGX851980 PQP851980:PQT851980 QAL851980:QAP851980 QKH851980:QKL851980 QUD851980:QUH851980 RDZ851980:RED851980 RNV851980:RNZ851980 RXR851980:RXV851980 SHN851980:SHR851980 SRJ851980:SRN851980 TBF851980:TBJ851980 TLB851980:TLF851980 TUX851980:TVB851980 UET851980:UEX851980 UOP851980:UOT851980 UYL851980:UYP851980 VIH851980:VIL851980 VSD851980:VSH851980 WBZ851980:WCD851980 WLV851980:WLZ851980 WVR851980:WVV851980 J917516:N917516 JF917516:JJ917516 TB917516:TF917516 ACX917516:ADB917516 AMT917516:AMX917516 AWP917516:AWT917516 BGL917516:BGP917516 BQH917516:BQL917516 CAD917516:CAH917516 CJZ917516:CKD917516 CTV917516:CTZ917516 DDR917516:DDV917516 DNN917516:DNR917516 DXJ917516:DXN917516 EHF917516:EHJ917516 ERB917516:ERF917516 FAX917516:FBB917516 FKT917516:FKX917516 FUP917516:FUT917516 GEL917516:GEP917516 GOH917516:GOL917516 GYD917516:GYH917516 HHZ917516:HID917516 HRV917516:HRZ917516 IBR917516:IBV917516 ILN917516:ILR917516 IVJ917516:IVN917516 JFF917516:JFJ917516 JPB917516:JPF917516 JYX917516:JZB917516 KIT917516:KIX917516 KSP917516:KST917516 LCL917516:LCP917516 LMH917516:LML917516 LWD917516:LWH917516 MFZ917516:MGD917516 MPV917516:MPZ917516 MZR917516:MZV917516 NJN917516:NJR917516 NTJ917516:NTN917516 ODF917516:ODJ917516 ONB917516:ONF917516 OWX917516:OXB917516 PGT917516:PGX917516 PQP917516:PQT917516 QAL917516:QAP917516 QKH917516:QKL917516 QUD917516:QUH917516 RDZ917516:RED917516 RNV917516:RNZ917516 RXR917516:RXV917516 SHN917516:SHR917516 SRJ917516:SRN917516 TBF917516:TBJ917516 TLB917516:TLF917516 TUX917516:TVB917516 UET917516:UEX917516 UOP917516:UOT917516 UYL917516:UYP917516 VIH917516:VIL917516 VSD917516:VSH917516 WBZ917516:WCD917516 WLV917516:WLZ917516 WVR917516:WVV917516 J983052:N983052 JF983052:JJ983052 TB983052:TF983052 ACX983052:ADB983052 AMT983052:AMX983052 AWP983052:AWT983052 BGL983052:BGP983052 BQH983052:BQL983052 CAD983052:CAH983052 CJZ983052:CKD983052 CTV983052:CTZ983052 DDR983052:DDV983052 DNN983052:DNR983052 DXJ983052:DXN983052 EHF983052:EHJ983052 ERB983052:ERF983052 FAX983052:FBB983052 FKT983052:FKX983052 FUP983052:FUT983052 GEL983052:GEP983052 GOH983052:GOL983052 GYD983052:GYH983052 HHZ983052:HID983052 HRV983052:HRZ983052 IBR983052:IBV983052 ILN983052:ILR983052 IVJ983052:IVN983052 JFF983052:JFJ983052 JPB983052:JPF983052 JYX983052:JZB983052 KIT983052:KIX983052 KSP983052:KST983052 LCL983052:LCP983052 LMH983052:LML983052 LWD983052:LWH983052 MFZ983052:MGD983052 MPV983052:MPZ983052 MZR983052:MZV983052 NJN983052:NJR983052 NTJ983052:NTN983052 ODF983052:ODJ983052 ONB983052:ONF983052 OWX983052:OXB983052 PGT983052:PGX983052 PQP983052:PQT983052 QAL983052:QAP983052 QKH983052:QKL983052 QUD983052:QUH983052 RDZ983052:RED983052 RNV983052:RNZ983052 RXR983052:RXV983052 SHN983052:SHR983052 SRJ983052:SRN983052 TBF983052:TBJ983052 TLB983052:TLF983052 TUX983052:TVB983052 UET983052:UEX983052 UOP983052:UOT983052 UYL983052:UYP983052 VIH983052:VIL983052 VSD983052:VSH983052 WBZ983052:WCD983052 WLV983052:WLZ983052 WVR983052:WVV983052" xr:uid="{00000000-0002-0000-0400-000002000000}">
      <formula1>$AC$11:$AC$18</formula1>
    </dataValidation>
    <dataValidation type="list" allowBlank="1" showInputMessage="1" showErrorMessage="1" sqref="N13:P13 WVV983054:WVX983054 WLZ983054:WMB983054 WCD983054:WCF983054 VSH983054:VSJ983054 VIL983054:VIN983054 UYP983054:UYR983054 UOT983054:UOV983054 UEX983054:UEZ983054 TVB983054:TVD983054 TLF983054:TLH983054 TBJ983054:TBL983054 SRN983054:SRP983054 SHR983054:SHT983054 RXV983054:RXX983054 RNZ983054:ROB983054 RED983054:REF983054 QUH983054:QUJ983054 QKL983054:QKN983054 QAP983054:QAR983054 PQT983054:PQV983054 PGX983054:PGZ983054 OXB983054:OXD983054 ONF983054:ONH983054 ODJ983054:ODL983054 NTN983054:NTP983054 NJR983054:NJT983054 MZV983054:MZX983054 MPZ983054:MQB983054 MGD983054:MGF983054 LWH983054:LWJ983054 LML983054:LMN983054 LCP983054:LCR983054 KST983054:KSV983054 KIX983054:KIZ983054 JZB983054:JZD983054 JPF983054:JPH983054 JFJ983054:JFL983054 IVN983054:IVP983054 ILR983054:ILT983054 IBV983054:IBX983054 HRZ983054:HSB983054 HID983054:HIF983054 GYH983054:GYJ983054 GOL983054:GON983054 GEP983054:GER983054 FUT983054:FUV983054 FKX983054:FKZ983054 FBB983054:FBD983054 ERF983054:ERH983054 EHJ983054:EHL983054 DXN983054:DXP983054 DNR983054:DNT983054 DDV983054:DDX983054 CTZ983054:CUB983054 CKD983054:CKF983054 CAH983054:CAJ983054 BQL983054:BQN983054 BGP983054:BGR983054 AWT983054:AWV983054 AMX983054:AMZ983054 ADB983054:ADD983054 TF983054:TH983054 JJ983054:JL983054 N983054:P983054 WVV917518:WVX917518 WLZ917518:WMB917518 WCD917518:WCF917518 VSH917518:VSJ917518 VIL917518:VIN917518 UYP917518:UYR917518 UOT917518:UOV917518 UEX917518:UEZ917518 TVB917518:TVD917518 TLF917518:TLH917518 TBJ917518:TBL917518 SRN917518:SRP917518 SHR917518:SHT917518 RXV917518:RXX917518 RNZ917518:ROB917518 RED917518:REF917518 QUH917518:QUJ917518 QKL917518:QKN917518 QAP917518:QAR917518 PQT917518:PQV917518 PGX917518:PGZ917518 OXB917518:OXD917518 ONF917518:ONH917518 ODJ917518:ODL917518 NTN917518:NTP917518 NJR917518:NJT917518 MZV917518:MZX917518 MPZ917518:MQB917518 MGD917518:MGF917518 LWH917518:LWJ917518 LML917518:LMN917518 LCP917518:LCR917518 KST917518:KSV917518 KIX917518:KIZ917518 JZB917518:JZD917518 JPF917518:JPH917518 JFJ917518:JFL917518 IVN917518:IVP917518 ILR917518:ILT917518 IBV917518:IBX917518 HRZ917518:HSB917518 HID917518:HIF917518 GYH917518:GYJ917518 GOL917518:GON917518 GEP917518:GER917518 FUT917518:FUV917518 FKX917518:FKZ917518 FBB917518:FBD917518 ERF917518:ERH917518 EHJ917518:EHL917518 DXN917518:DXP917518 DNR917518:DNT917518 DDV917518:DDX917518 CTZ917518:CUB917518 CKD917518:CKF917518 CAH917518:CAJ917518 BQL917518:BQN917518 BGP917518:BGR917518 AWT917518:AWV917518 AMX917518:AMZ917518 ADB917518:ADD917518 TF917518:TH917518 JJ917518:JL917518 N917518:P917518 WVV851982:WVX851982 WLZ851982:WMB851982 WCD851982:WCF851982 VSH851982:VSJ851982 VIL851982:VIN851982 UYP851982:UYR851982 UOT851982:UOV851982 UEX851982:UEZ851982 TVB851982:TVD851982 TLF851982:TLH851982 TBJ851982:TBL851982 SRN851982:SRP851982 SHR851982:SHT851982 RXV851982:RXX851982 RNZ851982:ROB851982 RED851982:REF851982 QUH851982:QUJ851982 QKL851982:QKN851982 QAP851982:QAR851982 PQT851982:PQV851982 PGX851982:PGZ851982 OXB851982:OXD851982 ONF851982:ONH851982 ODJ851982:ODL851982 NTN851982:NTP851982 NJR851982:NJT851982 MZV851982:MZX851982 MPZ851982:MQB851982 MGD851982:MGF851982 LWH851982:LWJ851982 LML851982:LMN851982 LCP851982:LCR851982 KST851982:KSV851982 KIX851982:KIZ851982 JZB851982:JZD851982 JPF851982:JPH851982 JFJ851982:JFL851982 IVN851982:IVP851982 ILR851982:ILT851982 IBV851982:IBX851982 HRZ851982:HSB851982 HID851982:HIF851982 GYH851982:GYJ851982 GOL851982:GON851982 GEP851982:GER851982 FUT851982:FUV851982 FKX851982:FKZ851982 FBB851982:FBD851982 ERF851982:ERH851982 EHJ851982:EHL851982 DXN851982:DXP851982 DNR851982:DNT851982 DDV851982:DDX851982 CTZ851982:CUB851982 CKD851982:CKF851982 CAH851982:CAJ851982 BQL851982:BQN851982 BGP851982:BGR851982 AWT851982:AWV851982 AMX851982:AMZ851982 ADB851982:ADD851982 TF851982:TH851982 JJ851982:JL851982 N851982:P851982 WVV786446:WVX786446 WLZ786446:WMB786446 WCD786446:WCF786446 VSH786446:VSJ786446 VIL786446:VIN786446 UYP786446:UYR786446 UOT786446:UOV786446 UEX786446:UEZ786446 TVB786446:TVD786446 TLF786446:TLH786446 TBJ786446:TBL786446 SRN786446:SRP786446 SHR786446:SHT786446 RXV786446:RXX786446 RNZ786446:ROB786446 RED786446:REF786446 QUH786446:QUJ786446 QKL786446:QKN786446 QAP786446:QAR786446 PQT786446:PQV786446 PGX786446:PGZ786446 OXB786446:OXD786446 ONF786446:ONH786446 ODJ786446:ODL786446 NTN786446:NTP786446 NJR786446:NJT786446 MZV786446:MZX786446 MPZ786446:MQB786446 MGD786446:MGF786446 LWH786446:LWJ786446 LML786446:LMN786446 LCP786446:LCR786446 KST786446:KSV786446 KIX786446:KIZ786446 JZB786446:JZD786446 JPF786446:JPH786446 JFJ786446:JFL786446 IVN786446:IVP786446 ILR786446:ILT786446 IBV786446:IBX786446 HRZ786446:HSB786446 HID786446:HIF786446 GYH786446:GYJ786446 GOL786446:GON786446 GEP786446:GER786446 FUT786446:FUV786446 FKX786446:FKZ786446 FBB786446:FBD786446 ERF786446:ERH786446 EHJ786446:EHL786446 DXN786446:DXP786446 DNR786446:DNT786446 DDV786446:DDX786446 CTZ786446:CUB786446 CKD786446:CKF786446 CAH786446:CAJ786446 BQL786446:BQN786446 BGP786446:BGR786446 AWT786446:AWV786446 AMX786446:AMZ786446 ADB786446:ADD786446 TF786446:TH786446 JJ786446:JL786446 N786446:P786446 WVV720910:WVX720910 WLZ720910:WMB720910 WCD720910:WCF720910 VSH720910:VSJ720910 VIL720910:VIN720910 UYP720910:UYR720910 UOT720910:UOV720910 UEX720910:UEZ720910 TVB720910:TVD720910 TLF720910:TLH720910 TBJ720910:TBL720910 SRN720910:SRP720910 SHR720910:SHT720910 RXV720910:RXX720910 RNZ720910:ROB720910 RED720910:REF720910 QUH720910:QUJ720910 QKL720910:QKN720910 QAP720910:QAR720910 PQT720910:PQV720910 PGX720910:PGZ720910 OXB720910:OXD720910 ONF720910:ONH720910 ODJ720910:ODL720910 NTN720910:NTP720910 NJR720910:NJT720910 MZV720910:MZX720910 MPZ720910:MQB720910 MGD720910:MGF720910 LWH720910:LWJ720910 LML720910:LMN720910 LCP720910:LCR720910 KST720910:KSV720910 KIX720910:KIZ720910 JZB720910:JZD720910 JPF720910:JPH720910 JFJ720910:JFL720910 IVN720910:IVP720910 ILR720910:ILT720910 IBV720910:IBX720910 HRZ720910:HSB720910 HID720910:HIF720910 GYH720910:GYJ720910 GOL720910:GON720910 GEP720910:GER720910 FUT720910:FUV720910 FKX720910:FKZ720910 FBB720910:FBD720910 ERF720910:ERH720910 EHJ720910:EHL720910 DXN720910:DXP720910 DNR720910:DNT720910 DDV720910:DDX720910 CTZ720910:CUB720910 CKD720910:CKF720910 CAH720910:CAJ720910 BQL720910:BQN720910 BGP720910:BGR720910 AWT720910:AWV720910 AMX720910:AMZ720910 ADB720910:ADD720910 TF720910:TH720910 JJ720910:JL720910 N720910:P720910 WVV655374:WVX655374 WLZ655374:WMB655374 WCD655374:WCF655374 VSH655374:VSJ655374 VIL655374:VIN655374 UYP655374:UYR655374 UOT655374:UOV655374 UEX655374:UEZ655374 TVB655374:TVD655374 TLF655374:TLH655374 TBJ655374:TBL655374 SRN655374:SRP655374 SHR655374:SHT655374 RXV655374:RXX655374 RNZ655374:ROB655374 RED655374:REF655374 QUH655374:QUJ655374 QKL655374:QKN655374 QAP655374:QAR655374 PQT655374:PQV655374 PGX655374:PGZ655374 OXB655374:OXD655374 ONF655374:ONH655374 ODJ655374:ODL655374 NTN655374:NTP655374 NJR655374:NJT655374 MZV655374:MZX655374 MPZ655374:MQB655374 MGD655374:MGF655374 LWH655374:LWJ655374 LML655374:LMN655374 LCP655374:LCR655374 KST655374:KSV655374 KIX655374:KIZ655374 JZB655374:JZD655374 JPF655374:JPH655374 JFJ655374:JFL655374 IVN655374:IVP655374 ILR655374:ILT655374 IBV655374:IBX655374 HRZ655374:HSB655374 HID655374:HIF655374 GYH655374:GYJ655374 GOL655374:GON655374 GEP655374:GER655374 FUT655374:FUV655374 FKX655374:FKZ655374 FBB655374:FBD655374 ERF655374:ERH655374 EHJ655374:EHL655374 DXN655374:DXP655374 DNR655374:DNT655374 DDV655374:DDX655374 CTZ655374:CUB655374 CKD655374:CKF655374 CAH655374:CAJ655374 BQL655374:BQN655374 BGP655374:BGR655374 AWT655374:AWV655374 AMX655374:AMZ655374 ADB655374:ADD655374 TF655374:TH655374 JJ655374:JL655374 N655374:P655374 WVV589838:WVX589838 WLZ589838:WMB589838 WCD589838:WCF589838 VSH589838:VSJ589838 VIL589838:VIN589838 UYP589838:UYR589838 UOT589838:UOV589838 UEX589838:UEZ589838 TVB589838:TVD589838 TLF589838:TLH589838 TBJ589838:TBL589838 SRN589838:SRP589838 SHR589838:SHT589838 RXV589838:RXX589838 RNZ589838:ROB589838 RED589838:REF589838 QUH589838:QUJ589838 QKL589838:QKN589838 QAP589838:QAR589838 PQT589838:PQV589838 PGX589838:PGZ589838 OXB589838:OXD589838 ONF589838:ONH589838 ODJ589838:ODL589838 NTN589838:NTP589838 NJR589838:NJT589838 MZV589838:MZX589838 MPZ589838:MQB589838 MGD589838:MGF589838 LWH589838:LWJ589838 LML589838:LMN589838 LCP589838:LCR589838 KST589838:KSV589838 KIX589838:KIZ589838 JZB589838:JZD589838 JPF589838:JPH589838 JFJ589838:JFL589838 IVN589838:IVP589838 ILR589838:ILT589838 IBV589838:IBX589838 HRZ589838:HSB589838 HID589838:HIF589838 GYH589838:GYJ589838 GOL589838:GON589838 GEP589838:GER589838 FUT589838:FUV589838 FKX589838:FKZ589838 FBB589838:FBD589838 ERF589838:ERH589838 EHJ589838:EHL589838 DXN589838:DXP589838 DNR589838:DNT589838 DDV589838:DDX589838 CTZ589838:CUB589838 CKD589838:CKF589838 CAH589838:CAJ589838 BQL589838:BQN589838 BGP589838:BGR589838 AWT589838:AWV589838 AMX589838:AMZ589838 ADB589838:ADD589838 TF589838:TH589838 JJ589838:JL589838 N589838:P589838 WVV524302:WVX524302 WLZ524302:WMB524302 WCD524302:WCF524302 VSH524302:VSJ524302 VIL524302:VIN524302 UYP524302:UYR524302 UOT524302:UOV524302 UEX524302:UEZ524302 TVB524302:TVD524302 TLF524302:TLH524302 TBJ524302:TBL524302 SRN524302:SRP524302 SHR524302:SHT524302 RXV524302:RXX524302 RNZ524302:ROB524302 RED524302:REF524302 QUH524302:QUJ524302 QKL524302:QKN524302 QAP524302:QAR524302 PQT524302:PQV524302 PGX524302:PGZ524302 OXB524302:OXD524302 ONF524302:ONH524302 ODJ524302:ODL524302 NTN524302:NTP524302 NJR524302:NJT524302 MZV524302:MZX524302 MPZ524302:MQB524302 MGD524302:MGF524302 LWH524302:LWJ524302 LML524302:LMN524302 LCP524302:LCR524302 KST524302:KSV524302 KIX524302:KIZ524302 JZB524302:JZD524302 JPF524302:JPH524302 JFJ524302:JFL524302 IVN524302:IVP524302 ILR524302:ILT524302 IBV524302:IBX524302 HRZ524302:HSB524302 HID524302:HIF524302 GYH524302:GYJ524302 GOL524302:GON524302 GEP524302:GER524302 FUT524302:FUV524302 FKX524302:FKZ524302 FBB524302:FBD524302 ERF524302:ERH524302 EHJ524302:EHL524302 DXN524302:DXP524302 DNR524302:DNT524302 DDV524302:DDX524302 CTZ524302:CUB524302 CKD524302:CKF524302 CAH524302:CAJ524302 BQL524302:BQN524302 BGP524302:BGR524302 AWT524302:AWV524302 AMX524302:AMZ524302 ADB524302:ADD524302 TF524302:TH524302 JJ524302:JL524302 N524302:P524302 WVV458766:WVX458766 WLZ458766:WMB458766 WCD458766:WCF458766 VSH458766:VSJ458766 VIL458766:VIN458766 UYP458766:UYR458766 UOT458766:UOV458766 UEX458766:UEZ458766 TVB458766:TVD458766 TLF458766:TLH458766 TBJ458766:TBL458766 SRN458766:SRP458766 SHR458766:SHT458766 RXV458766:RXX458766 RNZ458766:ROB458766 RED458766:REF458766 QUH458766:QUJ458766 QKL458766:QKN458766 QAP458766:QAR458766 PQT458766:PQV458766 PGX458766:PGZ458766 OXB458766:OXD458766 ONF458766:ONH458766 ODJ458766:ODL458766 NTN458766:NTP458766 NJR458766:NJT458766 MZV458766:MZX458766 MPZ458766:MQB458766 MGD458766:MGF458766 LWH458766:LWJ458766 LML458766:LMN458766 LCP458766:LCR458766 KST458766:KSV458766 KIX458766:KIZ458766 JZB458766:JZD458766 JPF458766:JPH458766 JFJ458766:JFL458766 IVN458766:IVP458766 ILR458766:ILT458766 IBV458766:IBX458766 HRZ458766:HSB458766 HID458766:HIF458766 GYH458766:GYJ458766 GOL458766:GON458766 GEP458766:GER458766 FUT458766:FUV458766 FKX458766:FKZ458766 FBB458766:FBD458766 ERF458766:ERH458766 EHJ458766:EHL458766 DXN458766:DXP458766 DNR458766:DNT458766 DDV458766:DDX458766 CTZ458766:CUB458766 CKD458766:CKF458766 CAH458766:CAJ458766 BQL458766:BQN458766 BGP458766:BGR458766 AWT458766:AWV458766 AMX458766:AMZ458766 ADB458766:ADD458766 TF458766:TH458766 JJ458766:JL458766 N458766:P458766 WVV393230:WVX393230 WLZ393230:WMB393230 WCD393230:WCF393230 VSH393230:VSJ393230 VIL393230:VIN393230 UYP393230:UYR393230 UOT393230:UOV393230 UEX393230:UEZ393230 TVB393230:TVD393230 TLF393230:TLH393230 TBJ393230:TBL393230 SRN393230:SRP393230 SHR393230:SHT393230 RXV393230:RXX393230 RNZ393230:ROB393230 RED393230:REF393230 QUH393230:QUJ393230 QKL393230:QKN393230 QAP393230:QAR393230 PQT393230:PQV393230 PGX393230:PGZ393230 OXB393230:OXD393230 ONF393230:ONH393230 ODJ393230:ODL393230 NTN393230:NTP393230 NJR393230:NJT393230 MZV393230:MZX393230 MPZ393230:MQB393230 MGD393230:MGF393230 LWH393230:LWJ393230 LML393230:LMN393230 LCP393230:LCR393230 KST393230:KSV393230 KIX393230:KIZ393230 JZB393230:JZD393230 JPF393230:JPH393230 JFJ393230:JFL393230 IVN393230:IVP393230 ILR393230:ILT393230 IBV393230:IBX393230 HRZ393230:HSB393230 HID393230:HIF393230 GYH393230:GYJ393230 GOL393230:GON393230 GEP393230:GER393230 FUT393230:FUV393230 FKX393230:FKZ393230 FBB393230:FBD393230 ERF393230:ERH393230 EHJ393230:EHL393230 DXN393230:DXP393230 DNR393230:DNT393230 DDV393230:DDX393230 CTZ393230:CUB393230 CKD393230:CKF393230 CAH393230:CAJ393230 BQL393230:BQN393230 BGP393230:BGR393230 AWT393230:AWV393230 AMX393230:AMZ393230 ADB393230:ADD393230 TF393230:TH393230 JJ393230:JL393230 N393230:P393230 WVV327694:WVX327694 WLZ327694:WMB327694 WCD327694:WCF327694 VSH327694:VSJ327694 VIL327694:VIN327694 UYP327694:UYR327694 UOT327694:UOV327694 UEX327694:UEZ327694 TVB327694:TVD327694 TLF327694:TLH327694 TBJ327694:TBL327694 SRN327694:SRP327694 SHR327694:SHT327694 RXV327694:RXX327694 RNZ327694:ROB327694 RED327694:REF327694 QUH327694:QUJ327694 QKL327694:QKN327694 QAP327694:QAR327694 PQT327694:PQV327694 PGX327694:PGZ327694 OXB327694:OXD327694 ONF327694:ONH327694 ODJ327694:ODL327694 NTN327694:NTP327694 NJR327694:NJT327694 MZV327694:MZX327694 MPZ327694:MQB327694 MGD327694:MGF327694 LWH327694:LWJ327694 LML327694:LMN327694 LCP327694:LCR327694 KST327694:KSV327694 KIX327694:KIZ327694 JZB327694:JZD327694 JPF327694:JPH327694 JFJ327694:JFL327694 IVN327694:IVP327694 ILR327694:ILT327694 IBV327694:IBX327694 HRZ327694:HSB327694 HID327694:HIF327694 GYH327694:GYJ327694 GOL327694:GON327694 GEP327694:GER327694 FUT327694:FUV327694 FKX327694:FKZ327694 FBB327694:FBD327694 ERF327694:ERH327694 EHJ327694:EHL327694 DXN327694:DXP327694 DNR327694:DNT327694 DDV327694:DDX327694 CTZ327694:CUB327694 CKD327694:CKF327694 CAH327694:CAJ327694 BQL327694:BQN327694 BGP327694:BGR327694 AWT327694:AWV327694 AMX327694:AMZ327694 ADB327694:ADD327694 TF327694:TH327694 JJ327694:JL327694 N327694:P327694 WVV262158:WVX262158 WLZ262158:WMB262158 WCD262158:WCF262158 VSH262158:VSJ262158 VIL262158:VIN262158 UYP262158:UYR262158 UOT262158:UOV262158 UEX262158:UEZ262158 TVB262158:TVD262158 TLF262158:TLH262158 TBJ262158:TBL262158 SRN262158:SRP262158 SHR262158:SHT262158 RXV262158:RXX262158 RNZ262158:ROB262158 RED262158:REF262158 QUH262158:QUJ262158 QKL262158:QKN262158 QAP262158:QAR262158 PQT262158:PQV262158 PGX262158:PGZ262158 OXB262158:OXD262158 ONF262158:ONH262158 ODJ262158:ODL262158 NTN262158:NTP262158 NJR262158:NJT262158 MZV262158:MZX262158 MPZ262158:MQB262158 MGD262158:MGF262158 LWH262158:LWJ262158 LML262158:LMN262158 LCP262158:LCR262158 KST262158:KSV262158 KIX262158:KIZ262158 JZB262158:JZD262158 JPF262158:JPH262158 JFJ262158:JFL262158 IVN262158:IVP262158 ILR262158:ILT262158 IBV262158:IBX262158 HRZ262158:HSB262158 HID262158:HIF262158 GYH262158:GYJ262158 GOL262158:GON262158 GEP262158:GER262158 FUT262158:FUV262158 FKX262158:FKZ262158 FBB262158:FBD262158 ERF262158:ERH262158 EHJ262158:EHL262158 DXN262158:DXP262158 DNR262158:DNT262158 DDV262158:DDX262158 CTZ262158:CUB262158 CKD262158:CKF262158 CAH262158:CAJ262158 BQL262158:BQN262158 BGP262158:BGR262158 AWT262158:AWV262158 AMX262158:AMZ262158 ADB262158:ADD262158 TF262158:TH262158 JJ262158:JL262158 N262158:P262158 WVV196622:WVX196622 WLZ196622:WMB196622 WCD196622:WCF196622 VSH196622:VSJ196622 VIL196622:VIN196622 UYP196622:UYR196622 UOT196622:UOV196622 UEX196622:UEZ196622 TVB196622:TVD196622 TLF196622:TLH196622 TBJ196622:TBL196622 SRN196622:SRP196622 SHR196622:SHT196622 RXV196622:RXX196622 RNZ196622:ROB196622 RED196622:REF196622 QUH196622:QUJ196622 QKL196622:QKN196622 QAP196622:QAR196622 PQT196622:PQV196622 PGX196622:PGZ196622 OXB196622:OXD196622 ONF196622:ONH196622 ODJ196622:ODL196622 NTN196622:NTP196622 NJR196622:NJT196622 MZV196622:MZX196622 MPZ196622:MQB196622 MGD196622:MGF196622 LWH196622:LWJ196622 LML196622:LMN196622 LCP196622:LCR196622 KST196622:KSV196622 KIX196622:KIZ196622 JZB196622:JZD196622 JPF196622:JPH196622 JFJ196622:JFL196622 IVN196622:IVP196622 ILR196622:ILT196622 IBV196622:IBX196622 HRZ196622:HSB196622 HID196622:HIF196622 GYH196622:GYJ196622 GOL196622:GON196622 GEP196622:GER196622 FUT196622:FUV196622 FKX196622:FKZ196622 FBB196622:FBD196622 ERF196622:ERH196622 EHJ196622:EHL196622 DXN196622:DXP196622 DNR196622:DNT196622 DDV196622:DDX196622 CTZ196622:CUB196622 CKD196622:CKF196622 CAH196622:CAJ196622 BQL196622:BQN196622 BGP196622:BGR196622 AWT196622:AWV196622 AMX196622:AMZ196622 ADB196622:ADD196622 TF196622:TH196622 JJ196622:JL196622 N196622:P196622 WVV131086:WVX131086 WLZ131086:WMB131086 WCD131086:WCF131086 VSH131086:VSJ131086 VIL131086:VIN131086 UYP131086:UYR131086 UOT131086:UOV131086 UEX131086:UEZ131086 TVB131086:TVD131086 TLF131086:TLH131086 TBJ131086:TBL131086 SRN131086:SRP131086 SHR131086:SHT131086 RXV131086:RXX131086 RNZ131086:ROB131086 RED131086:REF131086 QUH131086:QUJ131086 QKL131086:QKN131086 QAP131086:QAR131086 PQT131086:PQV131086 PGX131086:PGZ131086 OXB131086:OXD131086 ONF131086:ONH131086 ODJ131086:ODL131086 NTN131086:NTP131086 NJR131086:NJT131086 MZV131086:MZX131086 MPZ131086:MQB131086 MGD131086:MGF131086 LWH131086:LWJ131086 LML131086:LMN131086 LCP131086:LCR131086 KST131086:KSV131086 KIX131086:KIZ131086 JZB131086:JZD131086 JPF131086:JPH131086 JFJ131086:JFL131086 IVN131086:IVP131086 ILR131086:ILT131086 IBV131086:IBX131086 HRZ131086:HSB131086 HID131086:HIF131086 GYH131086:GYJ131086 GOL131086:GON131086 GEP131086:GER131086 FUT131086:FUV131086 FKX131086:FKZ131086 FBB131086:FBD131086 ERF131086:ERH131086 EHJ131086:EHL131086 DXN131086:DXP131086 DNR131086:DNT131086 DDV131086:DDX131086 CTZ131086:CUB131086 CKD131086:CKF131086 CAH131086:CAJ131086 BQL131086:BQN131086 BGP131086:BGR131086 AWT131086:AWV131086 AMX131086:AMZ131086 ADB131086:ADD131086 TF131086:TH131086 JJ131086:JL131086 N131086:P131086 WVV65550:WVX65550 WLZ65550:WMB65550 WCD65550:WCF65550 VSH65550:VSJ65550 VIL65550:VIN65550 UYP65550:UYR65550 UOT65550:UOV65550 UEX65550:UEZ65550 TVB65550:TVD65550 TLF65550:TLH65550 TBJ65550:TBL65550 SRN65550:SRP65550 SHR65550:SHT65550 RXV65550:RXX65550 RNZ65550:ROB65550 RED65550:REF65550 QUH65550:QUJ65550 QKL65550:QKN65550 QAP65550:QAR65550 PQT65550:PQV65550 PGX65550:PGZ65550 OXB65550:OXD65550 ONF65550:ONH65550 ODJ65550:ODL65550 NTN65550:NTP65550 NJR65550:NJT65550 MZV65550:MZX65550 MPZ65550:MQB65550 MGD65550:MGF65550 LWH65550:LWJ65550 LML65550:LMN65550 LCP65550:LCR65550 KST65550:KSV65550 KIX65550:KIZ65550 JZB65550:JZD65550 JPF65550:JPH65550 JFJ65550:JFL65550 IVN65550:IVP65550 ILR65550:ILT65550 IBV65550:IBX65550 HRZ65550:HSB65550 HID65550:HIF65550 GYH65550:GYJ65550 GOL65550:GON65550 GEP65550:GER65550 FUT65550:FUV65550 FKX65550:FKZ65550 FBB65550:FBD65550 ERF65550:ERH65550 EHJ65550:EHL65550 DXN65550:DXP65550 DNR65550:DNT65550 DDV65550:DDX65550 CTZ65550:CUB65550 CKD65550:CKF65550 CAH65550:CAJ65550 BQL65550:BQN65550 BGP65550:BGR65550 AWT65550:AWV65550 AMX65550:AMZ65550 ADB65550:ADD65550 TF65550:TH65550 JJ65550:JL65550 N65550:P65550 WVV13:WVX13 WLZ13:WMB13 WCD13:WCF13 VSH13:VSJ13 VIL13:VIN13 UYP13:UYR13 UOT13:UOV13 UEX13:UEZ13 TVB13:TVD13 TLF13:TLH13 TBJ13:TBL13 SRN13:SRP13 SHR13:SHT13 RXV13:RXX13 RNZ13:ROB13 RED13:REF13 QUH13:QUJ13 QKL13:QKN13 QAP13:QAR13 PQT13:PQV13 PGX13:PGZ13 OXB13:OXD13 ONF13:ONH13 ODJ13:ODL13 NTN13:NTP13 NJR13:NJT13 MZV13:MZX13 MPZ13:MQB13 MGD13:MGF13 LWH13:LWJ13 LML13:LMN13 LCP13:LCR13 KST13:KSV13 KIX13:KIZ13 JZB13:JZD13 JPF13:JPH13 JFJ13:JFL13 IVN13:IVP13 ILR13:ILT13 IBV13:IBX13 HRZ13:HSB13 HID13:HIF13 GYH13:GYJ13 GOL13:GON13 GEP13:GER13 FUT13:FUV13 FKX13:FKZ13 FBB13:FBD13 ERF13:ERH13 EHJ13:EHL13 DXN13:DXP13 DNR13:DNT13 DDV13:DDX13 CTZ13:CUB13 CKD13:CKF13 CAH13:CAJ13 BQL13:BQN13 BGP13:BGR13 AWT13:AWV13 AMX13:AMZ13 ADB13:ADD13 TF13:TH13 JJ13:JL13" xr:uid="{00000000-0002-0000-0400-000003000000}">
      <formula1>$AB$26:$AB$30</formula1>
    </dataValidation>
    <dataValidation type="list" allowBlank="1" showInputMessage="1" sqref="JM8:JQ8 TI8:TM8 ADE8:ADI8 ANA8:ANE8 AWW8:AXA8 BGS8:BGW8 BQO8:BQS8 CAK8:CAO8 CKG8:CKK8 CUC8:CUG8 DDY8:DEC8 DNU8:DNY8 DXQ8:DXU8 EHM8:EHQ8 ERI8:ERM8 FBE8:FBI8 FLA8:FLE8 FUW8:FVA8 GES8:GEW8 GOO8:GOS8 GYK8:GYO8 HIG8:HIK8 HSC8:HSG8 IBY8:ICC8 ILU8:ILY8 IVQ8:IVU8 JFM8:JFQ8 JPI8:JPM8 JZE8:JZI8 KJA8:KJE8 KSW8:KTA8 LCS8:LCW8 LMO8:LMS8 LWK8:LWO8 MGG8:MGK8 MQC8:MQG8 MZY8:NAC8 NJU8:NJY8 NTQ8:NTU8 ODM8:ODQ8 ONI8:ONM8 OXE8:OXI8 PHA8:PHE8 PQW8:PRA8 QAS8:QAW8 QKO8:QKS8 QUK8:QUO8 REG8:REK8 ROC8:ROG8 RXY8:RYC8 SHU8:SHY8 SRQ8:SRU8 TBM8:TBQ8 TLI8:TLM8 TVE8:TVI8 UFA8:UFE8 UOW8:UPA8 UYS8:UYW8 VIO8:VIS8 VSK8:VSO8 WCG8:WCK8 WMC8:WMG8 WVY8:WWC8 Q65544:U65544 JM65545:JQ65545 TI65545:TM65545 ADE65545:ADI65545 ANA65545:ANE65545 AWW65545:AXA65545 BGS65545:BGW65545 BQO65545:BQS65545 CAK65545:CAO65545 CKG65545:CKK65545 CUC65545:CUG65545 DDY65545:DEC65545 DNU65545:DNY65545 DXQ65545:DXU65545 EHM65545:EHQ65545 ERI65545:ERM65545 FBE65545:FBI65545 FLA65545:FLE65545 FUW65545:FVA65545 GES65545:GEW65545 GOO65545:GOS65545 GYK65545:GYO65545 HIG65545:HIK65545 HSC65545:HSG65545 IBY65545:ICC65545 ILU65545:ILY65545 IVQ65545:IVU65545 JFM65545:JFQ65545 JPI65545:JPM65545 JZE65545:JZI65545 KJA65545:KJE65545 KSW65545:KTA65545 LCS65545:LCW65545 LMO65545:LMS65545 LWK65545:LWO65545 MGG65545:MGK65545 MQC65545:MQG65545 MZY65545:NAC65545 NJU65545:NJY65545 NTQ65545:NTU65545 ODM65545:ODQ65545 ONI65545:ONM65545 OXE65545:OXI65545 PHA65545:PHE65545 PQW65545:PRA65545 QAS65545:QAW65545 QKO65545:QKS65545 QUK65545:QUO65545 REG65545:REK65545 ROC65545:ROG65545 RXY65545:RYC65545 SHU65545:SHY65545 SRQ65545:SRU65545 TBM65545:TBQ65545 TLI65545:TLM65545 TVE65545:TVI65545 UFA65545:UFE65545 UOW65545:UPA65545 UYS65545:UYW65545 VIO65545:VIS65545 VSK65545:VSO65545 WCG65545:WCK65545 WMC65545:WMG65545 WVY65545:WWC65545 Q131080:U131080 JM131081:JQ131081 TI131081:TM131081 ADE131081:ADI131081 ANA131081:ANE131081 AWW131081:AXA131081 BGS131081:BGW131081 BQO131081:BQS131081 CAK131081:CAO131081 CKG131081:CKK131081 CUC131081:CUG131081 DDY131081:DEC131081 DNU131081:DNY131081 DXQ131081:DXU131081 EHM131081:EHQ131081 ERI131081:ERM131081 FBE131081:FBI131081 FLA131081:FLE131081 FUW131081:FVA131081 GES131081:GEW131081 GOO131081:GOS131081 GYK131081:GYO131081 HIG131081:HIK131081 HSC131081:HSG131081 IBY131081:ICC131081 ILU131081:ILY131081 IVQ131081:IVU131081 JFM131081:JFQ131081 JPI131081:JPM131081 JZE131081:JZI131081 KJA131081:KJE131081 KSW131081:KTA131081 LCS131081:LCW131081 LMO131081:LMS131081 LWK131081:LWO131081 MGG131081:MGK131081 MQC131081:MQG131081 MZY131081:NAC131081 NJU131081:NJY131081 NTQ131081:NTU131081 ODM131081:ODQ131081 ONI131081:ONM131081 OXE131081:OXI131081 PHA131081:PHE131081 PQW131081:PRA131081 QAS131081:QAW131081 QKO131081:QKS131081 QUK131081:QUO131081 REG131081:REK131081 ROC131081:ROG131081 RXY131081:RYC131081 SHU131081:SHY131081 SRQ131081:SRU131081 TBM131081:TBQ131081 TLI131081:TLM131081 TVE131081:TVI131081 UFA131081:UFE131081 UOW131081:UPA131081 UYS131081:UYW131081 VIO131081:VIS131081 VSK131081:VSO131081 WCG131081:WCK131081 WMC131081:WMG131081 WVY131081:WWC131081 Q196616:U196616 JM196617:JQ196617 TI196617:TM196617 ADE196617:ADI196617 ANA196617:ANE196617 AWW196617:AXA196617 BGS196617:BGW196617 BQO196617:BQS196617 CAK196617:CAO196617 CKG196617:CKK196617 CUC196617:CUG196617 DDY196617:DEC196617 DNU196617:DNY196617 DXQ196617:DXU196617 EHM196617:EHQ196617 ERI196617:ERM196617 FBE196617:FBI196617 FLA196617:FLE196617 FUW196617:FVA196617 GES196617:GEW196617 GOO196617:GOS196617 GYK196617:GYO196617 HIG196617:HIK196617 HSC196617:HSG196617 IBY196617:ICC196617 ILU196617:ILY196617 IVQ196617:IVU196617 JFM196617:JFQ196617 JPI196617:JPM196617 JZE196617:JZI196617 KJA196617:KJE196617 KSW196617:KTA196617 LCS196617:LCW196617 LMO196617:LMS196617 LWK196617:LWO196617 MGG196617:MGK196617 MQC196617:MQG196617 MZY196617:NAC196617 NJU196617:NJY196617 NTQ196617:NTU196617 ODM196617:ODQ196617 ONI196617:ONM196617 OXE196617:OXI196617 PHA196617:PHE196617 PQW196617:PRA196617 QAS196617:QAW196617 QKO196617:QKS196617 QUK196617:QUO196617 REG196617:REK196617 ROC196617:ROG196617 RXY196617:RYC196617 SHU196617:SHY196617 SRQ196617:SRU196617 TBM196617:TBQ196617 TLI196617:TLM196617 TVE196617:TVI196617 UFA196617:UFE196617 UOW196617:UPA196617 UYS196617:UYW196617 VIO196617:VIS196617 VSK196617:VSO196617 WCG196617:WCK196617 WMC196617:WMG196617 WVY196617:WWC196617 Q262152:U262152 JM262153:JQ262153 TI262153:TM262153 ADE262153:ADI262153 ANA262153:ANE262153 AWW262153:AXA262153 BGS262153:BGW262153 BQO262153:BQS262153 CAK262153:CAO262153 CKG262153:CKK262153 CUC262153:CUG262153 DDY262153:DEC262153 DNU262153:DNY262153 DXQ262153:DXU262153 EHM262153:EHQ262153 ERI262153:ERM262153 FBE262153:FBI262153 FLA262153:FLE262153 FUW262153:FVA262153 GES262153:GEW262153 GOO262153:GOS262153 GYK262153:GYO262153 HIG262153:HIK262153 HSC262153:HSG262153 IBY262153:ICC262153 ILU262153:ILY262153 IVQ262153:IVU262153 JFM262153:JFQ262153 JPI262153:JPM262153 JZE262153:JZI262153 KJA262153:KJE262153 KSW262153:KTA262153 LCS262153:LCW262153 LMO262153:LMS262153 LWK262153:LWO262153 MGG262153:MGK262153 MQC262153:MQG262153 MZY262153:NAC262153 NJU262153:NJY262153 NTQ262153:NTU262153 ODM262153:ODQ262153 ONI262153:ONM262153 OXE262153:OXI262153 PHA262153:PHE262153 PQW262153:PRA262153 QAS262153:QAW262153 QKO262153:QKS262153 QUK262153:QUO262153 REG262153:REK262153 ROC262153:ROG262153 RXY262153:RYC262153 SHU262153:SHY262153 SRQ262153:SRU262153 TBM262153:TBQ262153 TLI262153:TLM262153 TVE262153:TVI262153 UFA262153:UFE262153 UOW262153:UPA262153 UYS262153:UYW262153 VIO262153:VIS262153 VSK262153:VSO262153 WCG262153:WCK262153 WMC262153:WMG262153 WVY262153:WWC262153 Q327688:U327688 JM327689:JQ327689 TI327689:TM327689 ADE327689:ADI327689 ANA327689:ANE327689 AWW327689:AXA327689 BGS327689:BGW327689 BQO327689:BQS327689 CAK327689:CAO327689 CKG327689:CKK327689 CUC327689:CUG327689 DDY327689:DEC327689 DNU327689:DNY327689 DXQ327689:DXU327689 EHM327689:EHQ327689 ERI327689:ERM327689 FBE327689:FBI327689 FLA327689:FLE327689 FUW327689:FVA327689 GES327689:GEW327689 GOO327689:GOS327689 GYK327689:GYO327689 HIG327689:HIK327689 HSC327689:HSG327689 IBY327689:ICC327689 ILU327689:ILY327689 IVQ327689:IVU327689 JFM327689:JFQ327689 JPI327689:JPM327689 JZE327689:JZI327689 KJA327689:KJE327689 KSW327689:KTA327689 LCS327689:LCW327689 LMO327689:LMS327689 LWK327689:LWO327689 MGG327689:MGK327689 MQC327689:MQG327689 MZY327689:NAC327689 NJU327689:NJY327689 NTQ327689:NTU327689 ODM327689:ODQ327689 ONI327689:ONM327689 OXE327689:OXI327689 PHA327689:PHE327689 PQW327689:PRA327689 QAS327689:QAW327689 QKO327689:QKS327689 QUK327689:QUO327689 REG327689:REK327689 ROC327689:ROG327689 RXY327689:RYC327689 SHU327689:SHY327689 SRQ327689:SRU327689 TBM327689:TBQ327689 TLI327689:TLM327689 TVE327689:TVI327689 UFA327689:UFE327689 UOW327689:UPA327689 UYS327689:UYW327689 VIO327689:VIS327689 VSK327689:VSO327689 WCG327689:WCK327689 WMC327689:WMG327689 WVY327689:WWC327689 Q393224:U393224 JM393225:JQ393225 TI393225:TM393225 ADE393225:ADI393225 ANA393225:ANE393225 AWW393225:AXA393225 BGS393225:BGW393225 BQO393225:BQS393225 CAK393225:CAO393225 CKG393225:CKK393225 CUC393225:CUG393225 DDY393225:DEC393225 DNU393225:DNY393225 DXQ393225:DXU393225 EHM393225:EHQ393225 ERI393225:ERM393225 FBE393225:FBI393225 FLA393225:FLE393225 FUW393225:FVA393225 GES393225:GEW393225 GOO393225:GOS393225 GYK393225:GYO393225 HIG393225:HIK393225 HSC393225:HSG393225 IBY393225:ICC393225 ILU393225:ILY393225 IVQ393225:IVU393225 JFM393225:JFQ393225 JPI393225:JPM393225 JZE393225:JZI393225 KJA393225:KJE393225 KSW393225:KTA393225 LCS393225:LCW393225 LMO393225:LMS393225 LWK393225:LWO393225 MGG393225:MGK393225 MQC393225:MQG393225 MZY393225:NAC393225 NJU393225:NJY393225 NTQ393225:NTU393225 ODM393225:ODQ393225 ONI393225:ONM393225 OXE393225:OXI393225 PHA393225:PHE393225 PQW393225:PRA393225 QAS393225:QAW393225 QKO393225:QKS393225 QUK393225:QUO393225 REG393225:REK393225 ROC393225:ROG393225 RXY393225:RYC393225 SHU393225:SHY393225 SRQ393225:SRU393225 TBM393225:TBQ393225 TLI393225:TLM393225 TVE393225:TVI393225 UFA393225:UFE393225 UOW393225:UPA393225 UYS393225:UYW393225 VIO393225:VIS393225 VSK393225:VSO393225 WCG393225:WCK393225 WMC393225:WMG393225 WVY393225:WWC393225 Q458760:U458760 JM458761:JQ458761 TI458761:TM458761 ADE458761:ADI458761 ANA458761:ANE458761 AWW458761:AXA458761 BGS458761:BGW458761 BQO458761:BQS458761 CAK458761:CAO458761 CKG458761:CKK458761 CUC458761:CUG458761 DDY458761:DEC458761 DNU458761:DNY458761 DXQ458761:DXU458761 EHM458761:EHQ458761 ERI458761:ERM458761 FBE458761:FBI458761 FLA458761:FLE458761 FUW458761:FVA458761 GES458761:GEW458761 GOO458761:GOS458761 GYK458761:GYO458761 HIG458761:HIK458761 HSC458761:HSG458761 IBY458761:ICC458761 ILU458761:ILY458761 IVQ458761:IVU458761 JFM458761:JFQ458761 JPI458761:JPM458761 JZE458761:JZI458761 KJA458761:KJE458761 KSW458761:KTA458761 LCS458761:LCW458761 LMO458761:LMS458761 LWK458761:LWO458761 MGG458761:MGK458761 MQC458761:MQG458761 MZY458761:NAC458761 NJU458761:NJY458761 NTQ458761:NTU458761 ODM458761:ODQ458761 ONI458761:ONM458761 OXE458761:OXI458761 PHA458761:PHE458761 PQW458761:PRA458761 QAS458761:QAW458761 QKO458761:QKS458761 QUK458761:QUO458761 REG458761:REK458761 ROC458761:ROG458761 RXY458761:RYC458761 SHU458761:SHY458761 SRQ458761:SRU458761 TBM458761:TBQ458761 TLI458761:TLM458761 TVE458761:TVI458761 UFA458761:UFE458761 UOW458761:UPA458761 UYS458761:UYW458761 VIO458761:VIS458761 VSK458761:VSO458761 WCG458761:WCK458761 WMC458761:WMG458761 WVY458761:WWC458761 Q524296:U524296 JM524297:JQ524297 TI524297:TM524297 ADE524297:ADI524297 ANA524297:ANE524297 AWW524297:AXA524297 BGS524297:BGW524297 BQO524297:BQS524297 CAK524297:CAO524297 CKG524297:CKK524297 CUC524297:CUG524297 DDY524297:DEC524297 DNU524297:DNY524297 DXQ524297:DXU524297 EHM524297:EHQ524297 ERI524297:ERM524297 FBE524297:FBI524297 FLA524297:FLE524297 FUW524297:FVA524297 GES524297:GEW524297 GOO524297:GOS524297 GYK524297:GYO524297 HIG524297:HIK524297 HSC524297:HSG524297 IBY524297:ICC524297 ILU524297:ILY524297 IVQ524297:IVU524297 JFM524297:JFQ524297 JPI524297:JPM524297 JZE524297:JZI524297 KJA524297:KJE524297 KSW524297:KTA524297 LCS524297:LCW524297 LMO524297:LMS524297 LWK524297:LWO524297 MGG524297:MGK524297 MQC524297:MQG524297 MZY524297:NAC524297 NJU524297:NJY524297 NTQ524297:NTU524297 ODM524297:ODQ524297 ONI524297:ONM524297 OXE524297:OXI524297 PHA524297:PHE524297 PQW524297:PRA524297 QAS524297:QAW524297 QKO524297:QKS524297 QUK524297:QUO524297 REG524297:REK524297 ROC524297:ROG524297 RXY524297:RYC524297 SHU524297:SHY524297 SRQ524297:SRU524297 TBM524297:TBQ524297 TLI524297:TLM524297 TVE524297:TVI524297 UFA524297:UFE524297 UOW524297:UPA524297 UYS524297:UYW524297 VIO524297:VIS524297 VSK524297:VSO524297 WCG524297:WCK524297 WMC524297:WMG524297 WVY524297:WWC524297 Q589832:U589832 JM589833:JQ589833 TI589833:TM589833 ADE589833:ADI589833 ANA589833:ANE589833 AWW589833:AXA589833 BGS589833:BGW589833 BQO589833:BQS589833 CAK589833:CAO589833 CKG589833:CKK589833 CUC589833:CUG589833 DDY589833:DEC589833 DNU589833:DNY589833 DXQ589833:DXU589833 EHM589833:EHQ589833 ERI589833:ERM589833 FBE589833:FBI589833 FLA589833:FLE589833 FUW589833:FVA589833 GES589833:GEW589833 GOO589833:GOS589833 GYK589833:GYO589833 HIG589833:HIK589833 HSC589833:HSG589833 IBY589833:ICC589833 ILU589833:ILY589833 IVQ589833:IVU589833 JFM589833:JFQ589833 JPI589833:JPM589833 JZE589833:JZI589833 KJA589833:KJE589833 KSW589833:KTA589833 LCS589833:LCW589833 LMO589833:LMS589833 LWK589833:LWO589833 MGG589833:MGK589833 MQC589833:MQG589833 MZY589833:NAC589833 NJU589833:NJY589833 NTQ589833:NTU589833 ODM589833:ODQ589833 ONI589833:ONM589833 OXE589833:OXI589833 PHA589833:PHE589833 PQW589833:PRA589833 QAS589833:QAW589833 QKO589833:QKS589833 QUK589833:QUO589833 REG589833:REK589833 ROC589833:ROG589833 RXY589833:RYC589833 SHU589833:SHY589833 SRQ589833:SRU589833 TBM589833:TBQ589833 TLI589833:TLM589833 TVE589833:TVI589833 UFA589833:UFE589833 UOW589833:UPA589833 UYS589833:UYW589833 VIO589833:VIS589833 VSK589833:VSO589833 WCG589833:WCK589833 WMC589833:WMG589833 WVY589833:WWC589833 Q655368:U655368 JM655369:JQ655369 TI655369:TM655369 ADE655369:ADI655369 ANA655369:ANE655369 AWW655369:AXA655369 BGS655369:BGW655369 BQO655369:BQS655369 CAK655369:CAO655369 CKG655369:CKK655369 CUC655369:CUG655369 DDY655369:DEC655369 DNU655369:DNY655369 DXQ655369:DXU655369 EHM655369:EHQ655369 ERI655369:ERM655369 FBE655369:FBI655369 FLA655369:FLE655369 FUW655369:FVA655369 GES655369:GEW655369 GOO655369:GOS655369 GYK655369:GYO655369 HIG655369:HIK655369 HSC655369:HSG655369 IBY655369:ICC655369 ILU655369:ILY655369 IVQ655369:IVU655369 JFM655369:JFQ655369 JPI655369:JPM655369 JZE655369:JZI655369 KJA655369:KJE655369 KSW655369:KTA655369 LCS655369:LCW655369 LMO655369:LMS655369 LWK655369:LWO655369 MGG655369:MGK655369 MQC655369:MQG655369 MZY655369:NAC655369 NJU655369:NJY655369 NTQ655369:NTU655369 ODM655369:ODQ655369 ONI655369:ONM655369 OXE655369:OXI655369 PHA655369:PHE655369 PQW655369:PRA655369 QAS655369:QAW655369 QKO655369:QKS655369 QUK655369:QUO655369 REG655369:REK655369 ROC655369:ROG655369 RXY655369:RYC655369 SHU655369:SHY655369 SRQ655369:SRU655369 TBM655369:TBQ655369 TLI655369:TLM655369 TVE655369:TVI655369 UFA655369:UFE655369 UOW655369:UPA655369 UYS655369:UYW655369 VIO655369:VIS655369 VSK655369:VSO655369 WCG655369:WCK655369 WMC655369:WMG655369 WVY655369:WWC655369 Q720904:U720904 JM720905:JQ720905 TI720905:TM720905 ADE720905:ADI720905 ANA720905:ANE720905 AWW720905:AXA720905 BGS720905:BGW720905 BQO720905:BQS720905 CAK720905:CAO720905 CKG720905:CKK720905 CUC720905:CUG720905 DDY720905:DEC720905 DNU720905:DNY720905 DXQ720905:DXU720905 EHM720905:EHQ720905 ERI720905:ERM720905 FBE720905:FBI720905 FLA720905:FLE720905 FUW720905:FVA720905 GES720905:GEW720905 GOO720905:GOS720905 GYK720905:GYO720905 HIG720905:HIK720905 HSC720905:HSG720905 IBY720905:ICC720905 ILU720905:ILY720905 IVQ720905:IVU720905 JFM720905:JFQ720905 JPI720905:JPM720905 JZE720905:JZI720905 KJA720905:KJE720905 KSW720905:KTA720905 LCS720905:LCW720905 LMO720905:LMS720905 LWK720905:LWO720905 MGG720905:MGK720905 MQC720905:MQG720905 MZY720905:NAC720905 NJU720905:NJY720905 NTQ720905:NTU720905 ODM720905:ODQ720905 ONI720905:ONM720905 OXE720905:OXI720905 PHA720905:PHE720905 PQW720905:PRA720905 QAS720905:QAW720905 QKO720905:QKS720905 QUK720905:QUO720905 REG720905:REK720905 ROC720905:ROG720905 RXY720905:RYC720905 SHU720905:SHY720905 SRQ720905:SRU720905 TBM720905:TBQ720905 TLI720905:TLM720905 TVE720905:TVI720905 UFA720905:UFE720905 UOW720905:UPA720905 UYS720905:UYW720905 VIO720905:VIS720905 VSK720905:VSO720905 WCG720905:WCK720905 WMC720905:WMG720905 WVY720905:WWC720905 Q786440:U786440 JM786441:JQ786441 TI786441:TM786441 ADE786441:ADI786441 ANA786441:ANE786441 AWW786441:AXA786441 BGS786441:BGW786441 BQO786441:BQS786441 CAK786441:CAO786441 CKG786441:CKK786441 CUC786441:CUG786441 DDY786441:DEC786441 DNU786441:DNY786441 DXQ786441:DXU786441 EHM786441:EHQ786441 ERI786441:ERM786441 FBE786441:FBI786441 FLA786441:FLE786441 FUW786441:FVA786441 GES786441:GEW786441 GOO786441:GOS786441 GYK786441:GYO786441 HIG786441:HIK786441 HSC786441:HSG786441 IBY786441:ICC786441 ILU786441:ILY786441 IVQ786441:IVU786441 JFM786441:JFQ786441 JPI786441:JPM786441 JZE786441:JZI786441 KJA786441:KJE786441 KSW786441:KTA786441 LCS786441:LCW786441 LMO786441:LMS786441 LWK786441:LWO786441 MGG786441:MGK786441 MQC786441:MQG786441 MZY786441:NAC786441 NJU786441:NJY786441 NTQ786441:NTU786441 ODM786441:ODQ786441 ONI786441:ONM786441 OXE786441:OXI786441 PHA786441:PHE786441 PQW786441:PRA786441 QAS786441:QAW786441 QKO786441:QKS786441 QUK786441:QUO786441 REG786441:REK786441 ROC786441:ROG786441 RXY786441:RYC786441 SHU786441:SHY786441 SRQ786441:SRU786441 TBM786441:TBQ786441 TLI786441:TLM786441 TVE786441:TVI786441 UFA786441:UFE786441 UOW786441:UPA786441 UYS786441:UYW786441 VIO786441:VIS786441 VSK786441:VSO786441 WCG786441:WCK786441 WMC786441:WMG786441 WVY786441:WWC786441 Q851976:U851976 JM851977:JQ851977 TI851977:TM851977 ADE851977:ADI851977 ANA851977:ANE851977 AWW851977:AXA851977 BGS851977:BGW851977 BQO851977:BQS851977 CAK851977:CAO851977 CKG851977:CKK851977 CUC851977:CUG851977 DDY851977:DEC851977 DNU851977:DNY851977 DXQ851977:DXU851977 EHM851977:EHQ851977 ERI851977:ERM851977 FBE851977:FBI851977 FLA851977:FLE851977 FUW851977:FVA851977 GES851977:GEW851977 GOO851977:GOS851977 GYK851977:GYO851977 HIG851977:HIK851977 HSC851977:HSG851977 IBY851977:ICC851977 ILU851977:ILY851977 IVQ851977:IVU851977 JFM851977:JFQ851977 JPI851977:JPM851977 JZE851977:JZI851977 KJA851977:KJE851977 KSW851977:KTA851977 LCS851977:LCW851977 LMO851977:LMS851977 LWK851977:LWO851977 MGG851977:MGK851977 MQC851977:MQG851977 MZY851977:NAC851977 NJU851977:NJY851977 NTQ851977:NTU851977 ODM851977:ODQ851977 ONI851977:ONM851977 OXE851977:OXI851977 PHA851977:PHE851977 PQW851977:PRA851977 QAS851977:QAW851977 QKO851977:QKS851977 QUK851977:QUO851977 REG851977:REK851977 ROC851977:ROG851977 RXY851977:RYC851977 SHU851977:SHY851977 SRQ851977:SRU851977 TBM851977:TBQ851977 TLI851977:TLM851977 TVE851977:TVI851977 UFA851977:UFE851977 UOW851977:UPA851977 UYS851977:UYW851977 VIO851977:VIS851977 VSK851977:VSO851977 WCG851977:WCK851977 WMC851977:WMG851977 WVY851977:WWC851977 Q917512:U917512 JM917513:JQ917513 TI917513:TM917513 ADE917513:ADI917513 ANA917513:ANE917513 AWW917513:AXA917513 BGS917513:BGW917513 BQO917513:BQS917513 CAK917513:CAO917513 CKG917513:CKK917513 CUC917513:CUG917513 DDY917513:DEC917513 DNU917513:DNY917513 DXQ917513:DXU917513 EHM917513:EHQ917513 ERI917513:ERM917513 FBE917513:FBI917513 FLA917513:FLE917513 FUW917513:FVA917513 GES917513:GEW917513 GOO917513:GOS917513 GYK917513:GYO917513 HIG917513:HIK917513 HSC917513:HSG917513 IBY917513:ICC917513 ILU917513:ILY917513 IVQ917513:IVU917513 JFM917513:JFQ917513 JPI917513:JPM917513 JZE917513:JZI917513 KJA917513:KJE917513 KSW917513:KTA917513 LCS917513:LCW917513 LMO917513:LMS917513 LWK917513:LWO917513 MGG917513:MGK917513 MQC917513:MQG917513 MZY917513:NAC917513 NJU917513:NJY917513 NTQ917513:NTU917513 ODM917513:ODQ917513 ONI917513:ONM917513 OXE917513:OXI917513 PHA917513:PHE917513 PQW917513:PRA917513 QAS917513:QAW917513 QKO917513:QKS917513 QUK917513:QUO917513 REG917513:REK917513 ROC917513:ROG917513 RXY917513:RYC917513 SHU917513:SHY917513 SRQ917513:SRU917513 TBM917513:TBQ917513 TLI917513:TLM917513 TVE917513:TVI917513 UFA917513:UFE917513 UOW917513:UPA917513 UYS917513:UYW917513 VIO917513:VIS917513 VSK917513:VSO917513 WCG917513:WCK917513 WMC917513:WMG917513 WVY917513:WWC917513 Q983048:U983048 JM983049:JQ983049 TI983049:TM983049 ADE983049:ADI983049 ANA983049:ANE983049 AWW983049:AXA983049 BGS983049:BGW983049 BQO983049:BQS983049 CAK983049:CAO983049 CKG983049:CKK983049 CUC983049:CUG983049 DDY983049:DEC983049 DNU983049:DNY983049 DXQ983049:DXU983049 EHM983049:EHQ983049 ERI983049:ERM983049 FBE983049:FBI983049 FLA983049:FLE983049 FUW983049:FVA983049 GES983049:GEW983049 GOO983049:GOS983049 GYK983049:GYO983049 HIG983049:HIK983049 HSC983049:HSG983049 IBY983049:ICC983049 ILU983049:ILY983049 IVQ983049:IVU983049 JFM983049:JFQ983049 JPI983049:JPM983049 JZE983049:JZI983049 KJA983049:KJE983049 KSW983049:KTA983049 LCS983049:LCW983049 LMO983049:LMS983049 LWK983049:LWO983049 MGG983049:MGK983049 MQC983049:MQG983049 MZY983049:NAC983049 NJU983049:NJY983049 NTQ983049:NTU983049 ODM983049:ODQ983049 ONI983049:ONM983049 OXE983049:OXI983049 PHA983049:PHE983049 PQW983049:PRA983049 QAS983049:QAW983049 QKO983049:QKS983049 QUK983049:QUO983049 REG983049:REK983049 ROC983049:ROG983049 RXY983049:RYC983049 SHU983049:SHY983049 SRQ983049:SRU983049 TBM983049:TBQ983049 TLI983049:TLM983049 TVE983049:TVI983049 UFA983049:UFE983049 UOW983049:UPA983049 UYS983049:UYW983049 VIO983049:VIS983049 VSK983049:VSO983049 WCG983049:WCK983049 WMC983049:WMG983049 WVY983049:WWC983049" xr:uid="{00000000-0002-0000-0400-000004000000}">
      <formula1>$AC$7:$AC$8</formula1>
    </dataValidation>
    <dataValidation type="list" allowBlank="1" showInputMessage="1" showErrorMessage="1" sqref="X7:Y7 JO7:JP7 TK7:TL7 ADG7:ADH7 ANC7:AND7 AWY7:AWZ7 BGU7:BGV7 BQQ7:BQR7 CAM7:CAN7 CKI7:CKJ7 CUE7:CUF7 DEA7:DEB7 DNW7:DNX7 DXS7:DXT7 EHO7:EHP7 ERK7:ERL7 FBG7:FBH7 FLC7:FLD7 FUY7:FUZ7 GEU7:GEV7 GOQ7:GOR7 GYM7:GYN7 HII7:HIJ7 HSE7:HSF7 ICA7:ICB7 ILW7:ILX7 IVS7:IVT7 JFO7:JFP7 JPK7:JPL7 JZG7:JZH7 KJC7:KJD7 KSY7:KSZ7 LCU7:LCV7 LMQ7:LMR7 LWM7:LWN7 MGI7:MGJ7 MQE7:MQF7 NAA7:NAB7 NJW7:NJX7 NTS7:NTT7 ODO7:ODP7 ONK7:ONL7 OXG7:OXH7 PHC7:PHD7 PQY7:PQZ7 QAU7:QAV7 QKQ7:QKR7 QUM7:QUN7 REI7:REJ7 ROE7:ROF7 RYA7:RYB7 SHW7:SHX7 SRS7:SRT7 TBO7:TBP7 TLK7:TLL7 TVG7:TVH7 UFC7:UFD7 UOY7:UOZ7 UYU7:UYV7 VIQ7:VIR7 VSM7:VSN7 WCI7:WCJ7 WME7:WMF7 WWA7:WWB7 S65543:T65543 JO65544:JP65544 TK65544:TL65544 ADG65544:ADH65544 ANC65544:AND65544 AWY65544:AWZ65544 BGU65544:BGV65544 BQQ65544:BQR65544 CAM65544:CAN65544 CKI65544:CKJ65544 CUE65544:CUF65544 DEA65544:DEB65544 DNW65544:DNX65544 DXS65544:DXT65544 EHO65544:EHP65544 ERK65544:ERL65544 FBG65544:FBH65544 FLC65544:FLD65544 FUY65544:FUZ65544 GEU65544:GEV65544 GOQ65544:GOR65544 GYM65544:GYN65544 HII65544:HIJ65544 HSE65544:HSF65544 ICA65544:ICB65544 ILW65544:ILX65544 IVS65544:IVT65544 JFO65544:JFP65544 JPK65544:JPL65544 JZG65544:JZH65544 KJC65544:KJD65544 KSY65544:KSZ65544 LCU65544:LCV65544 LMQ65544:LMR65544 LWM65544:LWN65544 MGI65544:MGJ65544 MQE65544:MQF65544 NAA65544:NAB65544 NJW65544:NJX65544 NTS65544:NTT65544 ODO65544:ODP65544 ONK65544:ONL65544 OXG65544:OXH65544 PHC65544:PHD65544 PQY65544:PQZ65544 QAU65544:QAV65544 QKQ65544:QKR65544 QUM65544:QUN65544 REI65544:REJ65544 ROE65544:ROF65544 RYA65544:RYB65544 SHW65544:SHX65544 SRS65544:SRT65544 TBO65544:TBP65544 TLK65544:TLL65544 TVG65544:TVH65544 UFC65544:UFD65544 UOY65544:UOZ65544 UYU65544:UYV65544 VIQ65544:VIR65544 VSM65544:VSN65544 WCI65544:WCJ65544 WME65544:WMF65544 WWA65544:WWB65544 S131079:T131079 JO131080:JP131080 TK131080:TL131080 ADG131080:ADH131080 ANC131080:AND131080 AWY131080:AWZ131080 BGU131080:BGV131080 BQQ131080:BQR131080 CAM131080:CAN131080 CKI131080:CKJ131080 CUE131080:CUF131080 DEA131080:DEB131080 DNW131080:DNX131080 DXS131080:DXT131080 EHO131080:EHP131080 ERK131080:ERL131080 FBG131080:FBH131080 FLC131080:FLD131080 FUY131080:FUZ131080 GEU131080:GEV131080 GOQ131080:GOR131080 GYM131080:GYN131080 HII131080:HIJ131080 HSE131080:HSF131080 ICA131080:ICB131080 ILW131080:ILX131080 IVS131080:IVT131080 JFO131080:JFP131080 JPK131080:JPL131080 JZG131080:JZH131080 KJC131080:KJD131080 KSY131080:KSZ131080 LCU131080:LCV131080 LMQ131080:LMR131080 LWM131080:LWN131080 MGI131080:MGJ131080 MQE131080:MQF131080 NAA131080:NAB131080 NJW131080:NJX131080 NTS131080:NTT131080 ODO131080:ODP131080 ONK131080:ONL131080 OXG131080:OXH131080 PHC131080:PHD131080 PQY131080:PQZ131080 QAU131080:QAV131080 QKQ131080:QKR131080 QUM131080:QUN131080 REI131080:REJ131080 ROE131080:ROF131080 RYA131080:RYB131080 SHW131080:SHX131080 SRS131080:SRT131080 TBO131080:TBP131080 TLK131080:TLL131080 TVG131080:TVH131080 UFC131080:UFD131080 UOY131080:UOZ131080 UYU131080:UYV131080 VIQ131080:VIR131080 VSM131080:VSN131080 WCI131080:WCJ131080 WME131080:WMF131080 WWA131080:WWB131080 S196615:T196615 JO196616:JP196616 TK196616:TL196616 ADG196616:ADH196616 ANC196616:AND196616 AWY196616:AWZ196616 BGU196616:BGV196616 BQQ196616:BQR196616 CAM196616:CAN196616 CKI196616:CKJ196616 CUE196616:CUF196616 DEA196616:DEB196616 DNW196616:DNX196616 DXS196616:DXT196616 EHO196616:EHP196616 ERK196616:ERL196616 FBG196616:FBH196616 FLC196616:FLD196616 FUY196616:FUZ196616 GEU196616:GEV196616 GOQ196616:GOR196616 GYM196616:GYN196616 HII196616:HIJ196616 HSE196616:HSF196616 ICA196616:ICB196616 ILW196616:ILX196616 IVS196616:IVT196616 JFO196616:JFP196616 JPK196616:JPL196616 JZG196616:JZH196616 KJC196616:KJD196616 KSY196616:KSZ196616 LCU196616:LCV196616 LMQ196616:LMR196616 LWM196616:LWN196616 MGI196616:MGJ196616 MQE196616:MQF196616 NAA196616:NAB196616 NJW196616:NJX196616 NTS196616:NTT196616 ODO196616:ODP196616 ONK196616:ONL196616 OXG196616:OXH196616 PHC196616:PHD196616 PQY196616:PQZ196616 QAU196616:QAV196616 QKQ196616:QKR196616 QUM196616:QUN196616 REI196616:REJ196616 ROE196616:ROF196616 RYA196616:RYB196616 SHW196616:SHX196616 SRS196616:SRT196616 TBO196616:TBP196616 TLK196616:TLL196616 TVG196616:TVH196616 UFC196616:UFD196616 UOY196616:UOZ196616 UYU196616:UYV196616 VIQ196616:VIR196616 VSM196616:VSN196616 WCI196616:WCJ196616 WME196616:WMF196616 WWA196616:WWB196616 S262151:T262151 JO262152:JP262152 TK262152:TL262152 ADG262152:ADH262152 ANC262152:AND262152 AWY262152:AWZ262152 BGU262152:BGV262152 BQQ262152:BQR262152 CAM262152:CAN262152 CKI262152:CKJ262152 CUE262152:CUF262152 DEA262152:DEB262152 DNW262152:DNX262152 DXS262152:DXT262152 EHO262152:EHP262152 ERK262152:ERL262152 FBG262152:FBH262152 FLC262152:FLD262152 FUY262152:FUZ262152 GEU262152:GEV262152 GOQ262152:GOR262152 GYM262152:GYN262152 HII262152:HIJ262152 HSE262152:HSF262152 ICA262152:ICB262152 ILW262152:ILX262152 IVS262152:IVT262152 JFO262152:JFP262152 JPK262152:JPL262152 JZG262152:JZH262152 KJC262152:KJD262152 KSY262152:KSZ262152 LCU262152:LCV262152 LMQ262152:LMR262152 LWM262152:LWN262152 MGI262152:MGJ262152 MQE262152:MQF262152 NAA262152:NAB262152 NJW262152:NJX262152 NTS262152:NTT262152 ODO262152:ODP262152 ONK262152:ONL262152 OXG262152:OXH262152 PHC262152:PHD262152 PQY262152:PQZ262152 QAU262152:QAV262152 QKQ262152:QKR262152 QUM262152:QUN262152 REI262152:REJ262152 ROE262152:ROF262152 RYA262152:RYB262152 SHW262152:SHX262152 SRS262152:SRT262152 TBO262152:TBP262152 TLK262152:TLL262152 TVG262152:TVH262152 UFC262152:UFD262152 UOY262152:UOZ262152 UYU262152:UYV262152 VIQ262152:VIR262152 VSM262152:VSN262152 WCI262152:WCJ262152 WME262152:WMF262152 WWA262152:WWB262152 S327687:T327687 JO327688:JP327688 TK327688:TL327688 ADG327688:ADH327688 ANC327688:AND327688 AWY327688:AWZ327688 BGU327688:BGV327688 BQQ327688:BQR327688 CAM327688:CAN327688 CKI327688:CKJ327688 CUE327688:CUF327688 DEA327688:DEB327688 DNW327688:DNX327688 DXS327688:DXT327688 EHO327688:EHP327688 ERK327688:ERL327688 FBG327688:FBH327688 FLC327688:FLD327688 FUY327688:FUZ327688 GEU327688:GEV327688 GOQ327688:GOR327688 GYM327688:GYN327688 HII327688:HIJ327688 HSE327688:HSF327688 ICA327688:ICB327688 ILW327688:ILX327688 IVS327688:IVT327688 JFO327688:JFP327688 JPK327688:JPL327688 JZG327688:JZH327688 KJC327688:KJD327688 KSY327688:KSZ327688 LCU327688:LCV327688 LMQ327688:LMR327688 LWM327688:LWN327688 MGI327688:MGJ327688 MQE327688:MQF327688 NAA327688:NAB327688 NJW327688:NJX327688 NTS327688:NTT327688 ODO327688:ODP327688 ONK327688:ONL327688 OXG327688:OXH327688 PHC327688:PHD327688 PQY327688:PQZ327688 QAU327688:QAV327688 QKQ327688:QKR327688 QUM327688:QUN327688 REI327688:REJ327688 ROE327688:ROF327688 RYA327688:RYB327688 SHW327688:SHX327688 SRS327688:SRT327688 TBO327688:TBP327688 TLK327688:TLL327688 TVG327688:TVH327688 UFC327688:UFD327688 UOY327688:UOZ327688 UYU327688:UYV327688 VIQ327688:VIR327688 VSM327688:VSN327688 WCI327688:WCJ327688 WME327688:WMF327688 WWA327688:WWB327688 S393223:T393223 JO393224:JP393224 TK393224:TL393224 ADG393224:ADH393224 ANC393224:AND393224 AWY393224:AWZ393224 BGU393224:BGV393224 BQQ393224:BQR393224 CAM393224:CAN393224 CKI393224:CKJ393224 CUE393224:CUF393224 DEA393224:DEB393224 DNW393224:DNX393224 DXS393224:DXT393224 EHO393224:EHP393224 ERK393224:ERL393224 FBG393224:FBH393224 FLC393224:FLD393224 FUY393224:FUZ393224 GEU393224:GEV393224 GOQ393224:GOR393224 GYM393224:GYN393224 HII393224:HIJ393224 HSE393224:HSF393224 ICA393224:ICB393224 ILW393224:ILX393224 IVS393224:IVT393224 JFO393224:JFP393224 JPK393224:JPL393224 JZG393224:JZH393224 KJC393224:KJD393224 KSY393224:KSZ393224 LCU393224:LCV393224 LMQ393224:LMR393224 LWM393224:LWN393224 MGI393224:MGJ393224 MQE393224:MQF393224 NAA393224:NAB393224 NJW393224:NJX393224 NTS393224:NTT393224 ODO393224:ODP393224 ONK393224:ONL393224 OXG393224:OXH393224 PHC393224:PHD393224 PQY393224:PQZ393224 QAU393224:QAV393224 QKQ393224:QKR393224 QUM393224:QUN393224 REI393224:REJ393224 ROE393224:ROF393224 RYA393224:RYB393224 SHW393224:SHX393224 SRS393224:SRT393224 TBO393224:TBP393224 TLK393224:TLL393224 TVG393224:TVH393224 UFC393224:UFD393224 UOY393224:UOZ393224 UYU393224:UYV393224 VIQ393224:VIR393224 VSM393224:VSN393224 WCI393224:WCJ393224 WME393224:WMF393224 WWA393224:WWB393224 S458759:T458759 JO458760:JP458760 TK458760:TL458760 ADG458760:ADH458760 ANC458760:AND458760 AWY458760:AWZ458760 BGU458760:BGV458760 BQQ458760:BQR458760 CAM458760:CAN458760 CKI458760:CKJ458760 CUE458760:CUF458760 DEA458760:DEB458760 DNW458760:DNX458760 DXS458760:DXT458760 EHO458760:EHP458760 ERK458760:ERL458760 FBG458760:FBH458760 FLC458760:FLD458760 FUY458760:FUZ458760 GEU458760:GEV458760 GOQ458760:GOR458760 GYM458760:GYN458760 HII458760:HIJ458760 HSE458760:HSF458760 ICA458760:ICB458760 ILW458760:ILX458760 IVS458760:IVT458760 JFO458760:JFP458760 JPK458760:JPL458760 JZG458760:JZH458760 KJC458760:KJD458760 KSY458760:KSZ458760 LCU458760:LCV458760 LMQ458760:LMR458760 LWM458760:LWN458760 MGI458760:MGJ458760 MQE458760:MQF458760 NAA458760:NAB458760 NJW458760:NJX458760 NTS458760:NTT458760 ODO458760:ODP458760 ONK458760:ONL458760 OXG458760:OXH458760 PHC458760:PHD458760 PQY458760:PQZ458760 QAU458760:QAV458760 QKQ458760:QKR458760 QUM458760:QUN458760 REI458760:REJ458760 ROE458760:ROF458760 RYA458760:RYB458760 SHW458760:SHX458760 SRS458760:SRT458760 TBO458760:TBP458760 TLK458760:TLL458760 TVG458760:TVH458760 UFC458760:UFD458760 UOY458760:UOZ458760 UYU458760:UYV458760 VIQ458760:VIR458760 VSM458760:VSN458760 WCI458760:WCJ458760 WME458760:WMF458760 WWA458760:WWB458760 S524295:T524295 JO524296:JP524296 TK524296:TL524296 ADG524296:ADH524296 ANC524296:AND524296 AWY524296:AWZ524296 BGU524296:BGV524296 BQQ524296:BQR524296 CAM524296:CAN524296 CKI524296:CKJ524296 CUE524296:CUF524296 DEA524296:DEB524296 DNW524296:DNX524296 DXS524296:DXT524296 EHO524296:EHP524296 ERK524296:ERL524296 FBG524296:FBH524296 FLC524296:FLD524296 FUY524296:FUZ524296 GEU524296:GEV524296 GOQ524296:GOR524296 GYM524296:GYN524296 HII524296:HIJ524296 HSE524296:HSF524296 ICA524296:ICB524296 ILW524296:ILX524296 IVS524296:IVT524296 JFO524296:JFP524296 JPK524296:JPL524296 JZG524296:JZH524296 KJC524296:KJD524296 KSY524296:KSZ524296 LCU524296:LCV524296 LMQ524296:LMR524296 LWM524296:LWN524296 MGI524296:MGJ524296 MQE524296:MQF524296 NAA524296:NAB524296 NJW524296:NJX524296 NTS524296:NTT524296 ODO524296:ODP524296 ONK524296:ONL524296 OXG524296:OXH524296 PHC524296:PHD524296 PQY524296:PQZ524296 QAU524296:QAV524296 QKQ524296:QKR524296 QUM524296:QUN524296 REI524296:REJ524296 ROE524296:ROF524296 RYA524296:RYB524296 SHW524296:SHX524296 SRS524296:SRT524296 TBO524296:TBP524296 TLK524296:TLL524296 TVG524296:TVH524296 UFC524296:UFD524296 UOY524296:UOZ524296 UYU524296:UYV524296 VIQ524296:VIR524296 VSM524296:VSN524296 WCI524296:WCJ524296 WME524296:WMF524296 WWA524296:WWB524296 S589831:T589831 JO589832:JP589832 TK589832:TL589832 ADG589832:ADH589832 ANC589832:AND589832 AWY589832:AWZ589832 BGU589832:BGV589832 BQQ589832:BQR589832 CAM589832:CAN589832 CKI589832:CKJ589832 CUE589832:CUF589832 DEA589832:DEB589832 DNW589832:DNX589832 DXS589832:DXT589832 EHO589832:EHP589832 ERK589832:ERL589832 FBG589832:FBH589832 FLC589832:FLD589832 FUY589832:FUZ589832 GEU589832:GEV589832 GOQ589832:GOR589832 GYM589832:GYN589832 HII589832:HIJ589832 HSE589832:HSF589832 ICA589832:ICB589832 ILW589832:ILX589832 IVS589832:IVT589832 JFO589832:JFP589832 JPK589832:JPL589832 JZG589832:JZH589832 KJC589832:KJD589832 KSY589832:KSZ589832 LCU589832:LCV589832 LMQ589832:LMR589832 LWM589832:LWN589832 MGI589832:MGJ589832 MQE589832:MQF589832 NAA589832:NAB589832 NJW589832:NJX589832 NTS589832:NTT589832 ODO589832:ODP589832 ONK589832:ONL589832 OXG589832:OXH589832 PHC589832:PHD589832 PQY589832:PQZ589832 QAU589832:QAV589832 QKQ589832:QKR589832 QUM589832:QUN589832 REI589832:REJ589832 ROE589832:ROF589832 RYA589832:RYB589832 SHW589832:SHX589832 SRS589832:SRT589832 TBO589832:TBP589832 TLK589832:TLL589832 TVG589832:TVH589832 UFC589832:UFD589832 UOY589832:UOZ589832 UYU589832:UYV589832 VIQ589832:VIR589832 VSM589832:VSN589832 WCI589832:WCJ589832 WME589832:WMF589832 WWA589832:WWB589832 S655367:T655367 JO655368:JP655368 TK655368:TL655368 ADG655368:ADH655368 ANC655368:AND655368 AWY655368:AWZ655368 BGU655368:BGV655368 BQQ655368:BQR655368 CAM655368:CAN655368 CKI655368:CKJ655368 CUE655368:CUF655368 DEA655368:DEB655368 DNW655368:DNX655368 DXS655368:DXT655368 EHO655368:EHP655368 ERK655368:ERL655368 FBG655368:FBH655368 FLC655368:FLD655368 FUY655368:FUZ655368 GEU655368:GEV655368 GOQ655368:GOR655368 GYM655368:GYN655368 HII655368:HIJ655368 HSE655368:HSF655368 ICA655368:ICB655368 ILW655368:ILX655368 IVS655368:IVT655368 JFO655368:JFP655368 JPK655368:JPL655368 JZG655368:JZH655368 KJC655368:KJD655368 KSY655368:KSZ655368 LCU655368:LCV655368 LMQ655368:LMR655368 LWM655368:LWN655368 MGI655368:MGJ655368 MQE655368:MQF655368 NAA655368:NAB655368 NJW655368:NJX655368 NTS655368:NTT655368 ODO655368:ODP655368 ONK655368:ONL655368 OXG655368:OXH655368 PHC655368:PHD655368 PQY655368:PQZ655368 QAU655368:QAV655368 QKQ655368:QKR655368 QUM655368:QUN655368 REI655368:REJ655368 ROE655368:ROF655368 RYA655368:RYB655368 SHW655368:SHX655368 SRS655368:SRT655368 TBO655368:TBP655368 TLK655368:TLL655368 TVG655368:TVH655368 UFC655368:UFD655368 UOY655368:UOZ655368 UYU655368:UYV655368 VIQ655368:VIR655368 VSM655368:VSN655368 WCI655368:WCJ655368 WME655368:WMF655368 WWA655368:WWB655368 S720903:T720903 JO720904:JP720904 TK720904:TL720904 ADG720904:ADH720904 ANC720904:AND720904 AWY720904:AWZ720904 BGU720904:BGV720904 BQQ720904:BQR720904 CAM720904:CAN720904 CKI720904:CKJ720904 CUE720904:CUF720904 DEA720904:DEB720904 DNW720904:DNX720904 DXS720904:DXT720904 EHO720904:EHP720904 ERK720904:ERL720904 FBG720904:FBH720904 FLC720904:FLD720904 FUY720904:FUZ720904 GEU720904:GEV720904 GOQ720904:GOR720904 GYM720904:GYN720904 HII720904:HIJ720904 HSE720904:HSF720904 ICA720904:ICB720904 ILW720904:ILX720904 IVS720904:IVT720904 JFO720904:JFP720904 JPK720904:JPL720904 JZG720904:JZH720904 KJC720904:KJD720904 KSY720904:KSZ720904 LCU720904:LCV720904 LMQ720904:LMR720904 LWM720904:LWN720904 MGI720904:MGJ720904 MQE720904:MQF720904 NAA720904:NAB720904 NJW720904:NJX720904 NTS720904:NTT720904 ODO720904:ODP720904 ONK720904:ONL720904 OXG720904:OXH720904 PHC720904:PHD720904 PQY720904:PQZ720904 QAU720904:QAV720904 QKQ720904:QKR720904 QUM720904:QUN720904 REI720904:REJ720904 ROE720904:ROF720904 RYA720904:RYB720904 SHW720904:SHX720904 SRS720904:SRT720904 TBO720904:TBP720904 TLK720904:TLL720904 TVG720904:TVH720904 UFC720904:UFD720904 UOY720904:UOZ720904 UYU720904:UYV720904 VIQ720904:VIR720904 VSM720904:VSN720904 WCI720904:WCJ720904 WME720904:WMF720904 WWA720904:WWB720904 S786439:T786439 JO786440:JP786440 TK786440:TL786440 ADG786440:ADH786440 ANC786440:AND786440 AWY786440:AWZ786440 BGU786440:BGV786440 BQQ786440:BQR786440 CAM786440:CAN786440 CKI786440:CKJ786440 CUE786440:CUF786440 DEA786440:DEB786440 DNW786440:DNX786440 DXS786440:DXT786440 EHO786440:EHP786440 ERK786440:ERL786440 FBG786440:FBH786440 FLC786440:FLD786440 FUY786440:FUZ786440 GEU786440:GEV786440 GOQ786440:GOR786440 GYM786440:GYN786440 HII786440:HIJ786440 HSE786440:HSF786440 ICA786440:ICB786440 ILW786440:ILX786440 IVS786440:IVT786440 JFO786440:JFP786440 JPK786440:JPL786440 JZG786440:JZH786440 KJC786440:KJD786440 KSY786440:KSZ786440 LCU786440:LCV786440 LMQ786440:LMR786440 LWM786440:LWN786440 MGI786440:MGJ786440 MQE786440:MQF786440 NAA786440:NAB786440 NJW786440:NJX786440 NTS786440:NTT786440 ODO786440:ODP786440 ONK786440:ONL786440 OXG786440:OXH786440 PHC786440:PHD786440 PQY786440:PQZ786440 QAU786440:QAV786440 QKQ786440:QKR786440 QUM786440:QUN786440 REI786440:REJ786440 ROE786440:ROF786440 RYA786440:RYB786440 SHW786440:SHX786440 SRS786440:SRT786440 TBO786440:TBP786440 TLK786440:TLL786440 TVG786440:TVH786440 UFC786440:UFD786440 UOY786440:UOZ786440 UYU786440:UYV786440 VIQ786440:VIR786440 VSM786440:VSN786440 WCI786440:WCJ786440 WME786440:WMF786440 WWA786440:WWB786440 S851975:T851975 JO851976:JP851976 TK851976:TL851976 ADG851976:ADH851976 ANC851976:AND851976 AWY851976:AWZ851976 BGU851976:BGV851976 BQQ851976:BQR851976 CAM851976:CAN851976 CKI851976:CKJ851976 CUE851976:CUF851976 DEA851976:DEB851976 DNW851976:DNX851976 DXS851976:DXT851976 EHO851976:EHP851976 ERK851976:ERL851976 FBG851976:FBH851976 FLC851976:FLD851976 FUY851976:FUZ851976 GEU851976:GEV851976 GOQ851976:GOR851976 GYM851976:GYN851976 HII851976:HIJ851976 HSE851976:HSF851976 ICA851976:ICB851976 ILW851976:ILX851976 IVS851976:IVT851976 JFO851976:JFP851976 JPK851976:JPL851976 JZG851976:JZH851976 KJC851976:KJD851976 KSY851976:KSZ851976 LCU851976:LCV851976 LMQ851976:LMR851976 LWM851976:LWN851976 MGI851976:MGJ851976 MQE851976:MQF851976 NAA851976:NAB851976 NJW851976:NJX851976 NTS851976:NTT851976 ODO851976:ODP851976 ONK851976:ONL851976 OXG851976:OXH851976 PHC851976:PHD851976 PQY851976:PQZ851976 QAU851976:QAV851976 QKQ851976:QKR851976 QUM851976:QUN851976 REI851976:REJ851976 ROE851976:ROF851976 RYA851976:RYB851976 SHW851976:SHX851976 SRS851976:SRT851976 TBO851976:TBP851976 TLK851976:TLL851976 TVG851976:TVH851976 UFC851976:UFD851976 UOY851976:UOZ851976 UYU851976:UYV851976 VIQ851976:VIR851976 VSM851976:VSN851976 WCI851976:WCJ851976 WME851976:WMF851976 WWA851976:WWB851976 S917511:T917511 JO917512:JP917512 TK917512:TL917512 ADG917512:ADH917512 ANC917512:AND917512 AWY917512:AWZ917512 BGU917512:BGV917512 BQQ917512:BQR917512 CAM917512:CAN917512 CKI917512:CKJ917512 CUE917512:CUF917512 DEA917512:DEB917512 DNW917512:DNX917512 DXS917512:DXT917512 EHO917512:EHP917512 ERK917512:ERL917512 FBG917512:FBH917512 FLC917512:FLD917512 FUY917512:FUZ917512 GEU917512:GEV917512 GOQ917512:GOR917512 GYM917512:GYN917512 HII917512:HIJ917512 HSE917512:HSF917512 ICA917512:ICB917512 ILW917512:ILX917512 IVS917512:IVT917512 JFO917512:JFP917512 JPK917512:JPL917512 JZG917512:JZH917512 KJC917512:KJD917512 KSY917512:KSZ917512 LCU917512:LCV917512 LMQ917512:LMR917512 LWM917512:LWN917512 MGI917512:MGJ917512 MQE917512:MQF917512 NAA917512:NAB917512 NJW917512:NJX917512 NTS917512:NTT917512 ODO917512:ODP917512 ONK917512:ONL917512 OXG917512:OXH917512 PHC917512:PHD917512 PQY917512:PQZ917512 QAU917512:QAV917512 QKQ917512:QKR917512 QUM917512:QUN917512 REI917512:REJ917512 ROE917512:ROF917512 RYA917512:RYB917512 SHW917512:SHX917512 SRS917512:SRT917512 TBO917512:TBP917512 TLK917512:TLL917512 TVG917512:TVH917512 UFC917512:UFD917512 UOY917512:UOZ917512 UYU917512:UYV917512 VIQ917512:VIR917512 VSM917512:VSN917512 WCI917512:WCJ917512 WME917512:WMF917512 WWA917512:WWB917512 S983047:T983047 JO983048:JP983048 TK983048:TL983048 ADG983048:ADH983048 ANC983048:AND983048 AWY983048:AWZ983048 BGU983048:BGV983048 BQQ983048:BQR983048 CAM983048:CAN983048 CKI983048:CKJ983048 CUE983048:CUF983048 DEA983048:DEB983048 DNW983048:DNX983048 DXS983048:DXT983048 EHO983048:EHP983048 ERK983048:ERL983048 FBG983048:FBH983048 FLC983048:FLD983048 FUY983048:FUZ983048 GEU983048:GEV983048 GOQ983048:GOR983048 GYM983048:GYN983048 HII983048:HIJ983048 HSE983048:HSF983048 ICA983048:ICB983048 ILW983048:ILX983048 IVS983048:IVT983048 JFO983048:JFP983048 JPK983048:JPL983048 JZG983048:JZH983048 KJC983048:KJD983048 KSY983048:KSZ983048 LCU983048:LCV983048 LMQ983048:LMR983048 LWM983048:LWN983048 MGI983048:MGJ983048 MQE983048:MQF983048 NAA983048:NAB983048 NJW983048:NJX983048 NTS983048:NTT983048 ODO983048:ODP983048 ONK983048:ONL983048 OXG983048:OXH983048 PHC983048:PHD983048 PQY983048:PQZ983048 QAU983048:QAV983048 QKQ983048:QKR983048 QUM983048:QUN983048 REI983048:REJ983048 ROE983048:ROF983048 RYA983048:RYB983048 SHW983048:SHX983048 SRS983048:SRT983048 TBO983048:TBP983048 TLK983048:TLL983048 TVG983048:TVH983048 UFC983048:UFD983048 UOY983048:UOZ983048 UYU983048:UYV983048 VIQ983048:VIR983048 VSM983048:VSN983048 WCI983048:WCJ983048 WME983048:WMF983048 WWA983048:WWB983048" xr:uid="{00000000-0002-0000-0400-000005000000}">
      <formula1>$AB$7:$AB$9</formula1>
    </dataValidation>
    <dataValidation type="list" allowBlank="1" showInputMessage="1" sqref="E13:I13 R13 W65549 X131086 W131085 X196622 W196621 X262158 W262157 X327694 W327693 X393230 W393229 X458766 W458765 X524302 W524301 X589838 W589837 X655374 W655373 X720910 W720909 X786446 W786445 X851982 W851981 X917518 W917517 X983054 W983053 WWE983054:WWF983054 WMI983054:WMJ983054 WCM983054:WCN983054 VSQ983054:VSR983054 VIU983054:VIV983054 UYY983054:UYZ983054 UPC983054:UPD983054 UFG983054:UFH983054 TVK983054:TVL983054 TLO983054:TLP983054 TBS983054:TBT983054 SRW983054:SRX983054 SIA983054:SIB983054 RYE983054:RYF983054 ROI983054:ROJ983054 REM983054:REN983054 QUQ983054:QUR983054 QKU983054:QKV983054 QAY983054:QAZ983054 PRC983054:PRD983054 PHG983054:PHH983054 OXK983054:OXL983054 ONO983054:ONP983054 ODS983054:ODT983054 NTW983054:NTX983054 NKA983054:NKB983054 NAE983054:NAF983054 MQI983054:MQJ983054 MGM983054:MGN983054 LWQ983054:LWR983054 LMU983054:LMV983054 LCY983054:LCZ983054 KTC983054:KTD983054 KJG983054:KJH983054 JZK983054:JZL983054 JPO983054:JPP983054 JFS983054:JFT983054 IVW983054:IVX983054 IMA983054:IMB983054 ICE983054:ICF983054 HSI983054:HSJ983054 HIM983054:HIN983054 GYQ983054:GYR983054 GOU983054:GOV983054 GEY983054:GEZ983054 FVC983054:FVD983054 FLG983054:FLH983054 FBK983054:FBL983054 ERO983054:ERP983054 EHS983054:EHT983054 DXW983054:DXX983054 DOA983054:DOB983054 DEE983054:DEF983054 CUI983054:CUJ983054 CKM983054:CKN983054 CAQ983054:CAR983054 BQU983054:BQV983054 BGY983054:BGZ983054 AXC983054:AXD983054 ANG983054:ANH983054 ADK983054:ADL983054 TO983054:TP983054 JS983054:JT983054 WWE917518:WWF917518 WMI917518:WMJ917518 WCM917518:WCN917518 VSQ917518:VSR917518 VIU917518:VIV917518 UYY917518:UYZ917518 UPC917518:UPD917518 UFG917518:UFH917518 TVK917518:TVL917518 TLO917518:TLP917518 TBS917518:TBT917518 SRW917518:SRX917518 SIA917518:SIB917518 RYE917518:RYF917518 ROI917518:ROJ917518 REM917518:REN917518 QUQ917518:QUR917518 QKU917518:QKV917518 QAY917518:QAZ917518 PRC917518:PRD917518 PHG917518:PHH917518 OXK917518:OXL917518 ONO917518:ONP917518 ODS917518:ODT917518 NTW917518:NTX917518 NKA917518:NKB917518 NAE917518:NAF917518 MQI917518:MQJ917518 MGM917518:MGN917518 LWQ917518:LWR917518 LMU917518:LMV917518 LCY917518:LCZ917518 KTC917518:KTD917518 KJG917518:KJH917518 JZK917518:JZL917518 JPO917518:JPP917518 JFS917518:JFT917518 IVW917518:IVX917518 IMA917518:IMB917518 ICE917518:ICF917518 HSI917518:HSJ917518 HIM917518:HIN917518 GYQ917518:GYR917518 GOU917518:GOV917518 GEY917518:GEZ917518 FVC917518:FVD917518 FLG917518:FLH917518 FBK917518:FBL917518 ERO917518:ERP917518 EHS917518:EHT917518 DXW917518:DXX917518 DOA917518:DOB917518 DEE917518:DEF917518 CUI917518:CUJ917518 CKM917518:CKN917518 CAQ917518:CAR917518 BQU917518:BQV917518 BGY917518:BGZ917518 AXC917518:AXD917518 ANG917518:ANH917518 ADK917518:ADL917518 TO917518:TP917518 JS917518:JT917518 WWE851982:WWF851982 WMI851982:WMJ851982 WCM851982:WCN851982 VSQ851982:VSR851982 VIU851982:VIV851982 UYY851982:UYZ851982 UPC851982:UPD851982 UFG851982:UFH851982 TVK851982:TVL851982 TLO851982:TLP851982 TBS851982:TBT851982 SRW851982:SRX851982 SIA851982:SIB851982 RYE851982:RYF851982 ROI851982:ROJ851982 REM851982:REN851982 QUQ851982:QUR851982 QKU851982:QKV851982 QAY851982:QAZ851982 PRC851982:PRD851982 PHG851982:PHH851982 OXK851982:OXL851982 ONO851982:ONP851982 ODS851982:ODT851982 NTW851982:NTX851982 NKA851982:NKB851982 NAE851982:NAF851982 MQI851982:MQJ851982 MGM851982:MGN851982 LWQ851982:LWR851982 LMU851982:LMV851982 LCY851982:LCZ851982 KTC851982:KTD851982 KJG851982:KJH851982 JZK851982:JZL851982 JPO851982:JPP851982 JFS851982:JFT851982 IVW851982:IVX851982 IMA851982:IMB851982 ICE851982:ICF851982 HSI851982:HSJ851982 HIM851982:HIN851982 GYQ851982:GYR851982 GOU851982:GOV851982 GEY851982:GEZ851982 FVC851982:FVD851982 FLG851982:FLH851982 FBK851982:FBL851982 ERO851982:ERP851982 EHS851982:EHT851982 DXW851982:DXX851982 DOA851982:DOB851982 DEE851982:DEF851982 CUI851982:CUJ851982 CKM851982:CKN851982 CAQ851982:CAR851982 BQU851982:BQV851982 BGY851982:BGZ851982 AXC851982:AXD851982 ANG851982:ANH851982 ADK851982:ADL851982 TO851982:TP851982 JS851982:JT851982 WWE786446:WWF786446 WMI786446:WMJ786446 WCM786446:WCN786446 VSQ786446:VSR786446 VIU786446:VIV786446 UYY786446:UYZ786446 UPC786446:UPD786446 UFG786446:UFH786446 TVK786446:TVL786446 TLO786446:TLP786446 TBS786446:TBT786446 SRW786446:SRX786446 SIA786446:SIB786446 RYE786446:RYF786446 ROI786446:ROJ786446 REM786446:REN786446 QUQ786446:QUR786446 QKU786446:QKV786446 QAY786446:QAZ786446 PRC786446:PRD786446 PHG786446:PHH786446 OXK786446:OXL786446 ONO786446:ONP786446 ODS786446:ODT786446 NTW786446:NTX786446 NKA786446:NKB786446 NAE786446:NAF786446 MQI786446:MQJ786446 MGM786446:MGN786446 LWQ786446:LWR786446 LMU786446:LMV786446 LCY786446:LCZ786446 KTC786446:KTD786446 KJG786446:KJH786446 JZK786446:JZL786446 JPO786446:JPP786446 JFS786446:JFT786446 IVW786446:IVX786446 IMA786446:IMB786446 ICE786446:ICF786446 HSI786446:HSJ786446 HIM786446:HIN786446 GYQ786446:GYR786446 GOU786446:GOV786446 GEY786446:GEZ786446 FVC786446:FVD786446 FLG786446:FLH786446 FBK786446:FBL786446 ERO786446:ERP786446 EHS786446:EHT786446 DXW786446:DXX786446 DOA786446:DOB786446 DEE786446:DEF786446 CUI786446:CUJ786446 CKM786446:CKN786446 CAQ786446:CAR786446 BQU786446:BQV786446 BGY786446:BGZ786446 AXC786446:AXD786446 ANG786446:ANH786446 ADK786446:ADL786446 TO786446:TP786446 JS786446:JT786446 WWE720910:WWF720910 WMI720910:WMJ720910 WCM720910:WCN720910 VSQ720910:VSR720910 VIU720910:VIV720910 UYY720910:UYZ720910 UPC720910:UPD720910 UFG720910:UFH720910 TVK720910:TVL720910 TLO720910:TLP720910 TBS720910:TBT720910 SRW720910:SRX720910 SIA720910:SIB720910 RYE720910:RYF720910 ROI720910:ROJ720910 REM720910:REN720910 QUQ720910:QUR720910 QKU720910:QKV720910 QAY720910:QAZ720910 PRC720910:PRD720910 PHG720910:PHH720910 OXK720910:OXL720910 ONO720910:ONP720910 ODS720910:ODT720910 NTW720910:NTX720910 NKA720910:NKB720910 NAE720910:NAF720910 MQI720910:MQJ720910 MGM720910:MGN720910 LWQ720910:LWR720910 LMU720910:LMV720910 LCY720910:LCZ720910 KTC720910:KTD720910 KJG720910:KJH720910 JZK720910:JZL720910 JPO720910:JPP720910 JFS720910:JFT720910 IVW720910:IVX720910 IMA720910:IMB720910 ICE720910:ICF720910 HSI720910:HSJ720910 HIM720910:HIN720910 GYQ720910:GYR720910 GOU720910:GOV720910 GEY720910:GEZ720910 FVC720910:FVD720910 FLG720910:FLH720910 FBK720910:FBL720910 ERO720910:ERP720910 EHS720910:EHT720910 DXW720910:DXX720910 DOA720910:DOB720910 DEE720910:DEF720910 CUI720910:CUJ720910 CKM720910:CKN720910 CAQ720910:CAR720910 BQU720910:BQV720910 BGY720910:BGZ720910 AXC720910:AXD720910 ANG720910:ANH720910 ADK720910:ADL720910 TO720910:TP720910 JS720910:JT720910 WWE655374:WWF655374 WMI655374:WMJ655374 WCM655374:WCN655374 VSQ655374:VSR655374 VIU655374:VIV655374 UYY655374:UYZ655374 UPC655374:UPD655374 UFG655374:UFH655374 TVK655374:TVL655374 TLO655374:TLP655374 TBS655374:TBT655374 SRW655374:SRX655374 SIA655374:SIB655374 RYE655374:RYF655374 ROI655374:ROJ655374 REM655374:REN655374 QUQ655374:QUR655374 QKU655374:QKV655374 QAY655374:QAZ655374 PRC655374:PRD655374 PHG655374:PHH655374 OXK655374:OXL655374 ONO655374:ONP655374 ODS655374:ODT655374 NTW655374:NTX655374 NKA655374:NKB655374 NAE655374:NAF655374 MQI655374:MQJ655374 MGM655374:MGN655374 LWQ655374:LWR655374 LMU655374:LMV655374 LCY655374:LCZ655374 KTC655374:KTD655374 KJG655374:KJH655374 JZK655374:JZL655374 JPO655374:JPP655374 JFS655374:JFT655374 IVW655374:IVX655374 IMA655374:IMB655374 ICE655374:ICF655374 HSI655374:HSJ655374 HIM655374:HIN655374 GYQ655374:GYR655374 GOU655374:GOV655374 GEY655374:GEZ655374 FVC655374:FVD655374 FLG655374:FLH655374 FBK655374:FBL655374 ERO655374:ERP655374 EHS655374:EHT655374 DXW655374:DXX655374 DOA655374:DOB655374 DEE655374:DEF655374 CUI655374:CUJ655374 CKM655374:CKN655374 CAQ655374:CAR655374 BQU655374:BQV655374 BGY655374:BGZ655374 AXC655374:AXD655374 ANG655374:ANH655374 ADK655374:ADL655374 TO655374:TP655374 JS655374:JT655374 WWE589838:WWF589838 WMI589838:WMJ589838 WCM589838:WCN589838 VSQ589838:VSR589838 VIU589838:VIV589838 UYY589838:UYZ589838 UPC589838:UPD589838 UFG589838:UFH589838 TVK589838:TVL589838 TLO589838:TLP589838 TBS589838:TBT589838 SRW589838:SRX589838 SIA589838:SIB589838 RYE589838:RYF589838 ROI589838:ROJ589838 REM589838:REN589838 QUQ589838:QUR589838 QKU589838:QKV589838 QAY589838:QAZ589838 PRC589838:PRD589838 PHG589838:PHH589838 OXK589838:OXL589838 ONO589838:ONP589838 ODS589838:ODT589838 NTW589838:NTX589838 NKA589838:NKB589838 NAE589838:NAF589838 MQI589838:MQJ589838 MGM589838:MGN589838 LWQ589838:LWR589838 LMU589838:LMV589838 LCY589838:LCZ589838 KTC589838:KTD589838 KJG589838:KJH589838 JZK589838:JZL589838 JPO589838:JPP589838 JFS589838:JFT589838 IVW589838:IVX589838 IMA589838:IMB589838 ICE589838:ICF589838 HSI589838:HSJ589838 HIM589838:HIN589838 GYQ589838:GYR589838 GOU589838:GOV589838 GEY589838:GEZ589838 FVC589838:FVD589838 FLG589838:FLH589838 FBK589838:FBL589838 ERO589838:ERP589838 EHS589838:EHT589838 DXW589838:DXX589838 DOA589838:DOB589838 DEE589838:DEF589838 CUI589838:CUJ589838 CKM589838:CKN589838 CAQ589838:CAR589838 BQU589838:BQV589838 BGY589838:BGZ589838 AXC589838:AXD589838 ANG589838:ANH589838 ADK589838:ADL589838 TO589838:TP589838 JS589838:JT589838 WWE524302:WWF524302 WMI524302:WMJ524302 WCM524302:WCN524302 VSQ524302:VSR524302 VIU524302:VIV524302 UYY524302:UYZ524302 UPC524302:UPD524302 UFG524302:UFH524302 TVK524302:TVL524302 TLO524302:TLP524302 TBS524302:TBT524302 SRW524302:SRX524302 SIA524302:SIB524302 RYE524302:RYF524302 ROI524302:ROJ524302 REM524302:REN524302 QUQ524302:QUR524302 QKU524302:QKV524302 QAY524302:QAZ524302 PRC524302:PRD524302 PHG524302:PHH524302 OXK524302:OXL524302 ONO524302:ONP524302 ODS524302:ODT524302 NTW524302:NTX524302 NKA524302:NKB524302 NAE524302:NAF524302 MQI524302:MQJ524302 MGM524302:MGN524302 LWQ524302:LWR524302 LMU524302:LMV524302 LCY524302:LCZ524302 KTC524302:KTD524302 KJG524302:KJH524302 JZK524302:JZL524302 JPO524302:JPP524302 JFS524302:JFT524302 IVW524302:IVX524302 IMA524302:IMB524302 ICE524302:ICF524302 HSI524302:HSJ524302 HIM524302:HIN524302 GYQ524302:GYR524302 GOU524302:GOV524302 GEY524302:GEZ524302 FVC524302:FVD524302 FLG524302:FLH524302 FBK524302:FBL524302 ERO524302:ERP524302 EHS524302:EHT524302 DXW524302:DXX524302 DOA524302:DOB524302 DEE524302:DEF524302 CUI524302:CUJ524302 CKM524302:CKN524302 CAQ524302:CAR524302 BQU524302:BQV524302 BGY524302:BGZ524302 AXC524302:AXD524302 ANG524302:ANH524302 ADK524302:ADL524302 TO524302:TP524302 JS524302:JT524302 WWE458766:WWF458766 WMI458766:WMJ458766 WCM458766:WCN458766 VSQ458766:VSR458766 VIU458766:VIV458766 UYY458766:UYZ458766 UPC458766:UPD458766 UFG458766:UFH458766 TVK458766:TVL458766 TLO458766:TLP458766 TBS458766:TBT458766 SRW458766:SRX458766 SIA458766:SIB458766 RYE458766:RYF458766 ROI458766:ROJ458766 REM458766:REN458766 QUQ458766:QUR458766 QKU458766:QKV458766 QAY458766:QAZ458766 PRC458766:PRD458766 PHG458766:PHH458766 OXK458766:OXL458766 ONO458766:ONP458766 ODS458766:ODT458766 NTW458766:NTX458766 NKA458766:NKB458766 NAE458766:NAF458766 MQI458766:MQJ458766 MGM458766:MGN458766 LWQ458766:LWR458766 LMU458766:LMV458766 LCY458766:LCZ458766 KTC458766:KTD458766 KJG458766:KJH458766 JZK458766:JZL458766 JPO458766:JPP458766 JFS458766:JFT458766 IVW458766:IVX458766 IMA458766:IMB458766 ICE458766:ICF458766 HSI458766:HSJ458766 HIM458766:HIN458766 GYQ458766:GYR458766 GOU458766:GOV458766 GEY458766:GEZ458766 FVC458766:FVD458766 FLG458766:FLH458766 FBK458766:FBL458766 ERO458766:ERP458766 EHS458766:EHT458766 DXW458766:DXX458766 DOA458766:DOB458766 DEE458766:DEF458766 CUI458766:CUJ458766 CKM458766:CKN458766 CAQ458766:CAR458766 BQU458766:BQV458766 BGY458766:BGZ458766 AXC458766:AXD458766 ANG458766:ANH458766 ADK458766:ADL458766 TO458766:TP458766 JS458766:JT458766 WWE393230:WWF393230 WMI393230:WMJ393230 WCM393230:WCN393230 VSQ393230:VSR393230 VIU393230:VIV393230 UYY393230:UYZ393230 UPC393230:UPD393230 UFG393230:UFH393230 TVK393230:TVL393230 TLO393230:TLP393230 TBS393230:TBT393230 SRW393230:SRX393230 SIA393230:SIB393230 RYE393230:RYF393230 ROI393230:ROJ393230 REM393230:REN393230 QUQ393230:QUR393230 QKU393230:QKV393230 QAY393230:QAZ393230 PRC393230:PRD393230 PHG393230:PHH393230 OXK393230:OXL393230 ONO393230:ONP393230 ODS393230:ODT393230 NTW393230:NTX393230 NKA393230:NKB393230 NAE393230:NAF393230 MQI393230:MQJ393230 MGM393230:MGN393230 LWQ393230:LWR393230 LMU393230:LMV393230 LCY393230:LCZ393230 KTC393230:KTD393230 KJG393230:KJH393230 JZK393230:JZL393230 JPO393230:JPP393230 JFS393230:JFT393230 IVW393230:IVX393230 IMA393230:IMB393230 ICE393230:ICF393230 HSI393230:HSJ393230 HIM393230:HIN393230 GYQ393230:GYR393230 GOU393230:GOV393230 GEY393230:GEZ393230 FVC393230:FVD393230 FLG393230:FLH393230 FBK393230:FBL393230 ERO393230:ERP393230 EHS393230:EHT393230 DXW393230:DXX393230 DOA393230:DOB393230 DEE393230:DEF393230 CUI393230:CUJ393230 CKM393230:CKN393230 CAQ393230:CAR393230 BQU393230:BQV393230 BGY393230:BGZ393230 AXC393230:AXD393230 ANG393230:ANH393230 ADK393230:ADL393230 TO393230:TP393230 JS393230:JT393230 WWE327694:WWF327694 WMI327694:WMJ327694 WCM327694:WCN327694 VSQ327694:VSR327694 VIU327694:VIV327694 UYY327694:UYZ327694 UPC327694:UPD327694 UFG327694:UFH327694 TVK327694:TVL327694 TLO327694:TLP327694 TBS327694:TBT327694 SRW327694:SRX327694 SIA327694:SIB327694 RYE327694:RYF327694 ROI327694:ROJ327694 REM327694:REN327694 QUQ327694:QUR327694 QKU327694:QKV327694 QAY327694:QAZ327694 PRC327694:PRD327694 PHG327694:PHH327694 OXK327694:OXL327694 ONO327694:ONP327694 ODS327694:ODT327694 NTW327694:NTX327694 NKA327694:NKB327694 NAE327694:NAF327694 MQI327694:MQJ327694 MGM327694:MGN327694 LWQ327694:LWR327694 LMU327694:LMV327694 LCY327694:LCZ327694 KTC327694:KTD327694 KJG327694:KJH327694 JZK327694:JZL327694 JPO327694:JPP327694 JFS327694:JFT327694 IVW327694:IVX327694 IMA327694:IMB327694 ICE327694:ICF327694 HSI327694:HSJ327694 HIM327694:HIN327694 GYQ327694:GYR327694 GOU327694:GOV327694 GEY327694:GEZ327694 FVC327694:FVD327694 FLG327694:FLH327694 FBK327694:FBL327694 ERO327694:ERP327694 EHS327694:EHT327694 DXW327694:DXX327694 DOA327694:DOB327694 DEE327694:DEF327694 CUI327694:CUJ327694 CKM327694:CKN327694 CAQ327694:CAR327694 BQU327694:BQV327694 BGY327694:BGZ327694 AXC327694:AXD327694 ANG327694:ANH327694 ADK327694:ADL327694 TO327694:TP327694 JS327694:JT327694 WWE262158:WWF262158 WMI262158:WMJ262158 WCM262158:WCN262158 VSQ262158:VSR262158 VIU262158:VIV262158 UYY262158:UYZ262158 UPC262158:UPD262158 UFG262158:UFH262158 TVK262158:TVL262158 TLO262158:TLP262158 TBS262158:TBT262158 SRW262158:SRX262158 SIA262158:SIB262158 RYE262158:RYF262158 ROI262158:ROJ262158 REM262158:REN262158 QUQ262158:QUR262158 QKU262158:QKV262158 QAY262158:QAZ262158 PRC262158:PRD262158 PHG262158:PHH262158 OXK262158:OXL262158 ONO262158:ONP262158 ODS262158:ODT262158 NTW262158:NTX262158 NKA262158:NKB262158 NAE262158:NAF262158 MQI262158:MQJ262158 MGM262158:MGN262158 LWQ262158:LWR262158 LMU262158:LMV262158 LCY262158:LCZ262158 KTC262158:KTD262158 KJG262158:KJH262158 JZK262158:JZL262158 JPO262158:JPP262158 JFS262158:JFT262158 IVW262158:IVX262158 IMA262158:IMB262158 ICE262158:ICF262158 HSI262158:HSJ262158 HIM262158:HIN262158 GYQ262158:GYR262158 GOU262158:GOV262158 GEY262158:GEZ262158 FVC262158:FVD262158 FLG262158:FLH262158 FBK262158:FBL262158 ERO262158:ERP262158 EHS262158:EHT262158 DXW262158:DXX262158 DOA262158:DOB262158 DEE262158:DEF262158 CUI262158:CUJ262158 CKM262158:CKN262158 CAQ262158:CAR262158 BQU262158:BQV262158 BGY262158:BGZ262158 AXC262158:AXD262158 ANG262158:ANH262158 ADK262158:ADL262158 TO262158:TP262158 JS262158:JT262158 WWE196622:WWF196622 WMI196622:WMJ196622 WCM196622:WCN196622 VSQ196622:VSR196622 VIU196622:VIV196622 UYY196622:UYZ196622 UPC196622:UPD196622 UFG196622:UFH196622 TVK196622:TVL196622 TLO196622:TLP196622 TBS196622:TBT196622 SRW196622:SRX196622 SIA196622:SIB196622 RYE196622:RYF196622 ROI196622:ROJ196622 REM196622:REN196622 QUQ196622:QUR196622 QKU196622:QKV196622 QAY196622:QAZ196622 PRC196622:PRD196622 PHG196622:PHH196622 OXK196622:OXL196622 ONO196622:ONP196622 ODS196622:ODT196622 NTW196622:NTX196622 NKA196622:NKB196622 NAE196622:NAF196622 MQI196622:MQJ196622 MGM196622:MGN196622 LWQ196622:LWR196622 LMU196622:LMV196622 LCY196622:LCZ196622 KTC196622:KTD196622 KJG196622:KJH196622 JZK196622:JZL196622 JPO196622:JPP196622 JFS196622:JFT196622 IVW196622:IVX196622 IMA196622:IMB196622 ICE196622:ICF196622 HSI196622:HSJ196622 HIM196622:HIN196622 GYQ196622:GYR196622 GOU196622:GOV196622 GEY196622:GEZ196622 FVC196622:FVD196622 FLG196622:FLH196622 FBK196622:FBL196622 ERO196622:ERP196622 EHS196622:EHT196622 DXW196622:DXX196622 DOA196622:DOB196622 DEE196622:DEF196622 CUI196622:CUJ196622 CKM196622:CKN196622 CAQ196622:CAR196622 BQU196622:BQV196622 BGY196622:BGZ196622 AXC196622:AXD196622 ANG196622:ANH196622 ADK196622:ADL196622 TO196622:TP196622 JS196622:JT196622 WWE131086:WWF131086 WMI131086:WMJ131086 WCM131086:WCN131086 VSQ131086:VSR131086 VIU131086:VIV131086 UYY131086:UYZ131086 UPC131086:UPD131086 UFG131086:UFH131086 TVK131086:TVL131086 TLO131086:TLP131086 TBS131086:TBT131086 SRW131086:SRX131086 SIA131086:SIB131086 RYE131086:RYF131086 ROI131086:ROJ131086 REM131086:REN131086 QUQ131086:QUR131086 QKU131086:QKV131086 QAY131086:QAZ131086 PRC131086:PRD131086 PHG131086:PHH131086 OXK131086:OXL131086 ONO131086:ONP131086 ODS131086:ODT131086 NTW131086:NTX131086 NKA131086:NKB131086 NAE131086:NAF131086 MQI131086:MQJ131086 MGM131086:MGN131086 LWQ131086:LWR131086 LMU131086:LMV131086 LCY131086:LCZ131086 KTC131086:KTD131086 KJG131086:KJH131086 JZK131086:JZL131086 JPO131086:JPP131086 JFS131086:JFT131086 IVW131086:IVX131086 IMA131086:IMB131086 ICE131086:ICF131086 HSI131086:HSJ131086 HIM131086:HIN131086 GYQ131086:GYR131086 GOU131086:GOV131086 GEY131086:GEZ131086 FVC131086:FVD131086 FLG131086:FLH131086 FBK131086:FBL131086 ERO131086:ERP131086 EHS131086:EHT131086 DXW131086:DXX131086 DOA131086:DOB131086 DEE131086:DEF131086 CUI131086:CUJ131086 CKM131086:CKN131086 CAQ131086:CAR131086 BQU131086:BQV131086 BGY131086:BGZ131086 AXC131086:AXD131086 ANG131086:ANH131086 ADK131086:ADL131086 TO131086:TP131086 JS131086:JT131086 WWE65550:WWF65550 WMI65550:WMJ65550 WCM65550:WCN65550 VSQ65550:VSR65550 VIU65550:VIV65550 UYY65550:UYZ65550 UPC65550:UPD65550 UFG65550:UFH65550 TVK65550:TVL65550 TLO65550:TLP65550 TBS65550:TBT65550 SRW65550:SRX65550 SIA65550:SIB65550 RYE65550:RYF65550 ROI65550:ROJ65550 REM65550:REN65550 QUQ65550:QUR65550 QKU65550:QKV65550 QAY65550:QAZ65550 PRC65550:PRD65550 PHG65550:PHH65550 OXK65550:OXL65550 ONO65550:ONP65550 ODS65550:ODT65550 NTW65550:NTX65550 NKA65550:NKB65550 NAE65550:NAF65550 MQI65550:MQJ65550 MGM65550:MGN65550 LWQ65550:LWR65550 LMU65550:LMV65550 LCY65550:LCZ65550 KTC65550:KTD65550 KJG65550:KJH65550 JZK65550:JZL65550 JPO65550:JPP65550 JFS65550:JFT65550 IVW65550:IVX65550 IMA65550:IMB65550 ICE65550:ICF65550 HSI65550:HSJ65550 HIM65550:HIN65550 GYQ65550:GYR65550 GOU65550:GOV65550 GEY65550:GEZ65550 FVC65550:FVD65550 FLG65550:FLH65550 FBK65550:FBL65550 ERO65550:ERP65550 EHS65550:EHT65550 DXW65550:DXX65550 DOA65550:DOB65550 DEE65550:DEF65550 CUI65550:CUJ65550 CKM65550:CKN65550 CAQ65550:CAR65550 BQU65550:BQV65550 BGY65550:BGZ65550 AXC65550:AXD65550 ANG65550:ANH65550 ADK65550:ADL65550 TO65550:TP65550 JS65550:JT65550 WWE13:WWF13 WMI13:WMJ13 WCM13:WCN13 VSQ13:VSR13 VIU13:VIV13 UYY13:UYZ13 UPC13:UPD13 UFG13:UFH13 TVK13:TVL13 TLO13:TLP13 TBS13:TBT13 SRW13:SRX13 SIA13:SIB13 RYE13:RYF13 ROI13:ROJ13 REM13:REN13 QUQ13:QUR13 QKU13:QKV13 QAY13:QAZ13 PRC13:PRD13 PHG13:PHH13 OXK13:OXL13 ONO13:ONP13 ODS13:ODT13 NTW13:NTX13 NKA13:NKB13 NAE13:NAF13 MQI13:MQJ13 MGM13:MGN13 LWQ13:LWR13 LMU13:LMV13 LCY13:LCZ13 KTC13:KTD13 KJG13:KJH13 JZK13:JZL13 JPO13:JPP13 JFS13:JFT13 IVW13:IVX13 IMA13:IMB13 ICE13:ICF13 HSI13:HSJ13 HIM13:HIN13 GYQ13:GYR13 GOU13:GOV13 GEY13:GEZ13 FVC13:FVD13 FLG13:FLH13 FBK13:FBL13 ERO13:ERP13 EHS13:EHT13 DXW13:DXX13 DOA13:DOB13 DEE13:DEF13 CUI13:CUJ13 CKM13:CKN13 CAQ13:CAR13 BQU13:BQV13 BGY13:BGZ13 AXC13:AXD13 ANG13:ANH13 ADK13:ADL13 TO13:TP13 JS13:JT13 W13:X13 WVZ983054:WWB983054 WMD983054:WMF983054 WCH983054:WCJ983054 VSL983054:VSN983054 VIP983054:VIR983054 UYT983054:UYV983054 UOX983054:UOZ983054 UFB983054:UFD983054 TVF983054:TVH983054 TLJ983054:TLL983054 TBN983054:TBP983054 SRR983054:SRT983054 SHV983054:SHX983054 RXZ983054:RYB983054 ROD983054:ROF983054 REH983054:REJ983054 QUL983054:QUN983054 QKP983054:QKR983054 QAT983054:QAV983054 PQX983054:PQZ983054 PHB983054:PHD983054 OXF983054:OXH983054 ONJ983054:ONL983054 ODN983054:ODP983054 NTR983054:NTT983054 NJV983054:NJX983054 MZZ983054:NAB983054 MQD983054:MQF983054 MGH983054:MGJ983054 LWL983054:LWN983054 LMP983054:LMR983054 LCT983054:LCV983054 KSX983054:KSZ983054 KJB983054:KJD983054 JZF983054:JZH983054 JPJ983054:JPL983054 JFN983054:JFP983054 IVR983054:IVT983054 ILV983054:ILX983054 IBZ983054:ICB983054 HSD983054:HSF983054 HIH983054:HIJ983054 GYL983054:GYN983054 GOP983054:GOR983054 GET983054:GEV983054 FUX983054:FUZ983054 FLB983054:FLD983054 FBF983054:FBH983054 ERJ983054:ERL983054 EHN983054:EHP983054 DXR983054:DXT983054 DNV983054:DNX983054 DDZ983054:DEB983054 CUD983054:CUF983054 CKH983054:CKJ983054 CAL983054:CAN983054 BQP983054:BQR983054 BGT983054:BGV983054 AWX983054:AWZ983054 ANB983054:AND983054 ADF983054:ADH983054 TJ983054:TL983054 JN983054:JP983054 R983053:T983053 WVZ917518:WWB917518 WMD917518:WMF917518 WCH917518:WCJ917518 VSL917518:VSN917518 VIP917518:VIR917518 UYT917518:UYV917518 UOX917518:UOZ917518 UFB917518:UFD917518 TVF917518:TVH917518 TLJ917518:TLL917518 TBN917518:TBP917518 SRR917518:SRT917518 SHV917518:SHX917518 RXZ917518:RYB917518 ROD917518:ROF917518 REH917518:REJ917518 QUL917518:QUN917518 QKP917518:QKR917518 QAT917518:QAV917518 PQX917518:PQZ917518 PHB917518:PHD917518 OXF917518:OXH917518 ONJ917518:ONL917518 ODN917518:ODP917518 NTR917518:NTT917518 NJV917518:NJX917518 MZZ917518:NAB917518 MQD917518:MQF917518 MGH917518:MGJ917518 LWL917518:LWN917518 LMP917518:LMR917518 LCT917518:LCV917518 KSX917518:KSZ917518 KJB917518:KJD917518 JZF917518:JZH917518 JPJ917518:JPL917518 JFN917518:JFP917518 IVR917518:IVT917518 ILV917518:ILX917518 IBZ917518:ICB917518 HSD917518:HSF917518 HIH917518:HIJ917518 GYL917518:GYN917518 GOP917518:GOR917518 GET917518:GEV917518 FUX917518:FUZ917518 FLB917518:FLD917518 FBF917518:FBH917518 ERJ917518:ERL917518 EHN917518:EHP917518 DXR917518:DXT917518 DNV917518:DNX917518 DDZ917518:DEB917518 CUD917518:CUF917518 CKH917518:CKJ917518 CAL917518:CAN917518 BQP917518:BQR917518 BGT917518:BGV917518 AWX917518:AWZ917518 ANB917518:AND917518 ADF917518:ADH917518 TJ917518:TL917518 JN917518:JP917518 R917517:T917517 WVZ851982:WWB851982 WMD851982:WMF851982 WCH851982:WCJ851982 VSL851982:VSN851982 VIP851982:VIR851982 UYT851982:UYV851982 UOX851982:UOZ851982 UFB851982:UFD851982 TVF851982:TVH851982 TLJ851982:TLL851982 TBN851982:TBP851982 SRR851982:SRT851982 SHV851982:SHX851982 RXZ851982:RYB851982 ROD851982:ROF851982 REH851982:REJ851982 QUL851982:QUN851982 QKP851982:QKR851982 QAT851982:QAV851982 PQX851982:PQZ851982 PHB851982:PHD851982 OXF851982:OXH851982 ONJ851982:ONL851982 ODN851982:ODP851982 NTR851982:NTT851982 NJV851982:NJX851982 MZZ851982:NAB851982 MQD851982:MQF851982 MGH851982:MGJ851982 LWL851982:LWN851982 LMP851982:LMR851982 LCT851982:LCV851982 KSX851982:KSZ851982 KJB851982:KJD851982 JZF851982:JZH851982 JPJ851982:JPL851982 JFN851982:JFP851982 IVR851982:IVT851982 ILV851982:ILX851982 IBZ851982:ICB851982 HSD851982:HSF851982 HIH851982:HIJ851982 GYL851982:GYN851982 GOP851982:GOR851982 GET851982:GEV851982 FUX851982:FUZ851982 FLB851982:FLD851982 FBF851982:FBH851982 ERJ851982:ERL851982 EHN851982:EHP851982 DXR851982:DXT851982 DNV851982:DNX851982 DDZ851982:DEB851982 CUD851982:CUF851982 CKH851982:CKJ851982 CAL851982:CAN851982 BQP851982:BQR851982 BGT851982:BGV851982 AWX851982:AWZ851982 ANB851982:AND851982 ADF851982:ADH851982 TJ851982:TL851982 JN851982:JP851982 R851981:T851981 WVZ786446:WWB786446 WMD786446:WMF786446 WCH786446:WCJ786446 VSL786446:VSN786446 VIP786446:VIR786446 UYT786446:UYV786446 UOX786446:UOZ786446 UFB786446:UFD786446 TVF786446:TVH786446 TLJ786446:TLL786446 TBN786446:TBP786446 SRR786446:SRT786446 SHV786446:SHX786446 RXZ786446:RYB786446 ROD786446:ROF786446 REH786446:REJ786446 QUL786446:QUN786446 QKP786446:QKR786446 QAT786446:QAV786446 PQX786446:PQZ786446 PHB786446:PHD786446 OXF786446:OXH786446 ONJ786446:ONL786446 ODN786446:ODP786446 NTR786446:NTT786446 NJV786446:NJX786446 MZZ786446:NAB786446 MQD786446:MQF786446 MGH786446:MGJ786446 LWL786446:LWN786446 LMP786446:LMR786446 LCT786446:LCV786446 KSX786446:KSZ786446 KJB786446:KJD786446 JZF786446:JZH786446 JPJ786446:JPL786446 JFN786446:JFP786446 IVR786446:IVT786446 ILV786446:ILX786446 IBZ786446:ICB786446 HSD786446:HSF786446 HIH786446:HIJ786446 GYL786446:GYN786446 GOP786446:GOR786446 GET786446:GEV786446 FUX786446:FUZ786446 FLB786446:FLD786446 FBF786446:FBH786446 ERJ786446:ERL786446 EHN786446:EHP786446 DXR786446:DXT786446 DNV786446:DNX786446 DDZ786446:DEB786446 CUD786446:CUF786446 CKH786446:CKJ786446 CAL786446:CAN786446 BQP786446:BQR786446 BGT786446:BGV786446 AWX786446:AWZ786446 ANB786446:AND786446 ADF786446:ADH786446 TJ786446:TL786446 JN786446:JP786446 R786445:T786445 WVZ720910:WWB720910 WMD720910:WMF720910 WCH720910:WCJ720910 VSL720910:VSN720910 VIP720910:VIR720910 UYT720910:UYV720910 UOX720910:UOZ720910 UFB720910:UFD720910 TVF720910:TVH720910 TLJ720910:TLL720910 TBN720910:TBP720910 SRR720910:SRT720910 SHV720910:SHX720910 RXZ720910:RYB720910 ROD720910:ROF720910 REH720910:REJ720910 QUL720910:QUN720910 QKP720910:QKR720910 QAT720910:QAV720910 PQX720910:PQZ720910 PHB720910:PHD720910 OXF720910:OXH720910 ONJ720910:ONL720910 ODN720910:ODP720910 NTR720910:NTT720910 NJV720910:NJX720910 MZZ720910:NAB720910 MQD720910:MQF720910 MGH720910:MGJ720910 LWL720910:LWN720910 LMP720910:LMR720910 LCT720910:LCV720910 KSX720910:KSZ720910 KJB720910:KJD720910 JZF720910:JZH720910 JPJ720910:JPL720910 JFN720910:JFP720910 IVR720910:IVT720910 ILV720910:ILX720910 IBZ720910:ICB720910 HSD720910:HSF720910 HIH720910:HIJ720910 GYL720910:GYN720910 GOP720910:GOR720910 GET720910:GEV720910 FUX720910:FUZ720910 FLB720910:FLD720910 FBF720910:FBH720910 ERJ720910:ERL720910 EHN720910:EHP720910 DXR720910:DXT720910 DNV720910:DNX720910 DDZ720910:DEB720910 CUD720910:CUF720910 CKH720910:CKJ720910 CAL720910:CAN720910 BQP720910:BQR720910 BGT720910:BGV720910 AWX720910:AWZ720910 ANB720910:AND720910 ADF720910:ADH720910 TJ720910:TL720910 JN720910:JP720910 R720909:T720909 WVZ655374:WWB655374 WMD655374:WMF655374 WCH655374:WCJ655374 VSL655374:VSN655374 VIP655374:VIR655374 UYT655374:UYV655374 UOX655374:UOZ655374 UFB655374:UFD655374 TVF655374:TVH655374 TLJ655374:TLL655374 TBN655374:TBP655374 SRR655374:SRT655374 SHV655374:SHX655374 RXZ655374:RYB655374 ROD655374:ROF655374 REH655374:REJ655374 QUL655374:QUN655374 QKP655374:QKR655374 QAT655374:QAV655374 PQX655374:PQZ655374 PHB655374:PHD655374 OXF655374:OXH655374 ONJ655374:ONL655374 ODN655374:ODP655374 NTR655374:NTT655374 NJV655374:NJX655374 MZZ655374:NAB655374 MQD655374:MQF655374 MGH655374:MGJ655374 LWL655374:LWN655374 LMP655374:LMR655374 LCT655374:LCV655374 KSX655374:KSZ655374 KJB655374:KJD655374 JZF655374:JZH655374 JPJ655374:JPL655374 JFN655374:JFP655374 IVR655374:IVT655374 ILV655374:ILX655374 IBZ655374:ICB655374 HSD655374:HSF655374 HIH655374:HIJ655374 GYL655374:GYN655374 GOP655374:GOR655374 GET655374:GEV655374 FUX655374:FUZ655374 FLB655374:FLD655374 FBF655374:FBH655374 ERJ655374:ERL655374 EHN655374:EHP655374 DXR655374:DXT655374 DNV655374:DNX655374 DDZ655374:DEB655374 CUD655374:CUF655374 CKH655374:CKJ655374 CAL655374:CAN655374 BQP655374:BQR655374 BGT655374:BGV655374 AWX655374:AWZ655374 ANB655374:AND655374 ADF655374:ADH655374 TJ655374:TL655374 JN655374:JP655374 R655373:T655373 WVZ589838:WWB589838 WMD589838:WMF589838 WCH589838:WCJ589838 VSL589838:VSN589838 VIP589838:VIR589838 UYT589838:UYV589838 UOX589838:UOZ589838 UFB589838:UFD589838 TVF589838:TVH589838 TLJ589838:TLL589838 TBN589838:TBP589838 SRR589838:SRT589838 SHV589838:SHX589838 RXZ589838:RYB589838 ROD589838:ROF589838 REH589838:REJ589838 QUL589838:QUN589838 QKP589838:QKR589838 QAT589838:QAV589838 PQX589838:PQZ589838 PHB589838:PHD589838 OXF589838:OXH589838 ONJ589838:ONL589838 ODN589838:ODP589838 NTR589838:NTT589838 NJV589838:NJX589838 MZZ589838:NAB589838 MQD589838:MQF589838 MGH589838:MGJ589838 LWL589838:LWN589838 LMP589838:LMR589838 LCT589838:LCV589838 KSX589838:KSZ589838 KJB589838:KJD589838 JZF589838:JZH589838 JPJ589838:JPL589838 JFN589838:JFP589838 IVR589838:IVT589838 ILV589838:ILX589838 IBZ589838:ICB589838 HSD589838:HSF589838 HIH589838:HIJ589838 GYL589838:GYN589838 GOP589838:GOR589838 GET589838:GEV589838 FUX589838:FUZ589838 FLB589838:FLD589838 FBF589838:FBH589838 ERJ589838:ERL589838 EHN589838:EHP589838 DXR589838:DXT589838 DNV589838:DNX589838 DDZ589838:DEB589838 CUD589838:CUF589838 CKH589838:CKJ589838 CAL589838:CAN589838 BQP589838:BQR589838 BGT589838:BGV589838 AWX589838:AWZ589838 ANB589838:AND589838 ADF589838:ADH589838 TJ589838:TL589838 JN589838:JP589838 R589837:T589837 WVZ524302:WWB524302 WMD524302:WMF524302 WCH524302:WCJ524302 VSL524302:VSN524302 VIP524302:VIR524302 UYT524302:UYV524302 UOX524302:UOZ524302 UFB524302:UFD524302 TVF524302:TVH524302 TLJ524302:TLL524302 TBN524302:TBP524302 SRR524302:SRT524302 SHV524302:SHX524302 RXZ524302:RYB524302 ROD524302:ROF524302 REH524302:REJ524302 QUL524302:QUN524302 QKP524302:QKR524302 QAT524302:QAV524302 PQX524302:PQZ524302 PHB524302:PHD524302 OXF524302:OXH524302 ONJ524302:ONL524302 ODN524302:ODP524302 NTR524302:NTT524302 NJV524302:NJX524302 MZZ524302:NAB524302 MQD524302:MQF524302 MGH524302:MGJ524302 LWL524302:LWN524302 LMP524302:LMR524302 LCT524302:LCV524302 KSX524302:KSZ524302 KJB524302:KJD524302 JZF524302:JZH524302 JPJ524302:JPL524302 JFN524302:JFP524302 IVR524302:IVT524302 ILV524302:ILX524302 IBZ524302:ICB524302 HSD524302:HSF524302 HIH524302:HIJ524302 GYL524302:GYN524302 GOP524302:GOR524302 GET524302:GEV524302 FUX524302:FUZ524302 FLB524302:FLD524302 FBF524302:FBH524302 ERJ524302:ERL524302 EHN524302:EHP524302 DXR524302:DXT524302 DNV524302:DNX524302 DDZ524302:DEB524302 CUD524302:CUF524302 CKH524302:CKJ524302 CAL524302:CAN524302 BQP524302:BQR524302 BGT524302:BGV524302 AWX524302:AWZ524302 ANB524302:AND524302 ADF524302:ADH524302 TJ524302:TL524302 JN524302:JP524302 R524301:T524301 WVZ458766:WWB458766 WMD458766:WMF458766 WCH458766:WCJ458766 VSL458766:VSN458766 VIP458766:VIR458766 UYT458766:UYV458766 UOX458766:UOZ458766 UFB458766:UFD458766 TVF458766:TVH458766 TLJ458766:TLL458766 TBN458766:TBP458766 SRR458766:SRT458766 SHV458766:SHX458766 RXZ458766:RYB458766 ROD458766:ROF458766 REH458766:REJ458766 QUL458766:QUN458766 QKP458766:QKR458766 QAT458766:QAV458766 PQX458766:PQZ458766 PHB458766:PHD458766 OXF458766:OXH458766 ONJ458766:ONL458766 ODN458766:ODP458766 NTR458766:NTT458766 NJV458766:NJX458766 MZZ458766:NAB458766 MQD458766:MQF458766 MGH458766:MGJ458766 LWL458766:LWN458766 LMP458766:LMR458766 LCT458766:LCV458766 KSX458766:KSZ458766 KJB458766:KJD458766 JZF458766:JZH458766 JPJ458766:JPL458766 JFN458766:JFP458766 IVR458766:IVT458766 ILV458766:ILX458766 IBZ458766:ICB458766 HSD458766:HSF458766 HIH458766:HIJ458766 GYL458766:GYN458766 GOP458766:GOR458766 GET458766:GEV458766 FUX458766:FUZ458766 FLB458766:FLD458766 FBF458766:FBH458766 ERJ458766:ERL458766 EHN458766:EHP458766 DXR458766:DXT458766 DNV458766:DNX458766 DDZ458766:DEB458766 CUD458766:CUF458766 CKH458766:CKJ458766 CAL458766:CAN458766 BQP458766:BQR458766 BGT458766:BGV458766 AWX458766:AWZ458766 ANB458766:AND458766 ADF458766:ADH458766 TJ458766:TL458766 JN458766:JP458766 R458765:T458765 WVZ393230:WWB393230 WMD393230:WMF393230 WCH393230:WCJ393230 VSL393230:VSN393230 VIP393230:VIR393230 UYT393230:UYV393230 UOX393230:UOZ393230 UFB393230:UFD393230 TVF393230:TVH393230 TLJ393230:TLL393230 TBN393230:TBP393230 SRR393230:SRT393230 SHV393230:SHX393230 RXZ393230:RYB393230 ROD393230:ROF393230 REH393230:REJ393230 QUL393230:QUN393230 QKP393230:QKR393230 QAT393230:QAV393230 PQX393230:PQZ393230 PHB393230:PHD393230 OXF393230:OXH393230 ONJ393230:ONL393230 ODN393230:ODP393230 NTR393230:NTT393230 NJV393230:NJX393230 MZZ393230:NAB393230 MQD393230:MQF393230 MGH393230:MGJ393230 LWL393230:LWN393230 LMP393230:LMR393230 LCT393230:LCV393230 KSX393230:KSZ393230 KJB393230:KJD393230 JZF393230:JZH393230 JPJ393230:JPL393230 JFN393230:JFP393230 IVR393230:IVT393230 ILV393230:ILX393230 IBZ393230:ICB393230 HSD393230:HSF393230 HIH393230:HIJ393230 GYL393230:GYN393230 GOP393230:GOR393230 GET393230:GEV393230 FUX393230:FUZ393230 FLB393230:FLD393230 FBF393230:FBH393230 ERJ393230:ERL393230 EHN393230:EHP393230 DXR393230:DXT393230 DNV393230:DNX393230 DDZ393230:DEB393230 CUD393230:CUF393230 CKH393230:CKJ393230 CAL393230:CAN393230 BQP393230:BQR393230 BGT393230:BGV393230 AWX393230:AWZ393230 ANB393230:AND393230 ADF393230:ADH393230 TJ393230:TL393230 JN393230:JP393230 R393229:T393229 WVZ327694:WWB327694 WMD327694:WMF327694 WCH327694:WCJ327694 VSL327694:VSN327694 VIP327694:VIR327694 UYT327694:UYV327694 UOX327694:UOZ327694 UFB327694:UFD327694 TVF327694:TVH327694 TLJ327694:TLL327694 TBN327694:TBP327694 SRR327694:SRT327694 SHV327694:SHX327694 RXZ327694:RYB327694 ROD327694:ROF327694 REH327694:REJ327694 QUL327694:QUN327694 QKP327694:QKR327694 QAT327694:QAV327694 PQX327694:PQZ327694 PHB327694:PHD327694 OXF327694:OXH327694 ONJ327694:ONL327694 ODN327694:ODP327694 NTR327694:NTT327694 NJV327694:NJX327694 MZZ327694:NAB327694 MQD327694:MQF327694 MGH327694:MGJ327694 LWL327694:LWN327694 LMP327694:LMR327694 LCT327694:LCV327694 KSX327694:KSZ327694 KJB327694:KJD327694 JZF327694:JZH327694 JPJ327694:JPL327694 JFN327694:JFP327694 IVR327694:IVT327694 ILV327694:ILX327694 IBZ327694:ICB327694 HSD327694:HSF327694 HIH327694:HIJ327694 GYL327694:GYN327694 GOP327694:GOR327694 GET327694:GEV327694 FUX327694:FUZ327694 FLB327694:FLD327694 FBF327694:FBH327694 ERJ327694:ERL327694 EHN327694:EHP327694 DXR327694:DXT327694 DNV327694:DNX327694 DDZ327694:DEB327694 CUD327694:CUF327694 CKH327694:CKJ327694 CAL327694:CAN327694 BQP327694:BQR327694 BGT327694:BGV327694 AWX327694:AWZ327694 ANB327694:AND327694 ADF327694:ADH327694 TJ327694:TL327694 JN327694:JP327694 R327693:T327693 WVZ262158:WWB262158 WMD262158:WMF262158 WCH262158:WCJ262158 VSL262158:VSN262158 VIP262158:VIR262158 UYT262158:UYV262158 UOX262158:UOZ262158 UFB262158:UFD262158 TVF262158:TVH262158 TLJ262158:TLL262158 TBN262158:TBP262158 SRR262158:SRT262158 SHV262158:SHX262158 RXZ262158:RYB262158 ROD262158:ROF262158 REH262158:REJ262158 QUL262158:QUN262158 QKP262158:QKR262158 QAT262158:QAV262158 PQX262158:PQZ262158 PHB262158:PHD262158 OXF262158:OXH262158 ONJ262158:ONL262158 ODN262158:ODP262158 NTR262158:NTT262158 NJV262158:NJX262158 MZZ262158:NAB262158 MQD262158:MQF262158 MGH262158:MGJ262158 LWL262158:LWN262158 LMP262158:LMR262158 LCT262158:LCV262158 KSX262158:KSZ262158 KJB262158:KJD262158 JZF262158:JZH262158 JPJ262158:JPL262158 JFN262158:JFP262158 IVR262158:IVT262158 ILV262158:ILX262158 IBZ262158:ICB262158 HSD262158:HSF262158 HIH262158:HIJ262158 GYL262158:GYN262158 GOP262158:GOR262158 GET262158:GEV262158 FUX262158:FUZ262158 FLB262158:FLD262158 FBF262158:FBH262158 ERJ262158:ERL262158 EHN262158:EHP262158 DXR262158:DXT262158 DNV262158:DNX262158 DDZ262158:DEB262158 CUD262158:CUF262158 CKH262158:CKJ262158 CAL262158:CAN262158 BQP262158:BQR262158 BGT262158:BGV262158 AWX262158:AWZ262158 ANB262158:AND262158 ADF262158:ADH262158 TJ262158:TL262158 JN262158:JP262158 R262157:T262157 WVZ196622:WWB196622 WMD196622:WMF196622 WCH196622:WCJ196622 VSL196622:VSN196622 VIP196622:VIR196622 UYT196622:UYV196622 UOX196622:UOZ196622 UFB196622:UFD196622 TVF196622:TVH196622 TLJ196622:TLL196622 TBN196622:TBP196622 SRR196622:SRT196622 SHV196622:SHX196622 RXZ196622:RYB196622 ROD196622:ROF196622 REH196622:REJ196622 QUL196622:QUN196622 QKP196622:QKR196622 QAT196622:QAV196622 PQX196622:PQZ196622 PHB196622:PHD196622 OXF196622:OXH196622 ONJ196622:ONL196622 ODN196622:ODP196622 NTR196622:NTT196622 NJV196622:NJX196622 MZZ196622:NAB196622 MQD196622:MQF196622 MGH196622:MGJ196622 LWL196622:LWN196622 LMP196622:LMR196622 LCT196622:LCV196622 KSX196622:KSZ196622 KJB196622:KJD196622 JZF196622:JZH196622 JPJ196622:JPL196622 JFN196622:JFP196622 IVR196622:IVT196622 ILV196622:ILX196622 IBZ196622:ICB196622 HSD196622:HSF196622 HIH196622:HIJ196622 GYL196622:GYN196622 GOP196622:GOR196622 GET196622:GEV196622 FUX196622:FUZ196622 FLB196622:FLD196622 FBF196622:FBH196622 ERJ196622:ERL196622 EHN196622:EHP196622 DXR196622:DXT196622 DNV196622:DNX196622 DDZ196622:DEB196622 CUD196622:CUF196622 CKH196622:CKJ196622 CAL196622:CAN196622 BQP196622:BQR196622 BGT196622:BGV196622 AWX196622:AWZ196622 ANB196622:AND196622 ADF196622:ADH196622 TJ196622:TL196622 JN196622:JP196622 R196621:T196621 WVZ131086:WWB131086 WMD131086:WMF131086 WCH131086:WCJ131086 VSL131086:VSN131086 VIP131086:VIR131086 UYT131086:UYV131086 UOX131086:UOZ131086 UFB131086:UFD131086 TVF131086:TVH131086 TLJ131086:TLL131086 TBN131086:TBP131086 SRR131086:SRT131086 SHV131086:SHX131086 RXZ131086:RYB131086 ROD131086:ROF131086 REH131086:REJ131086 QUL131086:QUN131086 QKP131086:QKR131086 QAT131086:QAV131086 PQX131086:PQZ131086 PHB131086:PHD131086 OXF131086:OXH131086 ONJ131086:ONL131086 ODN131086:ODP131086 NTR131086:NTT131086 NJV131086:NJX131086 MZZ131086:NAB131086 MQD131086:MQF131086 MGH131086:MGJ131086 LWL131086:LWN131086 LMP131086:LMR131086 LCT131086:LCV131086 KSX131086:KSZ131086 KJB131086:KJD131086 JZF131086:JZH131086 JPJ131086:JPL131086 JFN131086:JFP131086 IVR131086:IVT131086 ILV131086:ILX131086 IBZ131086:ICB131086 HSD131086:HSF131086 HIH131086:HIJ131086 GYL131086:GYN131086 GOP131086:GOR131086 GET131086:GEV131086 FUX131086:FUZ131086 FLB131086:FLD131086 FBF131086:FBH131086 ERJ131086:ERL131086 EHN131086:EHP131086 DXR131086:DXT131086 DNV131086:DNX131086 DDZ131086:DEB131086 CUD131086:CUF131086 CKH131086:CKJ131086 CAL131086:CAN131086 BQP131086:BQR131086 BGT131086:BGV131086 AWX131086:AWZ131086 ANB131086:AND131086 ADF131086:ADH131086 TJ131086:TL131086 JN131086:JP131086 R131085:T131085 WVZ65550:WWB65550 WMD65550:WMF65550 WCH65550:WCJ65550 VSL65550:VSN65550 VIP65550:VIR65550 UYT65550:UYV65550 UOX65550:UOZ65550 UFB65550:UFD65550 TVF65550:TVH65550 TLJ65550:TLL65550 TBN65550:TBP65550 SRR65550:SRT65550 SHV65550:SHX65550 RXZ65550:RYB65550 ROD65550:ROF65550 REH65550:REJ65550 QUL65550:QUN65550 QKP65550:QKR65550 QAT65550:QAV65550 PQX65550:PQZ65550 PHB65550:PHD65550 OXF65550:OXH65550 ONJ65550:ONL65550 ODN65550:ODP65550 NTR65550:NTT65550 NJV65550:NJX65550 MZZ65550:NAB65550 MQD65550:MQF65550 MGH65550:MGJ65550 LWL65550:LWN65550 LMP65550:LMR65550 LCT65550:LCV65550 KSX65550:KSZ65550 KJB65550:KJD65550 JZF65550:JZH65550 JPJ65550:JPL65550 JFN65550:JFP65550 IVR65550:IVT65550 ILV65550:ILX65550 IBZ65550:ICB65550 HSD65550:HSF65550 HIH65550:HIJ65550 GYL65550:GYN65550 GOP65550:GOR65550 GET65550:GEV65550 FUX65550:FUZ65550 FLB65550:FLD65550 FBF65550:FBH65550 ERJ65550:ERL65550 EHN65550:EHP65550 DXR65550:DXT65550 DNV65550:DNX65550 DDZ65550:DEB65550 CUD65550:CUF65550 CKH65550:CKJ65550 CAL65550:CAN65550 BQP65550:BQR65550 BGT65550:BGV65550 AWX65550:AWZ65550 ANB65550:AND65550 ADF65550:ADH65550 TJ65550:TL65550 JN65550:JP65550 R65549:T65549 WVZ13:WWB13 WMD13:WMF13 WCH13:WCJ13 VSL13:VSN13 VIP13:VIR13 UYT13:UYV13 UOX13:UOZ13 UFB13:UFD13 TVF13:TVH13 TLJ13:TLL13 TBN13:TBP13 SRR13:SRT13 SHV13:SHX13 RXZ13:RYB13 ROD13:ROF13 REH13:REJ13 QUL13:QUN13 QKP13:QKR13 QAT13:QAV13 PQX13:PQZ13 PHB13:PHD13 OXF13:OXH13 ONJ13:ONL13 ODN13:ODP13 NTR13:NTT13 NJV13:NJX13 MZZ13:NAB13 MQD13:MQF13 MGH13:MGJ13 LWL13:LWN13 LMP13:LMR13 LCT13:LCV13 KSX13:KSZ13 KJB13:KJD13 JZF13:JZH13 JPJ13:JPL13 JFN13:JFP13 IVR13:IVT13 ILV13:ILX13 IBZ13:ICB13 HSD13:HSF13 HIH13:HIJ13 GYL13:GYN13 GOP13:GOR13 GET13:GEV13 FUX13:FUZ13 FLB13:FLD13 FBF13:FBH13 ERJ13:ERL13 EHN13:EHP13 DXR13:DXT13 DNV13:DNX13 DDZ13:DEB13 CUD13:CUF13 CKH13:CKJ13 CAL13:CAN13 BQP13:BQR13 BGT13:BGV13 AWX13:AWZ13 ANB13:AND13 ADF13:ADH13 TJ13:TL13 JN13:JP13 X65550 WVM983054:WVQ983054 WLQ983054:WLU983054 WBU983054:WBY983054 VRY983054:VSC983054 VIC983054:VIG983054 UYG983054:UYK983054 UOK983054:UOO983054 UEO983054:UES983054 TUS983054:TUW983054 TKW983054:TLA983054 TBA983054:TBE983054 SRE983054:SRI983054 SHI983054:SHM983054 RXM983054:RXQ983054 RNQ983054:RNU983054 RDU983054:RDY983054 QTY983054:QUC983054 QKC983054:QKG983054 QAG983054:QAK983054 PQK983054:PQO983054 PGO983054:PGS983054 OWS983054:OWW983054 OMW983054:ONA983054 ODA983054:ODE983054 NTE983054:NTI983054 NJI983054:NJM983054 MZM983054:MZQ983054 MPQ983054:MPU983054 MFU983054:MFY983054 LVY983054:LWC983054 LMC983054:LMG983054 LCG983054:LCK983054 KSK983054:KSO983054 KIO983054:KIS983054 JYS983054:JYW983054 JOW983054:JPA983054 JFA983054:JFE983054 IVE983054:IVI983054 ILI983054:ILM983054 IBM983054:IBQ983054 HRQ983054:HRU983054 HHU983054:HHY983054 GXY983054:GYC983054 GOC983054:GOG983054 GEG983054:GEK983054 FUK983054:FUO983054 FKO983054:FKS983054 FAS983054:FAW983054 EQW983054:ERA983054 EHA983054:EHE983054 DXE983054:DXI983054 DNI983054:DNM983054 DDM983054:DDQ983054 CTQ983054:CTU983054 CJU983054:CJY983054 BZY983054:CAC983054 BQC983054:BQG983054 BGG983054:BGK983054 AWK983054:AWO983054 AMO983054:AMS983054 ACS983054:ACW983054 SW983054:TA983054 JA983054:JE983054 E983054:I983054 WVM917518:WVQ917518 WLQ917518:WLU917518 WBU917518:WBY917518 VRY917518:VSC917518 VIC917518:VIG917518 UYG917518:UYK917518 UOK917518:UOO917518 UEO917518:UES917518 TUS917518:TUW917518 TKW917518:TLA917518 TBA917518:TBE917518 SRE917518:SRI917518 SHI917518:SHM917518 RXM917518:RXQ917518 RNQ917518:RNU917518 RDU917518:RDY917518 QTY917518:QUC917518 QKC917518:QKG917518 QAG917518:QAK917518 PQK917518:PQO917518 PGO917518:PGS917518 OWS917518:OWW917518 OMW917518:ONA917518 ODA917518:ODE917518 NTE917518:NTI917518 NJI917518:NJM917518 MZM917518:MZQ917518 MPQ917518:MPU917518 MFU917518:MFY917518 LVY917518:LWC917518 LMC917518:LMG917518 LCG917518:LCK917518 KSK917518:KSO917518 KIO917518:KIS917518 JYS917518:JYW917518 JOW917518:JPA917518 JFA917518:JFE917518 IVE917518:IVI917518 ILI917518:ILM917518 IBM917518:IBQ917518 HRQ917518:HRU917518 HHU917518:HHY917518 GXY917518:GYC917518 GOC917518:GOG917518 GEG917518:GEK917518 FUK917518:FUO917518 FKO917518:FKS917518 FAS917518:FAW917518 EQW917518:ERA917518 EHA917518:EHE917518 DXE917518:DXI917518 DNI917518:DNM917518 DDM917518:DDQ917518 CTQ917518:CTU917518 CJU917518:CJY917518 BZY917518:CAC917518 BQC917518:BQG917518 BGG917518:BGK917518 AWK917518:AWO917518 AMO917518:AMS917518 ACS917518:ACW917518 SW917518:TA917518 JA917518:JE917518 E917518:I917518 WVM851982:WVQ851982 WLQ851982:WLU851982 WBU851982:WBY851982 VRY851982:VSC851982 VIC851982:VIG851982 UYG851982:UYK851982 UOK851982:UOO851982 UEO851982:UES851982 TUS851982:TUW851982 TKW851982:TLA851982 TBA851982:TBE851982 SRE851982:SRI851982 SHI851982:SHM851982 RXM851982:RXQ851982 RNQ851982:RNU851982 RDU851982:RDY851982 QTY851982:QUC851982 QKC851982:QKG851982 QAG851982:QAK851982 PQK851982:PQO851982 PGO851982:PGS851982 OWS851982:OWW851982 OMW851982:ONA851982 ODA851982:ODE851982 NTE851982:NTI851982 NJI851982:NJM851982 MZM851982:MZQ851982 MPQ851982:MPU851982 MFU851982:MFY851982 LVY851982:LWC851982 LMC851982:LMG851982 LCG851982:LCK851982 KSK851982:KSO851982 KIO851982:KIS851982 JYS851982:JYW851982 JOW851982:JPA851982 JFA851982:JFE851982 IVE851982:IVI851982 ILI851982:ILM851982 IBM851982:IBQ851982 HRQ851982:HRU851982 HHU851982:HHY851982 GXY851982:GYC851982 GOC851982:GOG851982 GEG851982:GEK851982 FUK851982:FUO851982 FKO851982:FKS851982 FAS851982:FAW851982 EQW851982:ERA851982 EHA851982:EHE851982 DXE851982:DXI851982 DNI851982:DNM851982 DDM851982:DDQ851982 CTQ851982:CTU851982 CJU851982:CJY851982 BZY851982:CAC851982 BQC851982:BQG851982 BGG851982:BGK851982 AWK851982:AWO851982 AMO851982:AMS851982 ACS851982:ACW851982 SW851982:TA851982 JA851982:JE851982 E851982:I851982 WVM786446:WVQ786446 WLQ786446:WLU786446 WBU786446:WBY786446 VRY786446:VSC786446 VIC786446:VIG786446 UYG786446:UYK786446 UOK786446:UOO786446 UEO786446:UES786446 TUS786446:TUW786446 TKW786446:TLA786446 TBA786446:TBE786446 SRE786446:SRI786446 SHI786446:SHM786446 RXM786446:RXQ786446 RNQ786446:RNU786446 RDU786446:RDY786446 QTY786446:QUC786446 QKC786446:QKG786446 QAG786446:QAK786446 PQK786446:PQO786446 PGO786446:PGS786446 OWS786446:OWW786446 OMW786446:ONA786446 ODA786446:ODE786446 NTE786446:NTI786446 NJI786446:NJM786446 MZM786446:MZQ786446 MPQ786446:MPU786446 MFU786446:MFY786446 LVY786446:LWC786446 LMC786446:LMG786446 LCG786446:LCK786446 KSK786446:KSO786446 KIO786446:KIS786446 JYS786446:JYW786446 JOW786446:JPA786446 JFA786446:JFE786446 IVE786446:IVI786446 ILI786446:ILM786446 IBM786446:IBQ786446 HRQ786446:HRU786446 HHU786446:HHY786446 GXY786446:GYC786446 GOC786446:GOG786446 GEG786446:GEK786446 FUK786446:FUO786446 FKO786446:FKS786446 FAS786446:FAW786446 EQW786446:ERA786446 EHA786446:EHE786446 DXE786446:DXI786446 DNI786446:DNM786446 DDM786446:DDQ786446 CTQ786446:CTU786446 CJU786446:CJY786446 BZY786446:CAC786446 BQC786446:BQG786446 BGG786446:BGK786446 AWK786446:AWO786446 AMO786446:AMS786446 ACS786446:ACW786446 SW786446:TA786446 JA786446:JE786446 E786446:I786446 WVM720910:WVQ720910 WLQ720910:WLU720910 WBU720910:WBY720910 VRY720910:VSC720910 VIC720910:VIG720910 UYG720910:UYK720910 UOK720910:UOO720910 UEO720910:UES720910 TUS720910:TUW720910 TKW720910:TLA720910 TBA720910:TBE720910 SRE720910:SRI720910 SHI720910:SHM720910 RXM720910:RXQ720910 RNQ720910:RNU720910 RDU720910:RDY720910 QTY720910:QUC720910 QKC720910:QKG720910 QAG720910:QAK720910 PQK720910:PQO720910 PGO720910:PGS720910 OWS720910:OWW720910 OMW720910:ONA720910 ODA720910:ODE720910 NTE720910:NTI720910 NJI720910:NJM720910 MZM720910:MZQ720910 MPQ720910:MPU720910 MFU720910:MFY720910 LVY720910:LWC720910 LMC720910:LMG720910 LCG720910:LCK720910 KSK720910:KSO720910 KIO720910:KIS720910 JYS720910:JYW720910 JOW720910:JPA720910 JFA720910:JFE720910 IVE720910:IVI720910 ILI720910:ILM720910 IBM720910:IBQ720910 HRQ720910:HRU720910 HHU720910:HHY720910 GXY720910:GYC720910 GOC720910:GOG720910 GEG720910:GEK720910 FUK720910:FUO720910 FKO720910:FKS720910 FAS720910:FAW720910 EQW720910:ERA720910 EHA720910:EHE720910 DXE720910:DXI720910 DNI720910:DNM720910 DDM720910:DDQ720910 CTQ720910:CTU720910 CJU720910:CJY720910 BZY720910:CAC720910 BQC720910:BQG720910 BGG720910:BGK720910 AWK720910:AWO720910 AMO720910:AMS720910 ACS720910:ACW720910 SW720910:TA720910 JA720910:JE720910 E720910:I720910 WVM655374:WVQ655374 WLQ655374:WLU655374 WBU655374:WBY655374 VRY655374:VSC655374 VIC655374:VIG655374 UYG655374:UYK655374 UOK655374:UOO655374 UEO655374:UES655374 TUS655374:TUW655374 TKW655374:TLA655374 TBA655374:TBE655374 SRE655374:SRI655374 SHI655374:SHM655374 RXM655374:RXQ655374 RNQ655374:RNU655374 RDU655374:RDY655374 QTY655374:QUC655374 QKC655374:QKG655374 QAG655374:QAK655374 PQK655374:PQO655374 PGO655374:PGS655374 OWS655374:OWW655374 OMW655374:ONA655374 ODA655374:ODE655374 NTE655374:NTI655374 NJI655374:NJM655374 MZM655374:MZQ655374 MPQ655374:MPU655374 MFU655374:MFY655374 LVY655374:LWC655374 LMC655374:LMG655374 LCG655374:LCK655374 KSK655374:KSO655374 KIO655374:KIS655374 JYS655374:JYW655374 JOW655374:JPA655374 JFA655374:JFE655374 IVE655374:IVI655374 ILI655374:ILM655374 IBM655374:IBQ655374 HRQ655374:HRU655374 HHU655374:HHY655374 GXY655374:GYC655374 GOC655374:GOG655374 GEG655374:GEK655374 FUK655374:FUO655374 FKO655374:FKS655374 FAS655374:FAW655374 EQW655374:ERA655374 EHA655374:EHE655374 DXE655374:DXI655374 DNI655374:DNM655374 DDM655374:DDQ655374 CTQ655374:CTU655374 CJU655374:CJY655374 BZY655374:CAC655374 BQC655374:BQG655374 BGG655374:BGK655374 AWK655374:AWO655374 AMO655374:AMS655374 ACS655374:ACW655374 SW655374:TA655374 JA655374:JE655374 E655374:I655374 WVM589838:WVQ589838 WLQ589838:WLU589838 WBU589838:WBY589838 VRY589838:VSC589838 VIC589838:VIG589838 UYG589838:UYK589838 UOK589838:UOO589838 UEO589838:UES589838 TUS589838:TUW589838 TKW589838:TLA589838 TBA589838:TBE589838 SRE589838:SRI589838 SHI589838:SHM589838 RXM589838:RXQ589838 RNQ589838:RNU589838 RDU589838:RDY589838 QTY589838:QUC589838 QKC589838:QKG589838 QAG589838:QAK589838 PQK589838:PQO589838 PGO589838:PGS589838 OWS589838:OWW589838 OMW589838:ONA589838 ODA589838:ODE589838 NTE589838:NTI589838 NJI589838:NJM589838 MZM589838:MZQ589838 MPQ589838:MPU589838 MFU589838:MFY589838 LVY589838:LWC589838 LMC589838:LMG589838 LCG589838:LCK589838 KSK589838:KSO589838 KIO589838:KIS589838 JYS589838:JYW589838 JOW589838:JPA589838 JFA589838:JFE589838 IVE589838:IVI589838 ILI589838:ILM589838 IBM589838:IBQ589838 HRQ589838:HRU589838 HHU589838:HHY589838 GXY589838:GYC589838 GOC589838:GOG589838 GEG589838:GEK589838 FUK589838:FUO589838 FKO589838:FKS589838 FAS589838:FAW589838 EQW589838:ERA589838 EHA589838:EHE589838 DXE589838:DXI589838 DNI589838:DNM589838 DDM589838:DDQ589838 CTQ589838:CTU589838 CJU589838:CJY589838 BZY589838:CAC589838 BQC589838:BQG589838 BGG589838:BGK589838 AWK589838:AWO589838 AMO589838:AMS589838 ACS589838:ACW589838 SW589838:TA589838 JA589838:JE589838 E589838:I589838 WVM524302:WVQ524302 WLQ524302:WLU524302 WBU524302:WBY524302 VRY524302:VSC524302 VIC524302:VIG524302 UYG524302:UYK524302 UOK524302:UOO524302 UEO524302:UES524302 TUS524302:TUW524302 TKW524302:TLA524302 TBA524302:TBE524302 SRE524302:SRI524302 SHI524302:SHM524302 RXM524302:RXQ524302 RNQ524302:RNU524302 RDU524302:RDY524302 QTY524302:QUC524302 QKC524302:QKG524302 QAG524302:QAK524302 PQK524302:PQO524302 PGO524302:PGS524302 OWS524302:OWW524302 OMW524302:ONA524302 ODA524302:ODE524302 NTE524302:NTI524302 NJI524302:NJM524302 MZM524302:MZQ524302 MPQ524302:MPU524302 MFU524302:MFY524302 LVY524302:LWC524302 LMC524302:LMG524302 LCG524302:LCK524302 KSK524302:KSO524302 KIO524302:KIS524302 JYS524302:JYW524302 JOW524302:JPA524302 JFA524302:JFE524302 IVE524302:IVI524302 ILI524302:ILM524302 IBM524302:IBQ524302 HRQ524302:HRU524302 HHU524302:HHY524302 GXY524302:GYC524302 GOC524302:GOG524302 GEG524302:GEK524302 FUK524302:FUO524302 FKO524302:FKS524302 FAS524302:FAW524302 EQW524302:ERA524302 EHA524302:EHE524302 DXE524302:DXI524302 DNI524302:DNM524302 DDM524302:DDQ524302 CTQ524302:CTU524302 CJU524302:CJY524302 BZY524302:CAC524302 BQC524302:BQG524302 BGG524302:BGK524302 AWK524302:AWO524302 AMO524302:AMS524302 ACS524302:ACW524302 SW524302:TA524302 JA524302:JE524302 E524302:I524302 WVM458766:WVQ458766 WLQ458766:WLU458766 WBU458766:WBY458766 VRY458766:VSC458766 VIC458766:VIG458766 UYG458766:UYK458766 UOK458766:UOO458766 UEO458766:UES458766 TUS458766:TUW458766 TKW458766:TLA458766 TBA458766:TBE458766 SRE458766:SRI458766 SHI458766:SHM458766 RXM458766:RXQ458766 RNQ458766:RNU458766 RDU458766:RDY458766 QTY458766:QUC458766 QKC458766:QKG458766 QAG458766:QAK458766 PQK458766:PQO458766 PGO458766:PGS458766 OWS458766:OWW458766 OMW458766:ONA458766 ODA458766:ODE458766 NTE458766:NTI458766 NJI458766:NJM458766 MZM458766:MZQ458766 MPQ458766:MPU458766 MFU458766:MFY458766 LVY458766:LWC458766 LMC458766:LMG458766 LCG458766:LCK458766 KSK458766:KSO458766 KIO458766:KIS458766 JYS458766:JYW458766 JOW458766:JPA458766 JFA458766:JFE458766 IVE458766:IVI458766 ILI458766:ILM458766 IBM458766:IBQ458766 HRQ458766:HRU458766 HHU458766:HHY458766 GXY458766:GYC458766 GOC458766:GOG458766 GEG458766:GEK458766 FUK458766:FUO458766 FKO458766:FKS458766 FAS458766:FAW458766 EQW458766:ERA458766 EHA458766:EHE458766 DXE458766:DXI458766 DNI458766:DNM458766 DDM458766:DDQ458766 CTQ458766:CTU458766 CJU458766:CJY458766 BZY458766:CAC458766 BQC458766:BQG458766 BGG458766:BGK458766 AWK458766:AWO458766 AMO458766:AMS458766 ACS458766:ACW458766 SW458766:TA458766 JA458766:JE458766 E458766:I458766 WVM393230:WVQ393230 WLQ393230:WLU393230 WBU393230:WBY393230 VRY393230:VSC393230 VIC393230:VIG393230 UYG393230:UYK393230 UOK393230:UOO393230 UEO393230:UES393230 TUS393230:TUW393230 TKW393230:TLA393230 TBA393230:TBE393230 SRE393230:SRI393230 SHI393230:SHM393230 RXM393230:RXQ393230 RNQ393230:RNU393230 RDU393230:RDY393230 QTY393230:QUC393230 QKC393230:QKG393230 QAG393230:QAK393230 PQK393230:PQO393230 PGO393230:PGS393230 OWS393230:OWW393230 OMW393230:ONA393230 ODA393230:ODE393230 NTE393230:NTI393230 NJI393230:NJM393230 MZM393230:MZQ393230 MPQ393230:MPU393230 MFU393230:MFY393230 LVY393230:LWC393230 LMC393230:LMG393230 LCG393230:LCK393230 KSK393230:KSO393230 KIO393230:KIS393230 JYS393230:JYW393230 JOW393230:JPA393230 JFA393230:JFE393230 IVE393230:IVI393230 ILI393230:ILM393230 IBM393230:IBQ393230 HRQ393230:HRU393230 HHU393230:HHY393230 GXY393230:GYC393230 GOC393230:GOG393230 GEG393230:GEK393230 FUK393230:FUO393230 FKO393230:FKS393230 FAS393230:FAW393230 EQW393230:ERA393230 EHA393230:EHE393230 DXE393230:DXI393230 DNI393230:DNM393230 DDM393230:DDQ393230 CTQ393230:CTU393230 CJU393230:CJY393230 BZY393230:CAC393230 BQC393230:BQG393230 BGG393230:BGK393230 AWK393230:AWO393230 AMO393230:AMS393230 ACS393230:ACW393230 SW393230:TA393230 JA393230:JE393230 E393230:I393230 WVM327694:WVQ327694 WLQ327694:WLU327694 WBU327694:WBY327694 VRY327694:VSC327694 VIC327694:VIG327694 UYG327694:UYK327694 UOK327694:UOO327694 UEO327694:UES327694 TUS327694:TUW327694 TKW327694:TLA327694 TBA327694:TBE327694 SRE327694:SRI327694 SHI327694:SHM327694 RXM327694:RXQ327694 RNQ327694:RNU327694 RDU327694:RDY327694 QTY327694:QUC327694 QKC327694:QKG327694 QAG327694:QAK327694 PQK327694:PQO327694 PGO327694:PGS327694 OWS327694:OWW327694 OMW327694:ONA327694 ODA327694:ODE327694 NTE327694:NTI327694 NJI327694:NJM327694 MZM327694:MZQ327694 MPQ327694:MPU327694 MFU327694:MFY327694 LVY327694:LWC327694 LMC327694:LMG327694 LCG327694:LCK327694 KSK327694:KSO327694 KIO327694:KIS327694 JYS327694:JYW327694 JOW327694:JPA327694 JFA327694:JFE327694 IVE327694:IVI327694 ILI327694:ILM327694 IBM327694:IBQ327694 HRQ327694:HRU327694 HHU327694:HHY327694 GXY327694:GYC327694 GOC327694:GOG327694 GEG327694:GEK327694 FUK327694:FUO327694 FKO327694:FKS327694 FAS327694:FAW327694 EQW327694:ERA327694 EHA327694:EHE327694 DXE327694:DXI327694 DNI327694:DNM327694 DDM327694:DDQ327694 CTQ327694:CTU327694 CJU327694:CJY327694 BZY327694:CAC327694 BQC327694:BQG327694 BGG327694:BGK327694 AWK327694:AWO327694 AMO327694:AMS327694 ACS327694:ACW327694 SW327694:TA327694 JA327694:JE327694 E327694:I327694 WVM262158:WVQ262158 WLQ262158:WLU262158 WBU262158:WBY262158 VRY262158:VSC262158 VIC262158:VIG262158 UYG262158:UYK262158 UOK262158:UOO262158 UEO262158:UES262158 TUS262158:TUW262158 TKW262158:TLA262158 TBA262158:TBE262158 SRE262158:SRI262158 SHI262158:SHM262158 RXM262158:RXQ262158 RNQ262158:RNU262158 RDU262158:RDY262158 QTY262158:QUC262158 QKC262158:QKG262158 QAG262158:QAK262158 PQK262158:PQO262158 PGO262158:PGS262158 OWS262158:OWW262158 OMW262158:ONA262158 ODA262158:ODE262158 NTE262158:NTI262158 NJI262158:NJM262158 MZM262158:MZQ262158 MPQ262158:MPU262158 MFU262158:MFY262158 LVY262158:LWC262158 LMC262158:LMG262158 LCG262158:LCK262158 KSK262158:KSO262158 KIO262158:KIS262158 JYS262158:JYW262158 JOW262158:JPA262158 JFA262158:JFE262158 IVE262158:IVI262158 ILI262158:ILM262158 IBM262158:IBQ262158 HRQ262158:HRU262158 HHU262158:HHY262158 GXY262158:GYC262158 GOC262158:GOG262158 GEG262158:GEK262158 FUK262158:FUO262158 FKO262158:FKS262158 FAS262158:FAW262158 EQW262158:ERA262158 EHA262158:EHE262158 DXE262158:DXI262158 DNI262158:DNM262158 DDM262158:DDQ262158 CTQ262158:CTU262158 CJU262158:CJY262158 BZY262158:CAC262158 BQC262158:BQG262158 BGG262158:BGK262158 AWK262158:AWO262158 AMO262158:AMS262158 ACS262158:ACW262158 SW262158:TA262158 JA262158:JE262158 E262158:I262158 WVM196622:WVQ196622 WLQ196622:WLU196622 WBU196622:WBY196622 VRY196622:VSC196622 VIC196622:VIG196622 UYG196622:UYK196622 UOK196622:UOO196622 UEO196622:UES196622 TUS196622:TUW196622 TKW196622:TLA196622 TBA196622:TBE196622 SRE196622:SRI196622 SHI196622:SHM196622 RXM196622:RXQ196622 RNQ196622:RNU196622 RDU196622:RDY196622 QTY196622:QUC196622 QKC196622:QKG196622 QAG196622:QAK196622 PQK196622:PQO196622 PGO196622:PGS196622 OWS196622:OWW196622 OMW196622:ONA196622 ODA196622:ODE196622 NTE196622:NTI196622 NJI196622:NJM196622 MZM196622:MZQ196622 MPQ196622:MPU196622 MFU196622:MFY196622 LVY196622:LWC196622 LMC196622:LMG196622 LCG196622:LCK196622 KSK196622:KSO196622 KIO196622:KIS196622 JYS196622:JYW196622 JOW196622:JPA196622 JFA196622:JFE196622 IVE196622:IVI196622 ILI196622:ILM196622 IBM196622:IBQ196622 HRQ196622:HRU196622 HHU196622:HHY196622 GXY196622:GYC196622 GOC196622:GOG196622 GEG196622:GEK196622 FUK196622:FUO196622 FKO196622:FKS196622 FAS196622:FAW196622 EQW196622:ERA196622 EHA196622:EHE196622 DXE196622:DXI196622 DNI196622:DNM196622 DDM196622:DDQ196622 CTQ196622:CTU196622 CJU196622:CJY196622 BZY196622:CAC196622 BQC196622:BQG196622 BGG196622:BGK196622 AWK196622:AWO196622 AMO196622:AMS196622 ACS196622:ACW196622 SW196622:TA196622 JA196622:JE196622 E196622:I196622 WVM131086:WVQ131086 WLQ131086:WLU131086 WBU131086:WBY131086 VRY131086:VSC131086 VIC131086:VIG131086 UYG131086:UYK131086 UOK131086:UOO131086 UEO131086:UES131086 TUS131086:TUW131086 TKW131086:TLA131086 TBA131086:TBE131086 SRE131086:SRI131086 SHI131086:SHM131086 RXM131086:RXQ131086 RNQ131086:RNU131086 RDU131086:RDY131086 QTY131086:QUC131086 QKC131086:QKG131086 QAG131086:QAK131086 PQK131086:PQO131086 PGO131086:PGS131086 OWS131086:OWW131086 OMW131086:ONA131086 ODA131086:ODE131086 NTE131086:NTI131086 NJI131086:NJM131086 MZM131086:MZQ131086 MPQ131086:MPU131086 MFU131086:MFY131086 LVY131086:LWC131086 LMC131086:LMG131086 LCG131086:LCK131086 KSK131086:KSO131086 KIO131086:KIS131086 JYS131086:JYW131086 JOW131086:JPA131086 JFA131086:JFE131086 IVE131086:IVI131086 ILI131086:ILM131086 IBM131086:IBQ131086 HRQ131086:HRU131086 HHU131086:HHY131086 GXY131086:GYC131086 GOC131086:GOG131086 GEG131086:GEK131086 FUK131086:FUO131086 FKO131086:FKS131086 FAS131086:FAW131086 EQW131086:ERA131086 EHA131086:EHE131086 DXE131086:DXI131086 DNI131086:DNM131086 DDM131086:DDQ131086 CTQ131086:CTU131086 CJU131086:CJY131086 BZY131086:CAC131086 BQC131086:BQG131086 BGG131086:BGK131086 AWK131086:AWO131086 AMO131086:AMS131086 ACS131086:ACW131086 SW131086:TA131086 JA131086:JE131086 E131086:I131086 WVM65550:WVQ65550 WLQ65550:WLU65550 WBU65550:WBY65550 VRY65550:VSC65550 VIC65550:VIG65550 UYG65550:UYK65550 UOK65550:UOO65550 UEO65550:UES65550 TUS65550:TUW65550 TKW65550:TLA65550 TBA65550:TBE65550 SRE65550:SRI65550 SHI65550:SHM65550 RXM65550:RXQ65550 RNQ65550:RNU65550 RDU65550:RDY65550 QTY65550:QUC65550 QKC65550:QKG65550 QAG65550:QAK65550 PQK65550:PQO65550 PGO65550:PGS65550 OWS65550:OWW65550 OMW65550:ONA65550 ODA65550:ODE65550 NTE65550:NTI65550 NJI65550:NJM65550 MZM65550:MZQ65550 MPQ65550:MPU65550 MFU65550:MFY65550 LVY65550:LWC65550 LMC65550:LMG65550 LCG65550:LCK65550 KSK65550:KSO65550 KIO65550:KIS65550 JYS65550:JYW65550 JOW65550:JPA65550 JFA65550:JFE65550 IVE65550:IVI65550 ILI65550:ILM65550 IBM65550:IBQ65550 HRQ65550:HRU65550 HHU65550:HHY65550 GXY65550:GYC65550 GOC65550:GOG65550 GEG65550:GEK65550 FUK65550:FUO65550 FKO65550:FKS65550 FAS65550:FAW65550 EQW65550:ERA65550 EHA65550:EHE65550 DXE65550:DXI65550 DNI65550:DNM65550 DDM65550:DDQ65550 CTQ65550:CTU65550 CJU65550:CJY65550 BZY65550:CAC65550 BQC65550:BQG65550 BGG65550:BGK65550 AWK65550:AWO65550 AMO65550:AMS65550 ACS65550:ACW65550 SW65550:TA65550 JA65550:JE65550 E65550:I65550 WVM13:WVQ13 WLQ13:WLU13 WBU13:WBY13 VRY13:VSC13 VIC13:VIG13 UYG13:UYK13 UOK13:UOO13 UEO13:UES13 TUS13:TUW13 TKW13:TLA13 TBA13:TBE13 SRE13:SRI13 SHI13:SHM13 RXM13:RXQ13 RNQ13:RNU13 RDU13:RDY13 QTY13:QUC13 QKC13:QKG13 QAG13:QAK13 PQK13:PQO13 PGO13:PGS13 OWS13:OWW13 OMW13:ONA13 ODA13:ODE13 NTE13:NTI13 NJI13:NJM13 MZM13:MZQ13 MPQ13:MPU13 MFU13:MFY13 LVY13:LWC13 LMC13:LMG13 LCG13:LCK13 KSK13:KSO13 KIO13:KIS13 JYS13:JYW13 JOW13:JPA13 JFA13:JFE13 IVE13:IVI13 ILI13:ILM13 IBM13:IBQ13 HRQ13:HRU13 HHU13:HHY13 GXY13:GYC13 GOC13:GOG13 GEG13:GEK13 FUK13:FUO13 FKO13:FKS13 FAS13:FAW13 EQW13:ERA13 EHA13:EHE13 DXE13:DXI13 DNI13:DNM13 DDM13:DDQ13 CTQ13:CTU13 CJU13:CJY13 BZY13:CAC13 BQC13:BQG13 BGG13:BGK13 AWK13:AWO13 AMO13:AMS13 ACS13:ACW13 SW13:TA13 JA13:JE13" xr:uid="{00000000-0002-0000-0400-000006000000}">
      <formula1>$AC$26:$AC$34</formula1>
    </dataValidation>
    <dataValidation allowBlank="1" showInputMessage="1" showErrorMessage="1" prompt="Please fill the name of your graduated school" sqref="E11" xr:uid="{00000000-0002-0000-0400-000007000000}"/>
    <dataValidation type="list" allowBlank="1" showInputMessage="1" showErrorMessage="1" sqref="J72:M73" xr:uid="{A4F3D8C9-C844-466A-A922-F49D918E2FB4}">
      <formula1>"プルダウン選択,日本 甲地方,日本 乙地方,指定都市,甲地方,乙地方,丙地方"</formula1>
    </dataValidation>
    <dataValidation type="list" allowBlank="1" showInputMessage="1" showErrorMessage="1" sqref="U72:V73" xr:uid="{65DE3580-7AA0-480D-83F6-6179B19F4638}">
      <formula1>"日本 甲地方,日本 乙地方,指定都市,甲地方,乙地方,丙地方"</formula1>
    </dataValidation>
  </dataValidations>
  <printOptions horizontalCentered="1"/>
  <pageMargins left="0.23622047244094491" right="0.23622047244094491" top="0.74803149606299213" bottom="0.74803149606299213" header="0.31496062992125984" footer="0.31496062992125984"/>
  <pageSetup paperSize="9" scale="50" orientation="portrait" blackAndWhite="1" r:id="rId3"/>
  <headerFooter alignWithMargins="0"/>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D4E5-0398-4CE1-BD4F-47E99B40EEF0}">
  <sheetPr codeName="Sheet8">
    <tabColor rgb="FFFFCCFF"/>
    <pageSetUpPr fitToPage="1"/>
  </sheetPr>
  <dimension ref="A1:X54"/>
  <sheetViews>
    <sheetView view="pageBreakPreview" zoomScale="60" zoomScaleNormal="100" workbookViewId="0">
      <selection sqref="A1:E1"/>
    </sheetView>
  </sheetViews>
  <sheetFormatPr defaultColWidth="8.90625" defaultRowHeight="13"/>
  <cols>
    <col min="1" max="1" width="9.90625" style="8" customWidth="1"/>
    <col min="2" max="2" width="11.453125" style="8" customWidth="1"/>
    <col min="3" max="3" width="12.81640625" style="8" customWidth="1"/>
    <col min="4" max="4" width="42" style="8" customWidth="1"/>
    <col min="5" max="5" width="10.453125" style="8" customWidth="1"/>
    <col min="6" max="6" width="9.90625" style="8" customWidth="1"/>
    <col min="7" max="7" width="11.453125" style="8" customWidth="1"/>
    <col min="8" max="8" width="12.81640625" style="8" customWidth="1"/>
    <col min="9" max="9" width="42" style="8" customWidth="1"/>
    <col min="10" max="10" width="8.90625" style="8"/>
    <col min="11" max="11" width="9.90625" style="8" customWidth="1"/>
    <col min="12" max="12" width="11.453125" style="8" customWidth="1"/>
    <col min="13" max="13" width="12.81640625" style="8" customWidth="1"/>
    <col min="14" max="14" width="42" style="8" customWidth="1"/>
    <col min="15" max="15" width="8.90625" style="8"/>
    <col min="16" max="16" width="9.90625" style="8" customWidth="1"/>
    <col min="17" max="17" width="11.453125" style="8" customWidth="1"/>
    <col min="18" max="18" width="12.81640625" style="8" customWidth="1"/>
    <col min="19" max="19" width="42" style="8" customWidth="1"/>
    <col min="20" max="20" width="8.90625" style="8"/>
    <col min="21" max="21" width="9.90625" style="8" customWidth="1"/>
    <col min="22" max="22" width="11.453125" style="8" customWidth="1"/>
    <col min="23" max="23" width="12.81640625" style="8" customWidth="1"/>
    <col min="24" max="24" width="42" style="8" customWidth="1"/>
    <col min="25" max="16384" width="8.90625" style="8"/>
  </cols>
  <sheetData>
    <row r="1" spans="1:24" ht="31" customHeight="1">
      <c r="A1" s="1479" t="s">
        <v>682</v>
      </c>
      <c r="B1" s="1479"/>
      <c r="C1" s="1479"/>
      <c r="D1" s="1479"/>
      <c r="E1" s="1479"/>
      <c r="F1" s="907" t="s">
        <v>912</v>
      </c>
      <c r="I1" s="866"/>
    </row>
    <row r="2" spans="1:24" s="9" customFormat="1" ht="84" customHeight="1">
      <c r="A2" s="1480" t="s">
        <v>630</v>
      </c>
      <c r="B2" s="1480"/>
      <c r="C2" s="1480"/>
      <c r="D2" s="1480"/>
      <c r="E2" s="1480"/>
      <c r="F2" s="868"/>
      <c r="G2" s="868"/>
      <c r="H2" s="868"/>
      <c r="I2" s="868"/>
      <c r="J2" s="38"/>
      <c r="K2" s="495"/>
      <c r="L2" s="38"/>
      <c r="M2" s="38"/>
      <c r="N2" s="38"/>
      <c r="O2" s="38"/>
      <c r="P2" s="38"/>
      <c r="Q2" s="38"/>
      <c r="R2" s="38"/>
    </row>
    <row r="3" spans="1:24" s="9" customFormat="1" ht="20.149999999999999" customHeight="1">
      <c r="D3" s="867"/>
    </row>
    <row r="4" spans="1:24">
      <c r="A4" s="8" t="s">
        <v>678</v>
      </c>
      <c r="F4" s="8" t="s">
        <v>679</v>
      </c>
      <c r="K4" s="8" t="s">
        <v>680</v>
      </c>
      <c r="P4" s="8" t="s">
        <v>681</v>
      </c>
      <c r="U4" s="8" t="s">
        <v>677</v>
      </c>
    </row>
    <row r="5" spans="1:24">
      <c r="C5" s="869" t="s">
        <v>676</v>
      </c>
      <c r="D5" s="870"/>
      <c r="H5" s="869" t="s">
        <v>676</v>
      </c>
      <c r="I5" s="870"/>
      <c r="M5" s="869" t="s">
        <v>676</v>
      </c>
      <c r="N5" s="870"/>
      <c r="R5" s="869" t="s">
        <v>676</v>
      </c>
      <c r="S5" s="870"/>
      <c r="W5" s="869" t="s">
        <v>676</v>
      </c>
      <c r="X5" s="870"/>
    </row>
    <row r="6" spans="1:24">
      <c r="C6" s="869" t="s">
        <v>676</v>
      </c>
      <c r="D6" s="870"/>
      <c r="H6" s="869" t="s">
        <v>676</v>
      </c>
      <c r="I6" s="870"/>
      <c r="M6" s="869" t="s">
        <v>676</v>
      </c>
      <c r="N6" s="870"/>
      <c r="R6" s="869" t="s">
        <v>676</v>
      </c>
      <c r="S6" s="870"/>
      <c r="W6" s="869" t="s">
        <v>676</v>
      </c>
      <c r="X6" s="870"/>
    </row>
    <row r="8" spans="1:24">
      <c r="C8" s="12" t="s">
        <v>675</v>
      </c>
      <c r="D8" s="871"/>
      <c r="H8" s="12" t="s">
        <v>675</v>
      </c>
      <c r="I8" s="871"/>
      <c r="M8" s="12" t="s">
        <v>675</v>
      </c>
      <c r="N8" s="871"/>
      <c r="R8" s="12" t="s">
        <v>675</v>
      </c>
      <c r="S8" s="871"/>
      <c r="W8" s="12" t="s">
        <v>675</v>
      </c>
      <c r="X8" s="871"/>
    </row>
    <row r="9" spans="1:24">
      <c r="D9" s="872"/>
      <c r="I9" s="872"/>
      <c r="N9" s="872"/>
      <c r="S9" s="872"/>
      <c r="X9" s="872"/>
    </row>
    <row r="10" spans="1:24">
      <c r="D10" s="873"/>
      <c r="I10" s="873"/>
      <c r="N10" s="873"/>
      <c r="S10" s="873"/>
      <c r="X10" s="873"/>
    </row>
    <row r="11" spans="1:24" ht="14" customHeight="1">
      <c r="A11" s="1475" t="s">
        <v>671</v>
      </c>
      <c r="B11" s="1477" t="s">
        <v>672</v>
      </c>
      <c r="C11" s="1473" t="s">
        <v>673</v>
      </c>
      <c r="D11" s="1473" t="s">
        <v>674</v>
      </c>
      <c r="F11" s="1475" t="s">
        <v>671</v>
      </c>
      <c r="G11" s="1477" t="s">
        <v>672</v>
      </c>
      <c r="H11" s="1473" t="s">
        <v>673</v>
      </c>
      <c r="I11" s="1473" t="s">
        <v>674</v>
      </c>
      <c r="K11" s="1475" t="s">
        <v>671</v>
      </c>
      <c r="L11" s="1477" t="s">
        <v>672</v>
      </c>
      <c r="M11" s="1473" t="s">
        <v>673</v>
      </c>
      <c r="N11" s="1473" t="s">
        <v>674</v>
      </c>
      <c r="P11" s="1475" t="s">
        <v>671</v>
      </c>
      <c r="Q11" s="1477" t="s">
        <v>672</v>
      </c>
      <c r="R11" s="1473" t="s">
        <v>673</v>
      </c>
      <c r="S11" s="1473" t="s">
        <v>674</v>
      </c>
      <c r="U11" s="1475" t="s">
        <v>671</v>
      </c>
      <c r="V11" s="1477" t="s">
        <v>672</v>
      </c>
      <c r="W11" s="1473" t="s">
        <v>673</v>
      </c>
      <c r="X11" s="1473" t="s">
        <v>674</v>
      </c>
    </row>
    <row r="12" spans="1:24" ht="14" customHeight="1">
      <c r="A12" s="1476"/>
      <c r="B12" s="1478"/>
      <c r="C12" s="1474"/>
      <c r="D12" s="1474"/>
      <c r="F12" s="1476"/>
      <c r="G12" s="1478"/>
      <c r="H12" s="1474"/>
      <c r="I12" s="1474"/>
      <c r="K12" s="1476"/>
      <c r="L12" s="1478"/>
      <c r="M12" s="1474"/>
      <c r="N12" s="1474"/>
      <c r="P12" s="1476"/>
      <c r="Q12" s="1478"/>
      <c r="R12" s="1474"/>
      <c r="S12" s="1474"/>
      <c r="U12" s="1476"/>
      <c r="V12" s="1478"/>
      <c r="W12" s="1474"/>
      <c r="X12" s="1474"/>
    </row>
    <row r="13" spans="1:24" ht="15" customHeight="1">
      <c r="A13" s="1471">
        <v>1</v>
      </c>
      <c r="B13" s="874"/>
      <c r="C13" s="875"/>
      <c r="D13" s="876"/>
      <c r="F13" s="1471">
        <v>1</v>
      </c>
      <c r="G13" s="874"/>
      <c r="H13" s="877"/>
      <c r="I13" s="878"/>
      <c r="K13" s="1471">
        <v>1</v>
      </c>
      <c r="L13" s="874"/>
      <c r="M13" s="877"/>
      <c r="N13" s="878"/>
      <c r="P13" s="1471">
        <v>1</v>
      </c>
      <c r="Q13" s="874"/>
      <c r="R13" s="877"/>
      <c r="S13" s="878"/>
      <c r="U13" s="1471">
        <v>1</v>
      </c>
      <c r="V13" s="874"/>
      <c r="W13" s="877"/>
      <c r="X13" s="878"/>
    </row>
    <row r="14" spans="1:24" ht="15" customHeight="1">
      <c r="A14" s="1471"/>
      <c r="B14" s="879"/>
      <c r="C14" s="880"/>
      <c r="D14" s="881"/>
      <c r="F14" s="1471"/>
      <c r="G14" s="879"/>
      <c r="H14" s="882"/>
      <c r="I14" s="883"/>
      <c r="K14" s="1471"/>
      <c r="L14" s="879"/>
      <c r="M14" s="882"/>
      <c r="N14" s="883"/>
      <c r="P14" s="1471"/>
      <c r="Q14" s="879"/>
      <c r="R14" s="882"/>
      <c r="S14" s="883"/>
      <c r="U14" s="1471"/>
      <c r="V14" s="879"/>
      <c r="W14" s="882"/>
      <c r="X14" s="883"/>
    </row>
    <row r="15" spans="1:24" ht="15" customHeight="1">
      <c r="A15" s="1471"/>
      <c r="B15" s="879"/>
      <c r="C15" s="880"/>
      <c r="D15" s="881"/>
      <c r="F15" s="1471"/>
      <c r="G15" s="879"/>
      <c r="H15" s="882"/>
      <c r="I15" s="883"/>
      <c r="K15" s="1471"/>
      <c r="L15" s="879"/>
      <c r="M15" s="882"/>
      <c r="N15" s="883"/>
      <c r="P15" s="1471"/>
      <c r="Q15" s="879"/>
      <c r="R15" s="882"/>
      <c r="S15" s="883"/>
      <c r="U15" s="1471"/>
      <c r="V15" s="879"/>
      <c r="W15" s="882"/>
      <c r="X15" s="883"/>
    </row>
    <row r="16" spans="1:24" ht="15" customHeight="1">
      <c r="A16" s="1471"/>
      <c r="B16" s="879"/>
      <c r="C16" s="880"/>
      <c r="D16" s="881"/>
      <c r="F16" s="1471"/>
      <c r="G16" s="879"/>
      <c r="H16" s="882"/>
      <c r="I16" s="883"/>
      <c r="K16" s="1471"/>
      <c r="L16" s="879"/>
      <c r="M16" s="882"/>
      <c r="N16" s="883"/>
      <c r="P16" s="1471"/>
      <c r="Q16" s="879"/>
      <c r="R16" s="882"/>
      <c r="S16" s="883"/>
      <c r="U16" s="1471"/>
      <c r="V16" s="879"/>
      <c r="W16" s="882"/>
      <c r="X16" s="883"/>
    </row>
    <row r="17" spans="1:24" ht="15" customHeight="1">
      <c r="A17" s="1471"/>
      <c r="B17" s="879"/>
      <c r="C17" s="880"/>
      <c r="D17" s="884"/>
      <c r="F17" s="1471"/>
      <c r="G17" s="879"/>
      <c r="H17" s="885"/>
      <c r="I17" s="886"/>
      <c r="K17" s="1471"/>
      <c r="L17" s="879"/>
      <c r="M17" s="885"/>
      <c r="N17" s="886"/>
      <c r="P17" s="1471"/>
      <c r="Q17" s="879"/>
      <c r="R17" s="885"/>
      <c r="S17" s="886"/>
      <c r="U17" s="1471"/>
      <c r="V17" s="879"/>
      <c r="W17" s="885"/>
      <c r="X17" s="886"/>
    </row>
    <row r="18" spans="1:24" ht="15" customHeight="1">
      <c r="A18" s="1472"/>
      <c r="B18" s="879"/>
      <c r="C18" s="887"/>
      <c r="D18" s="888"/>
      <c r="F18" s="1472"/>
      <c r="G18" s="879"/>
      <c r="H18" s="889"/>
      <c r="I18" s="890"/>
      <c r="K18" s="1472"/>
      <c r="L18" s="879"/>
      <c r="M18" s="889"/>
      <c r="N18" s="890"/>
      <c r="P18" s="1472"/>
      <c r="Q18" s="879"/>
      <c r="R18" s="889"/>
      <c r="S18" s="890"/>
      <c r="U18" s="1472"/>
      <c r="V18" s="879"/>
      <c r="W18" s="889"/>
      <c r="X18" s="890"/>
    </row>
    <row r="19" spans="1:24" ht="15" customHeight="1">
      <c r="A19" s="1470">
        <v>2</v>
      </c>
      <c r="B19" s="891" t="str">
        <f>IF(B13&lt;&gt;"",B13+1,"")</f>
        <v/>
      </c>
      <c r="C19" s="875"/>
      <c r="D19" s="892"/>
      <c r="F19" s="1470">
        <v>2</v>
      </c>
      <c r="G19" s="891" t="str">
        <f>IF(G13&lt;&gt;"",G13+1,"")</f>
        <v/>
      </c>
      <c r="H19" s="877"/>
      <c r="I19" s="893"/>
      <c r="K19" s="1470">
        <v>2</v>
      </c>
      <c r="L19" s="891" t="str">
        <f>IF(L13&lt;&gt;"",L13+1,"")</f>
        <v/>
      </c>
      <c r="M19" s="877"/>
      <c r="N19" s="893"/>
      <c r="P19" s="1470">
        <v>2</v>
      </c>
      <c r="Q19" s="891" t="str">
        <f>IF(Q13&lt;&gt;"",Q13+1,"")</f>
        <v/>
      </c>
      <c r="R19" s="877"/>
      <c r="S19" s="893"/>
      <c r="U19" s="1470">
        <v>2</v>
      </c>
      <c r="V19" s="891" t="str">
        <f>IF(V13&lt;&gt;"",V13+1,"")</f>
        <v/>
      </c>
      <c r="W19" s="877"/>
      <c r="X19" s="893"/>
    </row>
    <row r="20" spans="1:24" ht="15" customHeight="1">
      <c r="A20" s="1471"/>
      <c r="B20" s="879"/>
      <c r="C20" s="880"/>
      <c r="D20" s="894"/>
      <c r="F20" s="1471"/>
      <c r="G20" s="879"/>
      <c r="H20" s="885"/>
      <c r="I20" s="895"/>
      <c r="K20" s="1471"/>
      <c r="L20" s="879"/>
      <c r="M20" s="885"/>
      <c r="N20" s="895"/>
      <c r="P20" s="1471"/>
      <c r="Q20" s="879"/>
      <c r="R20" s="885"/>
      <c r="S20" s="895"/>
      <c r="U20" s="1471"/>
      <c r="V20" s="879"/>
      <c r="W20" s="885"/>
      <c r="X20" s="895"/>
    </row>
    <row r="21" spans="1:24" ht="15" customHeight="1">
      <c r="A21" s="1471"/>
      <c r="B21" s="879"/>
      <c r="C21" s="880"/>
      <c r="D21" s="884"/>
      <c r="F21" s="1471"/>
      <c r="G21" s="879"/>
      <c r="H21" s="882"/>
      <c r="I21" s="886"/>
      <c r="K21" s="1471"/>
      <c r="L21" s="879"/>
      <c r="M21" s="882"/>
      <c r="N21" s="896"/>
      <c r="P21" s="1471"/>
      <c r="Q21" s="879"/>
      <c r="R21" s="882"/>
      <c r="S21" s="886"/>
      <c r="U21" s="1471"/>
      <c r="V21" s="879"/>
      <c r="W21" s="882"/>
      <c r="X21" s="886"/>
    </row>
    <row r="22" spans="1:24" ht="15" customHeight="1">
      <c r="A22" s="1471"/>
      <c r="B22" s="879"/>
      <c r="C22" s="880"/>
      <c r="D22" s="884"/>
      <c r="F22" s="1471"/>
      <c r="G22" s="879"/>
      <c r="H22" s="882"/>
      <c r="I22" s="886"/>
      <c r="K22" s="1471"/>
      <c r="L22" s="879"/>
      <c r="M22" s="882"/>
      <c r="N22" s="886"/>
      <c r="P22" s="1471"/>
      <c r="Q22" s="879"/>
      <c r="R22" s="882"/>
      <c r="S22" s="886"/>
      <c r="U22" s="1471"/>
      <c r="V22" s="879"/>
      <c r="W22" s="882"/>
      <c r="X22" s="886"/>
    </row>
    <row r="23" spans="1:24" ht="15" customHeight="1">
      <c r="A23" s="1471"/>
      <c r="B23" s="879"/>
      <c r="C23" s="880"/>
      <c r="D23" s="884"/>
      <c r="F23" s="1471"/>
      <c r="G23" s="879"/>
      <c r="H23" s="882"/>
      <c r="I23" s="886"/>
      <c r="K23" s="1471"/>
      <c r="L23" s="879"/>
      <c r="M23" s="882"/>
      <c r="N23" s="886"/>
      <c r="P23" s="1471"/>
      <c r="Q23" s="879"/>
      <c r="R23" s="882"/>
      <c r="S23" s="886"/>
      <c r="U23" s="1471"/>
      <c r="V23" s="879"/>
      <c r="W23" s="882"/>
      <c r="X23" s="886"/>
    </row>
    <row r="24" spans="1:24" ht="15" customHeight="1">
      <c r="A24" s="1472"/>
      <c r="B24" s="879"/>
      <c r="C24" s="887"/>
      <c r="D24" s="888"/>
      <c r="F24" s="1472"/>
      <c r="G24" s="879"/>
      <c r="H24" s="889"/>
      <c r="I24" s="890"/>
      <c r="K24" s="1472"/>
      <c r="L24" s="879"/>
      <c r="M24" s="889"/>
      <c r="N24" s="890"/>
      <c r="P24" s="1472"/>
      <c r="Q24" s="879"/>
      <c r="R24" s="889"/>
      <c r="S24" s="890"/>
      <c r="U24" s="1472"/>
      <c r="V24" s="879"/>
      <c r="W24" s="889"/>
      <c r="X24" s="890"/>
    </row>
    <row r="25" spans="1:24" ht="15" customHeight="1">
      <c r="A25" s="1470">
        <v>3</v>
      </c>
      <c r="B25" s="891" t="str">
        <f>IF(B19&lt;&gt;"",B19+1,"")</f>
        <v/>
      </c>
      <c r="C25" s="875"/>
      <c r="D25" s="892"/>
      <c r="F25" s="1470">
        <v>3</v>
      </c>
      <c r="G25" s="891" t="str">
        <f>IF(G19&lt;&gt;"",G19+1,"")</f>
        <v/>
      </c>
      <c r="H25" s="877"/>
      <c r="I25" s="893"/>
      <c r="K25" s="1470">
        <v>3</v>
      </c>
      <c r="L25" s="891" t="str">
        <f>IF(L19&lt;&gt;"",L19+1,"")</f>
        <v/>
      </c>
      <c r="M25" s="877"/>
      <c r="N25" s="893"/>
      <c r="P25" s="1470">
        <v>3</v>
      </c>
      <c r="Q25" s="891" t="str">
        <f>IF(Q19&lt;&gt;"",Q19+1,"")</f>
        <v/>
      </c>
      <c r="R25" s="877"/>
      <c r="S25" s="893"/>
      <c r="U25" s="1470">
        <v>3</v>
      </c>
      <c r="V25" s="891" t="str">
        <f>IF(V19&lt;&gt;"",V19+1,"")</f>
        <v/>
      </c>
      <c r="W25" s="877"/>
      <c r="X25" s="893"/>
    </row>
    <row r="26" spans="1:24" ht="15" customHeight="1">
      <c r="A26" s="1471"/>
      <c r="B26" s="879"/>
      <c r="C26" s="880"/>
      <c r="D26" s="897"/>
      <c r="F26" s="1471"/>
      <c r="G26" s="879"/>
      <c r="H26" s="882"/>
      <c r="I26" s="896"/>
      <c r="K26" s="1471"/>
      <c r="L26" s="879"/>
      <c r="M26" s="882"/>
      <c r="N26" s="886"/>
      <c r="P26" s="1471"/>
      <c r="Q26" s="879"/>
      <c r="R26" s="882"/>
      <c r="S26" s="896"/>
      <c r="U26" s="1471"/>
      <c r="V26" s="879"/>
      <c r="W26" s="882"/>
      <c r="X26" s="896"/>
    </row>
    <row r="27" spans="1:24" ht="15" customHeight="1">
      <c r="A27" s="1471"/>
      <c r="B27" s="879"/>
      <c r="C27" s="880"/>
      <c r="D27" s="884"/>
      <c r="F27" s="1471"/>
      <c r="G27" s="879"/>
      <c r="H27" s="882"/>
      <c r="I27" s="895"/>
      <c r="K27" s="1471"/>
      <c r="L27" s="879"/>
      <c r="M27" s="882"/>
      <c r="N27" s="896"/>
      <c r="P27" s="1471"/>
      <c r="Q27" s="879"/>
      <c r="R27" s="882"/>
      <c r="S27" s="895"/>
      <c r="U27" s="1471"/>
      <c r="V27" s="879"/>
      <c r="W27" s="882"/>
      <c r="X27" s="895"/>
    </row>
    <row r="28" spans="1:24" ht="15" customHeight="1">
      <c r="A28" s="1471"/>
      <c r="B28" s="879"/>
      <c r="C28" s="880"/>
      <c r="D28" s="884"/>
      <c r="F28" s="1471"/>
      <c r="G28" s="879"/>
      <c r="H28" s="882"/>
      <c r="I28" s="898"/>
      <c r="K28" s="1471"/>
      <c r="L28" s="879"/>
      <c r="M28" s="882"/>
      <c r="N28" s="898"/>
      <c r="P28" s="1471"/>
      <c r="Q28" s="879"/>
      <c r="R28" s="882"/>
      <c r="S28" s="898"/>
      <c r="U28" s="1471"/>
      <c r="V28" s="879"/>
      <c r="W28" s="882"/>
      <c r="X28" s="895"/>
    </row>
    <row r="29" spans="1:24" ht="15" customHeight="1">
      <c r="A29" s="1471"/>
      <c r="B29" s="879"/>
      <c r="C29" s="880"/>
      <c r="D29" s="884"/>
      <c r="F29" s="1471"/>
      <c r="G29" s="879"/>
      <c r="H29" s="882"/>
      <c r="I29" s="886"/>
      <c r="K29" s="1471"/>
      <c r="L29" s="879"/>
      <c r="M29" s="882"/>
      <c r="N29" s="886"/>
      <c r="P29" s="1471"/>
      <c r="Q29" s="879"/>
      <c r="R29" s="882"/>
      <c r="S29" s="886"/>
      <c r="U29" s="1471"/>
      <c r="V29" s="879"/>
      <c r="W29" s="882"/>
      <c r="X29" s="886"/>
    </row>
    <row r="30" spans="1:24" ht="15" customHeight="1">
      <c r="A30" s="1472"/>
      <c r="B30" s="879"/>
      <c r="C30" s="887"/>
      <c r="D30" s="888"/>
      <c r="F30" s="1472"/>
      <c r="G30" s="879"/>
      <c r="H30" s="889"/>
      <c r="I30" s="890"/>
      <c r="K30" s="1472"/>
      <c r="L30" s="879"/>
      <c r="M30" s="889"/>
      <c r="N30" s="890"/>
      <c r="P30" s="1472"/>
      <c r="Q30" s="879"/>
      <c r="R30" s="889"/>
      <c r="S30" s="890"/>
      <c r="U30" s="1472"/>
      <c r="V30" s="879"/>
      <c r="W30" s="889"/>
      <c r="X30" s="890"/>
    </row>
    <row r="31" spans="1:24" ht="15" customHeight="1">
      <c r="A31" s="1470">
        <v>4</v>
      </c>
      <c r="B31" s="891" t="str">
        <f>IF(B25&lt;&gt;"",B25+1,"")</f>
        <v/>
      </c>
      <c r="C31" s="875"/>
      <c r="D31" s="892"/>
      <c r="F31" s="1470">
        <v>4</v>
      </c>
      <c r="G31" s="891" t="str">
        <f>IF(G25&lt;&gt;"",G25+1,"")</f>
        <v/>
      </c>
      <c r="H31" s="877"/>
      <c r="I31" s="893"/>
      <c r="K31" s="1470">
        <v>4</v>
      </c>
      <c r="L31" s="891" t="str">
        <f>IF(L25&lt;&gt;"",L25+1,"")</f>
        <v/>
      </c>
      <c r="M31" s="877"/>
      <c r="N31" s="893"/>
      <c r="P31" s="1470">
        <v>4</v>
      </c>
      <c r="Q31" s="891" t="str">
        <f>IF(Q25&lt;&gt;"",Q25+1,"")</f>
        <v/>
      </c>
      <c r="R31" s="877"/>
      <c r="S31" s="893"/>
      <c r="U31" s="1470">
        <v>4</v>
      </c>
      <c r="V31" s="891" t="str">
        <f>IF(V25&lt;&gt;"",V25+1,"")</f>
        <v/>
      </c>
      <c r="W31" s="877"/>
      <c r="X31" s="893"/>
    </row>
    <row r="32" spans="1:24" ht="15" customHeight="1">
      <c r="A32" s="1471"/>
      <c r="B32" s="879"/>
      <c r="C32" s="880"/>
      <c r="D32" s="897"/>
      <c r="F32" s="1471"/>
      <c r="G32" s="879"/>
      <c r="H32" s="882"/>
      <c r="I32" s="896"/>
      <c r="K32" s="1471"/>
      <c r="L32" s="879"/>
      <c r="M32" s="882"/>
      <c r="N32" s="896"/>
      <c r="P32" s="1471"/>
      <c r="Q32" s="879"/>
      <c r="R32" s="882"/>
      <c r="S32" s="896"/>
      <c r="U32" s="1471"/>
      <c r="V32" s="879"/>
      <c r="W32" s="882"/>
      <c r="X32" s="895"/>
    </row>
    <row r="33" spans="1:24" ht="15" customHeight="1">
      <c r="A33" s="1471"/>
      <c r="B33" s="879"/>
      <c r="C33" s="880"/>
      <c r="D33" s="884"/>
      <c r="F33" s="1471"/>
      <c r="G33" s="879"/>
      <c r="H33" s="882" t="s">
        <v>344</v>
      </c>
      <c r="I33" s="895"/>
      <c r="K33" s="1471"/>
      <c r="L33" s="879"/>
      <c r="M33" s="882" t="s">
        <v>344</v>
      </c>
      <c r="N33" s="896"/>
      <c r="P33" s="1471"/>
      <c r="Q33" s="879"/>
      <c r="R33" s="882" t="s">
        <v>344</v>
      </c>
      <c r="S33" s="895"/>
      <c r="U33" s="1471"/>
      <c r="V33" s="879"/>
      <c r="W33" s="882" t="s">
        <v>344</v>
      </c>
      <c r="X33" s="895"/>
    </row>
    <row r="34" spans="1:24" ht="15" customHeight="1">
      <c r="A34" s="1471"/>
      <c r="B34" s="879"/>
      <c r="C34" s="880"/>
      <c r="D34" s="884"/>
      <c r="F34" s="1471"/>
      <c r="G34" s="879"/>
      <c r="H34" s="882"/>
      <c r="I34" s="898"/>
      <c r="K34" s="1471"/>
      <c r="L34" s="879"/>
      <c r="M34" s="882"/>
      <c r="N34" s="895"/>
      <c r="P34" s="1471"/>
      <c r="Q34" s="879"/>
      <c r="R34" s="882"/>
      <c r="S34" s="898"/>
      <c r="U34" s="1471"/>
      <c r="V34" s="879"/>
      <c r="W34" s="882"/>
      <c r="X34" s="898"/>
    </row>
    <row r="35" spans="1:24" ht="15" customHeight="1">
      <c r="A35" s="1471"/>
      <c r="B35" s="879"/>
      <c r="C35" s="880"/>
      <c r="D35" s="899"/>
      <c r="F35" s="1471"/>
      <c r="G35" s="879"/>
      <c r="H35" s="882"/>
      <c r="I35" s="898"/>
      <c r="K35" s="1471"/>
      <c r="L35" s="879"/>
      <c r="M35" s="882"/>
      <c r="N35" s="898"/>
      <c r="P35" s="1471"/>
      <c r="Q35" s="879"/>
      <c r="R35" s="882"/>
      <c r="S35" s="898"/>
      <c r="U35" s="1471"/>
      <c r="V35" s="879"/>
      <c r="W35" s="882"/>
      <c r="X35" s="898"/>
    </row>
    <row r="36" spans="1:24" ht="15" customHeight="1">
      <c r="A36" s="1472"/>
      <c r="B36" s="879"/>
      <c r="C36" s="887"/>
      <c r="D36" s="900"/>
      <c r="F36" s="1472"/>
      <c r="G36" s="879"/>
      <c r="H36" s="889"/>
      <c r="I36" s="901"/>
      <c r="K36" s="1472"/>
      <c r="L36" s="879"/>
      <c r="M36" s="889"/>
      <c r="N36" s="901"/>
      <c r="P36" s="1472"/>
      <c r="Q36" s="879"/>
      <c r="R36" s="889"/>
      <c r="S36" s="901"/>
      <c r="U36" s="1472"/>
      <c r="V36" s="879"/>
      <c r="W36" s="889"/>
      <c r="X36" s="901"/>
    </row>
    <row r="37" spans="1:24" ht="15" customHeight="1">
      <c r="A37" s="1470">
        <v>5</v>
      </c>
      <c r="B37" s="891" t="str">
        <f>IF(B31&lt;&gt;"",B31+1,"")</f>
        <v/>
      </c>
      <c r="C37" s="902"/>
      <c r="D37" s="892"/>
      <c r="F37" s="1470">
        <v>5</v>
      </c>
      <c r="G37" s="891" t="str">
        <f>IF(G31&lt;&gt;"",G31+1,"")</f>
        <v/>
      </c>
      <c r="H37" s="903"/>
      <c r="I37" s="893"/>
      <c r="K37" s="1470">
        <v>5</v>
      </c>
      <c r="L37" s="891" t="str">
        <f>IF(L31&lt;&gt;"",L31+1,"")</f>
        <v/>
      </c>
      <c r="M37" s="903"/>
      <c r="N37" s="893"/>
      <c r="P37" s="1470">
        <v>5</v>
      </c>
      <c r="Q37" s="891" t="str">
        <f>IF(Q31&lt;&gt;"",Q31+1,"")</f>
        <v/>
      </c>
      <c r="R37" s="903"/>
      <c r="S37" s="893"/>
      <c r="U37" s="1470">
        <v>5</v>
      </c>
      <c r="V37" s="891" t="str">
        <f>IF(V31&lt;&gt;"",V31+1,"")</f>
        <v/>
      </c>
      <c r="W37" s="903"/>
      <c r="X37" s="893"/>
    </row>
    <row r="38" spans="1:24" ht="15" customHeight="1">
      <c r="A38" s="1471"/>
      <c r="B38" s="879"/>
      <c r="C38" s="880"/>
      <c r="D38" s="897"/>
      <c r="F38" s="1471"/>
      <c r="G38" s="879"/>
      <c r="H38" s="882"/>
      <c r="I38" s="896"/>
      <c r="K38" s="1471"/>
      <c r="L38" s="879"/>
      <c r="M38" s="882"/>
      <c r="N38" s="896"/>
      <c r="P38" s="1471"/>
      <c r="Q38" s="879"/>
      <c r="R38" s="882"/>
      <c r="S38" s="896"/>
      <c r="U38" s="1471"/>
      <c r="V38" s="879"/>
      <c r="W38" s="882"/>
      <c r="X38" s="896"/>
    </row>
    <row r="39" spans="1:24" ht="15" customHeight="1">
      <c r="A39" s="1471"/>
      <c r="B39" s="879"/>
      <c r="C39" s="880"/>
      <c r="D39" s="881"/>
      <c r="F39" s="1471"/>
      <c r="G39" s="879"/>
      <c r="H39" s="882"/>
      <c r="I39" s="895"/>
      <c r="K39" s="1471"/>
      <c r="L39" s="879"/>
      <c r="M39" s="882"/>
      <c r="N39" s="896"/>
      <c r="P39" s="1471"/>
      <c r="Q39" s="879"/>
      <c r="R39" s="882"/>
      <c r="S39" s="895"/>
      <c r="U39" s="1471"/>
      <c r="V39" s="879"/>
      <c r="W39" s="882"/>
      <c r="X39" s="895"/>
    </row>
    <row r="40" spans="1:24" ht="15" customHeight="1">
      <c r="A40" s="1471"/>
      <c r="B40" s="879"/>
      <c r="C40" s="880"/>
      <c r="D40" s="881"/>
      <c r="F40" s="1471"/>
      <c r="G40" s="879"/>
      <c r="H40" s="882"/>
      <c r="I40" s="895"/>
      <c r="K40" s="1471"/>
      <c r="L40" s="879"/>
      <c r="M40" s="882"/>
      <c r="N40" s="896"/>
      <c r="P40" s="1471"/>
      <c r="Q40" s="879"/>
      <c r="R40" s="882"/>
      <c r="S40" s="895"/>
      <c r="U40" s="1471"/>
      <c r="V40" s="879"/>
      <c r="W40" s="882"/>
      <c r="X40" s="895"/>
    </row>
    <row r="41" spans="1:24" ht="15" customHeight="1">
      <c r="A41" s="1471"/>
      <c r="B41" s="879"/>
      <c r="C41" s="880"/>
      <c r="D41" s="894"/>
      <c r="F41" s="1471"/>
      <c r="G41" s="879"/>
      <c r="H41" s="882"/>
      <c r="I41" s="895"/>
      <c r="K41" s="1471"/>
      <c r="L41" s="879"/>
      <c r="M41" s="882"/>
      <c r="N41" s="895"/>
      <c r="P41" s="1471"/>
      <c r="Q41" s="879"/>
      <c r="R41" s="882"/>
      <c r="S41" s="895"/>
      <c r="U41" s="1471"/>
      <c r="V41" s="879"/>
      <c r="W41" s="882"/>
      <c r="X41" s="895"/>
    </row>
    <row r="42" spans="1:24" ht="15" customHeight="1">
      <c r="A42" s="1472"/>
      <c r="B42" s="904"/>
      <c r="C42" s="887"/>
      <c r="D42" s="905"/>
      <c r="F42" s="1472"/>
      <c r="G42" s="904"/>
      <c r="H42" s="889"/>
      <c r="I42" s="906"/>
      <c r="K42" s="1472"/>
      <c r="L42" s="904"/>
      <c r="M42" s="889"/>
      <c r="N42" s="906"/>
      <c r="P42" s="1472"/>
      <c r="Q42" s="904"/>
      <c r="R42" s="889"/>
      <c r="S42" s="906"/>
      <c r="U42" s="1472"/>
      <c r="V42" s="904"/>
      <c r="W42" s="889"/>
      <c r="X42" s="906"/>
    </row>
    <row r="43" spans="1:24" ht="15" customHeight="1">
      <c r="A43" s="1470">
        <v>6</v>
      </c>
      <c r="B43" s="891" t="str">
        <f>IF(B37&lt;&gt;"",B37+1,"")</f>
        <v/>
      </c>
      <c r="C43" s="902"/>
      <c r="D43" s="892"/>
      <c r="F43" s="1470">
        <v>6</v>
      </c>
      <c r="G43" s="891" t="str">
        <f>IF(G37&lt;&gt;"",G37+1,"")</f>
        <v/>
      </c>
      <c r="H43" s="903"/>
      <c r="I43" s="893"/>
      <c r="K43" s="1470">
        <v>6</v>
      </c>
      <c r="L43" s="891" t="str">
        <f>IF(L37&lt;&gt;"",L37+1,"")</f>
        <v/>
      </c>
      <c r="M43" s="903"/>
      <c r="N43" s="893"/>
      <c r="P43" s="1470">
        <v>6</v>
      </c>
      <c r="Q43" s="891" t="str">
        <f>IF(Q37&lt;&gt;"",Q37+1,"")</f>
        <v/>
      </c>
      <c r="R43" s="903"/>
      <c r="S43" s="893"/>
      <c r="U43" s="1470">
        <v>6</v>
      </c>
      <c r="V43" s="891" t="str">
        <f>IF(V37&lt;&gt;"",V37+1,"")</f>
        <v/>
      </c>
      <c r="W43" s="903"/>
      <c r="X43" s="893"/>
    </row>
    <row r="44" spans="1:24" ht="15" customHeight="1">
      <c r="A44" s="1471"/>
      <c r="B44" s="879"/>
      <c r="C44" s="880"/>
      <c r="D44" s="897"/>
      <c r="F44" s="1471"/>
      <c r="G44" s="879"/>
      <c r="H44" s="882"/>
      <c r="I44" s="896"/>
      <c r="K44" s="1471"/>
      <c r="L44" s="879"/>
      <c r="M44" s="882"/>
      <c r="N44" s="896"/>
      <c r="P44" s="1471"/>
      <c r="Q44" s="879"/>
      <c r="R44" s="882"/>
      <c r="S44" s="896"/>
      <c r="U44" s="1471"/>
      <c r="V44" s="879"/>
      <c r="W44" s="882"/>
      <c r="X44" s="896"/>
    </row>
    <row r="45" spans="1:24" ht="15" customHeight="1">
      <c r="A45" s="1471"/>
      <c r="B45" s="879"/>
      <c r="C45" s="880"/>
      <c r="D45" s="881"/>
      <c r="F45" s="1471"/>
      <c r="G45" s="879"/>
      <c r="H45" s="882"/>
      <c r="I45" s="895"/>
      <c r="K45" s="1471"/>
      <c r="L45" s="879"/>
      <c r="M45" s="882"/>
      <c r="N45" s="895"/>
      <c r="P45" s="1471"/>
      <c r="Q45" s="879"/>
      <c r="R45" s="882"/>
      <c r="S45" s="895"/>
      <c r="U45" s="1471"/>
      <c r="V45" s="879"/>
      <c r="W45" s="882"/>
      <c r="X45" s="895"/>
    </row>
    <row r="46" spans="1:24" ht="15" customHeight="1">
      <c r="A46" s="1471"/>
      <c r="B46" s="879"/>
      <c r="C46" s="880"/>
      <c r="D46" s="899"/>
      <c r="F46" s="1471"/>
      <c r="G46" s="879"/>
      <c r="H46" s="882"/>
      <c r="I46" s="898"/>
      <c r="K46" s="1471"/>
      <c r="L46" s="879"/>
      <c r="M46" s="882"/>
      <c r="N46" s="898"/>
      <c r="P46" s="1471"/>
      <c r="Q46" s="879"/>
      <c r="R46" s="882"/>
      <c r="S46" s="898"/>
      <c r="U46" s="1471"/>
      <c r="V46" s="879"/>
      <c r="W46" s="882"/>
      <c r="X46" s="898"/>
    </row>
    <row r="47" spans="1:24" ht="15" customHeight="1">
      <c r="A47" s="1471"/>
      <c r="B47" s="879"/>
      <c r="C47" s="880"/>
      <c r="D47" s="894"/>
      <c r="F47" s="1471"/>
      <c r="G47" s="879"/>
      <c r="H47" s="882"/>
      <c r="I47" s="895"/>
      <c r="K47" s="1471"/>
      <c r="L47" s="879"/>
      <c r="M47" s="882"/>
      <c r="N47" s="895"/>
      <c r="P47" s="1471"/>
      <c r="Q47" s="879"/>
      <c r="R47" s="882"/>
      <c r="S47" s="895"/>
      <c r="U47" s="1471"/>
      <c r="V47" s="879"/>
      <c r="W47" s="882"/>
      <c r="X47" s="895"/>
    </row>
    <row r="48" spans="1:24" ht="15" customHeight="1">
      <c r="A48" s="1472"/>
      <c r="B48" s="904"/>
      <c r="C48" s="887"/>
      <c r="D48" s="905"/>
      <c r="F48" s="1472"/>
      <c r="G48" s="904"/>
      <c r="H48" s="889"/>
      <c r="I48" s="906"/>
      <c r="K48" s="1472"/>
      <c r="L48" s="904"/>
      <c r="M48" s="889"/>
      <c r="N48" s="906"/>
      <c r="P48" s="1472"/>
      <c r="Q48" s="904"/>
      <c r="R48" s="889"/>
      <c r="S48" s="906"/>
      <c r="U48" s="1472"/>
      <c r="V48" s="904"/>
      <c r="W48" s="889"/>
      <c r="X48" s="906"/>
    </row>
    <row r="49" spans="1:24" ht="15" customHeight="1">
      <c r="A49" s="1470">
        <v>7</v>
      </c>
      <c r="B49" s="891" t="str">
        <f>IF(B43&lt;&gt;"",B43+1,"")</f>
        <v/>
      </c>
      <c r="C49" s="902"/>
      <c r="D49" s="892"/>
      <c r="F49" s="1470">
        <v>7</v>
      </c>
      <c r="G49" s="891" t="str">
        <f>IF(G43&lt;&gt;"",G43+1,"")</f>
        <v/>
      </c>
      <c r="H49" s="903"/>
      <c r="I49" s="893"/>
      <c r="K49" s="1470">
        <v>7</v>
      </c>
      <c r="L49" s="891" t="str">
        <f>IF(L43&lt;&gt;"",L43+1,"")</f>
        <v/>
      </c>
      <c r="M49" s="903"/>
      <c r="N49" s="893"/>
      <c r="P49" s="1470">
        <v>7</v>
      </c>
      <c r="Q49" s="891" t="str">
        <f>IF(Q43&lt;&gt;"",Q43+1,"")</f>
        <v/>
      </c>
      <c r="R49" s="903"/>
      <c r="S49" s="893"/>
      <c r="U49" s="1470">
        <v>7</v>
      </c>
      <c r="V49" s="891" t="str">
        <f>IF(V43&lt;&gt;"",V43+1,"")</f>
        <v/>
      </c>
      <c r="W49" s="903"/>
      <c r="X49" s="893"/>
    </row>
    <row r="50" spans="1:24" ht="15" customHeight="1">
      <c r="A50" s="1471"/>
      <c r="B50" s="879"/>
      <c r="C50" s="880"/>
      <c r="D50" s="897"/>
      <c r="F50" s="1471"/>
      <c r="G50" s="879"/>
      <c r="H50" s="882"/>
      <c r="I50" s="896"/>
      <c r="K50" s="1471"/>
      <c r="L50" s="879"/>
      <c r="M50" s="882"/>
      <c r="N50" s="896"/>
      <c r="P50" s="1471"/>
      <c r="Q50" s="879"/>
      <c r="R50" s="882"/>
      <c r="S50" s="896"/>
      <c r="U50" s="1471"/>
      <c r="V50" s="879"/>
      <c r="W50" s="882"/>
      <c r="X50" s="896"/>
    </row>
    <row r="51" spans="1:24" ht="15" customHeight="1">
      <c r="A51" s="1471"/>
      <c r="B51" s="879"/>
      <c r="C51" s="880"/>
      <c r="D51" s="881"/>
      <c r="F51" s="1471"/>
      <c r="G51" s="879"/>
      <c r="H51" s="882"/>
      <c r="I51" s="895"/>
      <c r="K51" s="1471"/>
      <c r="L51" s="879"/>
      <c r="M51" s="882"/>
      <c r="N51" s="895"/>
      <c r="P51" s="1471"/>
      <c r="Q51" s="879"/>
      <c r="R51" s="882"/>
      <c r="S51" s="895"/>
      <c r="U51" s="1471"/>
      <c r="V51" s="879"/>
      <c r="W51" s="882"/>
      <c r="X51" s="895"/>
    </row>
    <row r="52" spans="1:24" ht="15" customHeight="1">
      <c r="A52" s="1471"/>
      <c r="B52" s="879"/>
      <c r="C52" s="880"/>
      <c r="D52" s="899"/>
      <c r="F52" s="1471"/>
      <c r="G52" s="879"/>
      <c r="H52" s="882"/>
      <c r="I52" s="898"/>
      <c r="K52" s="1471"/>
      <c r="L52" s="879"/>
      <c r="M52" s="882"/>
      <c r="N52" s="898"/>
      <c r="P52" s="1471"/>
      <c r="Q52" s="879"/>
      <c r="R52" s="882"/>
      <c r="S52" s="898"/>
      <c r="U52" s="1471"/>
      <c r="V52" s="879"/>
      <c r="W52" s="882"/>
      <c r="X52" s="898"/>
    </row>
    <row r="53" spans="1:24" ht="15" customHeight="1">
      <c r="A53" s="1471"/>
      <c r="B53" s="879"/>
      <c r="C53" s="880"/>
      <c r="D53" s="894"/>
      <c r="F53" s="1471"/>
      <c r="G53" s="879"/>
      <c r="H53" s="882"/>
      <c r="I53" s="895"/>
      <c r="K53" s="1471"/>
      <c r="L53" s="879"/>
      <c r="M53" s="882"/>
      <c r="N53" s="895"/>
      <c r="P53" s="1471"/>
      <c r="Q53" s="879"/>
      <c r="R53" s="882"/>
      <c r="S53" s="895"/>
      <c r="U53" s="1471"/>
      <c r="V53" s="879"/>
      <c r="W53" s="882"/>
      <c r="X53" s="895"/>
    </row>
    <row r="54" spans="1:24" ht="15" customHeight="1">
      <c r="A54" s="1472"/>
      <c r="B54" s="904"/>
      <c r="C54" s="887"/>
      <c r="D54" s="905"/>
      <c r="F54" s="1472"/>
      <c r="G54" s="904"/>
      <c r="H54" s="889"/>
      <c r="I54" s="906"/>
      <c r="K54" s="1472"/>
      <c r="L54" s="904"/>
      <c r="M54" s="889"/>
      <c r="N54" s="906"/>
      <c r="P54" s="1472"/>
      <c r="Q54" s="904"/>
      <c r="R54" s="889"/>
      <c r="S54" s="906"/>
      <c r="U54" s="1472"/>
      <c r="V54" s="904"/>
      <c r="W54" s="889"/>
      <c r="X54" s="906"/>
    </row>
  </sheetData>
  <mergeCells count="57">
    <mergeCell ref="G11:G12"/>
    <mergeCell ref="A1:E1"/>
    <mergeCell ref="A2:E2"/>
    <mergeCell ref="H11:H12"/>
    <mergeCell ref="I11:I12"/>
    <mergeCell ref="A11:A12"/>
    <mergeCell ref="B11:B12"/>
    <mergeCell ref="C11:C12"/>
    <mergeCell ref="D11:D12"/>
    <mergeCell ref="F11:F12"/>
    <mergeCell ref="X11:X12"/>
    <mergeCell ref="K11:K12"/>
    <mergeCell ref="L11:L12"/>
    <mergeCell ref="M11:M12"/>
    <mergeCell ref="N11:N12"/>
    <mergeCell ref="P11:P12"/>
    <mergeCell ref="Q11:Q12"/>
    <mergeCell ref="R11:R12"/>
    <mergeCell ref="S11:S12"/>
    <mergeCell ref="U11:U12"/>
    <mergeCell ref="V11:V12"/>
    <mergeCell ref="W11:W12"/>
    <mergeCell ref="A19:A24"/>
    <mergeCell ref="F19:F24"/>
    <mergeCell ref="K19:K24"/>
    <mergeCell ref="P19:P24"/>
    <mergeCell ref="U19:U24"/>
    <mergeCell ref="A13:A18"/>
    <mergeCell ref="F13:F18"/>
    <mergeCell ref="K13:K18"/>
    <mergeCell ref="P13:P18"/>
    <mergeCell ref="U13:U18"/>
    <mergeCell ref="A31:A36"/>
    <mergeCell ref="F31:F36"/>
    <mergeCell ref="K31:K36"/>
    <mergeCell ref="P31:P36"/>
    <mergeCell ref="U31:U36"/>
    <mergeCell ref="A25:A30"/>
    <mergeCell ref="F25:F30"/>
    <mergeCell ref="K25:K30"/>
    <mergeCell ref="P25:P30"/>
    <mergeCell ref="U25:U30"/>
    <mergeCell ref="A43:A48"/>
    <mergeCell ref="F43:F48"/>
    <mergeCell ref="K43:K48"/>
    <mergeCell ref="P43:P48"/>
    <mergeCell ref="U43:U48"/>
    <mergeCell ref="A37:A42"/>
    <mergeCell ref="F37:F42"/>
    <mergeCell ref="K37:K42"/>
    <mergeCell ref="P37:P42"/>
    <mergeCell ref="U37:U42"/>
    <mergeCell ref="A49:A54"/>
    <mergeCell ref="F49:F54"/>
    <mergeCell ref="K49:K54"/>
    <mergeCell ref="P49:P54"/>
    <mergeCell ref="U49:U54"/>
  </mergeCells>
  <phoneticPr fontId="4"/>
  <pageMargins left="0.70866141732283472" right="0.70866141732283472" top="0.74803149606299213" bottom="0.74803149606299213" header="0.31496062992125984" footer="0.31496062992125984"/>
  <pageSetup paperSize="9" scale="3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90675-96C6-4364-B562-9B7E28DF65AC}">
  <sheetPr codeName="Sheet9">
    <tabColor theme="5" tint="0.59999389629810485"/>
    <pageSetUpPr fitToPage="1"/>
  </sheetPr>
  <dimension ref="A1:AF129"/>
  <sheetViews>
    <sheetView view="pageBreakPreview" zoomScale="70" zoomScaleNormal="100" zoomScaleSheetLayoutView="70" workbookViewId="0"/>
  </sheetViews>
  <sheetFormatPr defaultColWidth="10.54296875" defaultRowHeight="17.5" outlineLevelRow="1"/>
  <cols>
    <col min="1" max="1" width="34.26953125" style="59" customWidth="1"/>
    <col min="2" max="2" width="13.81640625" style="69" customWidth="1"/>
    <col min="3" max="3" width="11.54296875" style="69" bestFit="1" customWidth="1"/>
    <col min="4" max="4" width="24.1796875" style="59" customWidth="1"/>
    <col min="5" max="5" width="23.81640625" style="59" customWidth="1"/>
    <col min="6" max="6" width="9.81640625" style="59" customWidth="1"/>
    <col min="7" max="7" width="3.81640625" style="59" bestFit="1" customWidth="1"/>
    <col min="8" max="8" width="3.81640625" style="60" bestFit="1" customWidth="1"/>
    <col min="9" max="9" width="5.1796875" style="59" customWidth="1"/>
    <col min="10" max="10" width="7" style="59" customWidth="1"/>
    <col min="11" max="11" width="3.81640625" style="59" bestFit="1" customWidth="1"/>
    <col min="12" max="12" width="5.54296875" style="59" bestFit="1" customWidth="1"/>
    <col min="13" max="13" width="7.90625" style="59" customWidth="1"/>
    <col min="14" max="14" width="4.453125" style="59" customWidth="1"/>
    <col min="15" max="15" width="7.81640625" style="59" customWidth="1"/>
    <col min="16" max="16" width="16.453125" style="59" bestFit="1" customWidth="1"/>
    <col min="17" max="17" width="14.81640625" style="59" customWidth="1"/>
    <col min="18" max="18" width="11.54296875" style="265" bestFit="1" customWidth="1"/>
    <col min="19" max="19" width="10.54296875" style="265"/>
    <col min="20" max="20" width="22.1796875" style="265" customWidth="1"/>
    <col min="21" max="28" width="10.54296875" style="265"/>
    <col min="29" max="268" width="10.54296875" style="59"/>
    <col min="269" max="269" width="30.453125" style="59" customWidth="1"/>
    <col min="270" max="270" width="10.453125" style="59" customWidth="1"/>
    <col min="271" max="271" width="70.453125" style="59" customWidth="1"/>
    <col min="272" max="272" width="2.54296875" style="59" customWidth="1"/>
    <col min="273" max="524" width="10.54296875" style="59"/>
    <col min="525" max="525" width="30.453125" style="59" customWidth="1"/>
    <col min="526" max="526" width="10.453125" style="59" customWidth="1"/>
    <col min="527" max="527" width="70.453125" style="59" customWidth="1"/>
    <col min="528" max="528" width="2.54296875" style="59" customWidth="1"/>
    <col min="529" max="780" width="10.54296875" style="59"/>
    <col min="781" max="781" width="30.453125" style="59" customWidth="1"/>
    <col min="782" max="782" width="10.453125" style="59" customWidth="1"/>
    <col min="783" max="783" width="70.453125" style="59" customWidth="1"/>
    <col min="784" max="784" width="2.54296875" style="59" customWidth="1"/>
    <col min="785" max="1036" width="10.54296875" style="59"/>
    <col min="1037" max="1037" width="30.453125" style="59" customWidth="1"/>
    <col min="1038" max="1038" width="10.453125" style="59" customWidth="1"/>
    <col min="1039" max="1039" width="70.453125" style="59" customWidth="1"/>
    <col min="1040" max="1040" width="2.54296875" style="59" customWidth="1"/>
    <col min="1041" max="1292" width="10.54296875" style="59"/>
    <col min="1293" max="1293" width="30.453125" style="59" customWidth="1"/>
    <col min="1294" max="1294" width="10.453125" style="59" customWidth="1"/>
    <col min="1295" max="1295" width="70.453125" style="59" customWidth="1"/>
    <col min="1296" max="1296" width="2.54296875" style="59" customWidth="1"/>
    <col min="1297" max="1548" width="10.54296875" style="59"/>
    <col min="1549" max="1549" width="30.453125" style="59" customWidth="1"/>
    <col min="1550" max="1550" width="10.453125" style="59" customWidth="1"/>
    <col min="1551" max="1551" width="70.453125" style="59" customWidth="1"/>
    <col min="1552" max="1552" width="2.54296875" style="59" customWidth="1"/>
    <col min="1553" max="1804" width="10.54296875" style="59"/>
    <col min="1805" max="1805" width="30.453125" style="59" customWidth="1"/>
    <col min="1806" max="1806" width="10.453125" style="59" customWidth="1"/>
    <col min="1807" max="1807" width="70.453125" style="59" customWidth="1"/>
    <col min="1808" max="1808" width="2.54296875" style="59" customWidth="1"/>
    <col min="1809" max="2060" width="10.54296875" style="59"/>
    <col min="2061" max="2061" width="30.453125" style="59" customWidth="1"/>
    <col min="2062" max="2062" width="10.453125" style="59" customWidth="1"/>
    <col min="2063" max="2063" width="70.453125" style="59" customWidth="1"/>
    <col min="2064" max="2064" width="2.54296875" style="59" customWidth="1"/>
    <col min="2065" max="2316" width="10.54296875" style="59"/>
    <col min="2317" max="2317" width="30.453125" style="59" customWidth="1"/>
    <col min="2318" max="2318" width="10.453125" style="59" customWidth="1"/>
    <col min="2319" max="2319" width="70.453125" style="59" customWidth="1"/>
    <col min="2320" max="2320" width="2.54296875" style="59" customWidth="1"/>
    <col min="2321" max="2572" width="10.54296875" style="59"/>
    <col min="2573" max="2573" width="30.453125" style="59" customWidth="1"/>
    <col min="2574" max="2574" width="10.453125" style="59" customWidth="1"/>
    <col min="2575" max="2575" width="70.453125" style="59" customWidth="1"/>
    <col min="2576" max="2576" width="2.54296875" style="59" customWidth="1"/>
    <col min="2577" max="2828" width="10.54296875" style="59"/>
    <col min="2829" max="2829" width="30.453125" style="59" customWidth="1"/>
    <col min="2830" max="2830" width="10.453125" style="59" customWidth="1"/>
    <col min="2831" max="2831" width="70.453125" style="59" customWidth="1"/>
    <col min="2832" max="2832" width="2.54296875" style="59" customWidth="1"/>
    <col min="2833" max="3084" width="10.54296875" style="59"/>
    <col min="3085" max="3085" width="30.453125" style="59" customWidth="1"/>
    <col min="3086" max="3086" width="10.453125" style="59" customWidth="1"/>
    <col min="3087" max="3087" width="70.453125" style="59" customWidth="1"/>
    <col min="3088" max="3088" width="2.54296875" style="59" customWidth="1"/>
    <col min="3089" max="3340" width="10.54296875" style="59"/>
    <col min="3341" max="3341" width="30.453125" style="59" customWidth="1"/>
    <col min="3342" max="3342" width="10.453125" style="59" customWidth="1"/>
    <col min="3343" max="3343" width="70.453125" style="59" customWidth="1"/>
    <col min="3344" max="3344" width="2.54296875" style="59" customWidth="1"/>
    <col min="3345" max="3596" width="10.54296875" style="59"/>
    <col min="3597" max="3597" width="30.453125" style="59" customWidth="1"/>
    <col min="3598" max="3598" width="10.453125" style="59" customWidth="1"/>
    <col min="3599" max="3599" width="70.453125" style="59" customWidth="1"/>
    <col min="3600" max="3600" width="2.54296875" style="59" customWidth="1"/>
    <col min="3601" max="3852" width="10.54296875" style="59"/>
    <col min="3853" max="3853" width="30.453125" style="59" customWidth="1"/>
    <col min="3854" max="3854" width="10.453125" style="59" customWidth="1"/>
    <col min="3855" max="3855" width="70.453125" style="59" customWidth="1"/>
    <col min="3856" max="3856" width="2.54296875" style="59" customWidth="1"/>
    <col min="3857" max="4108" width="10.54296875" style="59"/>
    <col min="4109" max="4109" width="30.453125" style="59" customWidth="1"/>
    <col min="4110" max="4110" width="10.453125" style="59" customWidth="1"/>
    <col min="4111" max="4111" width="70.453125" style="59" customWidth="1"/>
    <col min="4112" max="4112" width="2.54296875" style="59" customWidth="1"/>
    <col min="4113" max="4364" width="10.54296875" style="59"/>
    <col min="4365" max="4365" width="30.453125" style="59" customWidth="1"/>
    <col min="4366" max="4366" width="10.453125" style="59" customWidth="1"/>
    <col min="4367" max="4367" width="70.453125" style="59" customWidth="1"/>
    <col min="4368" max="4368" width="2.54296875" style="59" customWidth="1"/>
    <col min="4369" max="4620" width="10.54296875" style="59"/>
    <col min="4621" max="4621" width="30.453125" style="59" customWidth="1"/>
    <col min="4622" max="4622" width="10.453125" style="59" customWidth="1"/>
    <col min="4623" max="4623" width="70.453125" style="59" customWidth="1"/>
    <col min="4624" max="4624" width="2.54296875" style="59" customWidth="1"/>
    <col min="4625" max="4876" width="10.54296875" style="59"/>
    <col min="4877" max="4877" width="30.453125" style="59" customWidth="1"/>
    <col min="4878" max="4878" width="10.453125" style="59" customWidth="1"/>
    <col min="4879" max="4879" width="70.453125" style="59" customWidth="1"/>
    <col min="4880" max="4880" width="2.54296875" style="59" customWidth="1"/>
    <col min="4881" max="5132" width="10.54296875" style="59"/>
    <col min="5133" max="5133" width="30.453125" style="59" customWidth="1"/>
    <col min="5134" max="5134" width="10.453125" style="59" customWidth="1"/>
    <col min="5135" max="5135" width="70.453125" style="59" customWidth="1"/>
    <col min="5136" max="5136" width="2.54296875" style="59" customWidth="1"/>
    <col min="5137" max="5388" width="10.54296875" style="59"/>
    <col min="5389" max="5389" width="30.453125" style="59" customWidth="1"/>
    <col min="5390" max="5390" width="10.453125" style="59" customWidth="1"/>
    <col min="5391" max="5391" width="70.453125" style="59" customWidth="1"/>
    <col min="5392" max="5392" width="2.54296875" style="59" customWidth="1"/>
    <col min="5393" max="5644" width="10.54296875" style="59"/>
    <col min="5645" max="5645" width="30.453125" style="59" customWidth="1"/>
    <col min="5646" max="5646" width="10.453125" style="59" customWidth="1"/>
    <col min="5647" max="5647" width="70.453125" style="59" customWidth="1"/>
    <col min="5648" max="5648" width="2.54296875" style="59" customWidth="1"/>
    <col min="5649" max="5900" width="10.54296875" style="59"/>
    <col min="5901" max="5901" width="30.453125" style="59" customWidth="1"/>
    <col min="5902" max="5902" width="10.453125" style="59" customWidth="1"/>
    <col min="5903" max="5903" width="70.453125" style="59" customWidth="1"/>
    <col min="5904" max="5904" width="2.54296875" style="59" customWidth="1"/>
    <col min="5905" max="6156" width="10.54296875" style="59"/>
    <col min="6157" max="6157" width="30.453125" style="59" customWidth="1"/>
    <col min="6158" max="6158" width="10.453125" style="59" customWidth="1"/>
    <col min="6159" max="6159" width="70.453125" style="59" customWidth="1"/>
    <col min="6160" max="6160" width="2.54296875" style="59" customWidth="1"/>
    <col min="6161" max="6412" width="10.54296875" style="59"/>
    <col min="6413" max="6413" width="30.453125" style="59" customWidth="1"/>
    <col min="6414" max="6414" width="10.453125" style="59" customWidth="1"/>
    <col min="6415" max="6415" width="70.453125" style="59" customWidth="1"/>
    <col min="6416" max="6416" width="2.54296875" style="59" customWidth="1"/>
    <col min="6417" max="6668" width="10.54296875" style="59"/>
    <col min="6669" max="6669" width="30.453125" style="59" customWidth="1"/>
    <col min="6670" max="6670" width="10.453125" style="59" customWidth="1"/>
    <col min="6671" max="6671" width="70.453125" style="59" customWidth="1"/>
    <col min="6672" max="6672" width="2.54296875" style="59" customWidth="1"/>
    <col min="6673" max="6924" width="10.54296875" style="59"/>
    <col min="6925" max="6925" width="30.453125" style="59" customWidth="1"/>
    <col min="6926" max="6926" width="10.453125" style="59" customWidth="1"/>
    <col min="6927" max="6927" width="70.453125" style="59" customWidth="1"/>
    <col min="6928" max="6928" width="2.54296875" style="59" customWidth="1"/>
    <col min="6929" max="7180" width="10.54296875" style="59"/>
    <col min="7181" max="7181" width="30.453125" style="59" customWidth="1"/>
    <col min="7182" max="7182" width="10.453125" style="59" customWidth="1"/>
    <col min="7183" max="7183" width="70.453125" style="59" customWidth="1"/>
    <col min="7184" max="7184" width="2.54296875" style="59" customWidth="1"/>
    <col min="7185" max="7436" width="10.54296875" style="59"/>
    <col min="7437" max="7437" width="30.453125" style="59" customWidth="1"/>
    <col min="7438" max="7438" width="10.453125" style="59" customWidth="1"/>
    <col min="7439" max="7439" width="70.453125" style="59" customWidth="1"/>
    <col min="7440" max="7440" width="2.54296875" style="59" customWidth="1"/>
    <col min="7441" max="7692" width="10.54296875" style="59"/>
    <col min="7693" max="7693" width="30.453125" style="59" customWidth="1"/>
    <col min="7694" max="7694" width="10.453125" style="59" customWidth="1"/>
    <col min="7695" max="7695" width="70.453125" style="59" customWidth="1"/>
    <col min="7696" max="7696" width="2.54296875" style="59" customWidth="1"/>
    <col min="7697" max="7948" width="10.54296875" style="59"/>
    <col min="7949" max="7949" width="30.453125" style="59" customWidth="1"/>
    <col min="7950" max="7950" width="10.453125" style="59" customWidth="1"/>
    <col min="7951" max="7951" width="70.453125" style="59" customWidth="1"/>
    <col min="7952" max="7952" width="2.54296875" style="59" customWidth="1"/>
    <col min="7953" max="8204" width="10.54296875" style="59"/>
    <col min="8205" max="8205" width="30.453125" style="59" customWidth="1"/>
    <col min="8206" max="8206" width="10.453125" style="59" customWidth="1"/>
    <col min="8207" max="8207" width="70.453125" style="59" customWidth="1"/>
    <col min="8208" max="8208" width="2.54296875" style="59" customWidth="1"/>
    <col min="8209" max="8460" width="10.54296875" style="59"/>
    <col min="8461" max="8461" width="30.453125" style="59" customWidth="1"/>
    <col min="8462" max="8462" width="10.453125" style="59" customWidth="1"/>
    <col min="8463" max="8463" width="70.453125" style="59" customWidth="1"/>
    <col min="8464" max="8464" width="2.54296875" style="59" customWidth="1"/>
    <col min="8465" max="8716" width="10.54296875" style="59"/>
    <col min="8717" max="8717" width="30.453125" style="59" customWidth="1"/>
    <col min="8718" max="8718" width="10.453125" style="59" customWidth="1"/>
    <col min="8719" max="8719" width="70.453125" style="59" customWidth="1"/>
    <col min="8720" max="8720" width="2.54296875" style="59" customWidth="1"/>
    <col min="8721" max="8972" width="10.54296875" style="59"/>
    <col min="8973" max="8973" width="30.453125" style="59" customWidth="1"/>
    <col min="8974" max="8974" width="10.453125" style="59" customWidth="1"/>
    <col min="8975" max="8975" width="70.453125" style="59" customWidth="1"/>
    <col min="8976" max="8976" width="2.54296875" style="59" customWidth="1"/>
    <col min="8977" max="9228" width="10.54296875" style="59"/>
    <col min="9229" max="9229" width="30.453125" style="59" customWidth="1"/>
    <col min="9230" max="9230" width="10.453125" style="59" customWidth="1"/>
    <col min="9231" max="9231" width="70.453125" style="59" customWidth="1"/>
    <col min="9232" max="9232" width="2.54296875" style="59" customWidth="1"/>
    <col min="9233" max="9484" width="10.54296875" style="59"/>
    <col min="9485" max="9485" width="30.453125" style="59" customWidth="1"/>
    <col min="9486" max="9486" width="10.453125" style="59" customWidth="1"/>
    <col min="9487" max="9487" width="70.453125" style="59" customWidth="1"/>
    <col min="9488" max="9488" width="2.54296875" style="59" customWidth="1"/>
    <col min="9489" max="9740" width="10.54296875" style="59"/>
    <col min="9741" max="9741" width="30.453125" style="59" customWidth="1"/>
    <col min="9742" max="9742" width="10.453125" style="59" customWidth="1"/>
    <col min="9743" max="9743" width="70.453125" style="59" customWidth="1"/>
    <col min="9744" max="9744" width="2.54296875" style="59" customWidth="1"/>
    <col min="9745" max="9996" width="10.54296875" style="59"/>
    <col min="9997" max="9997" width="30.453125" style="59" customWidth="1"/>
    <col min="9998" max="9998" width="10.453125" style="59" customWidth="1"/>
    <col min="9999" max="9999" width="70.453125" style="59" customWidth="1"/>
    <col min="10000" max="10000" width="2.54296875" style="59" customWidth="1"/>
    <col min="10001" max="10252" width="10.54296875" style="59"/>
    <col min="10253" max="10253" width="30.453125" style="59" customWidth="1"/>
    <col min="10254" max="10254" width="10.453125" style="59" customWidth="1"/>
    <col min="10255" max="10255" width="70.453125" style="59" customWidth="1"/>
    <col min="10256" max="10256" width="2.54296875" style="59" customWidth="1"/>
    <col min="10257" max="10508" width="10.54296875" style="59"/>
    <col min="10509" max="10509" width="30.453125" style="59" customWidth="1"/>
    <col min="10510" max="10510" width="10.453125" style="59" customWidth="1"/>
    <col min="10511" max="10511" width="70.453125" style="59" customWidth="1"/>
    <col min="10512" max="10512" width="2.54296875" style="59" customWidth="1"/>
    <col min="10513" max="10764" width="10.54296875" style="59"/>
    <col min="10765" max="10765" width="30.453125" style="59" customWidth="1"/>
    <col min="10766" max="10766" width="10.453125" style="59" customWidth="1"/>
    <col min="10767" max="10767" width="70.453125" style="59" customWidth="1"/>
    <col min="10768" max="10768" width="2.54296875" style="59" customWidth="1"/>
    <col min="10769" max="11020" width="10.54296875" style="59"/>
    <col min="11021" max="11021" width="30.453125" style="59" customWidth="1"/>
    <col min="11022" max="11022" width="10.453125" style="59" customWidth="1"/>
    <col min="11023" max="11023" width="70.453125" style="59" customWidth="1"/>
    <col min="11024" max="11024" width="2.54296875" style="59" customWidth="1"/>
    <col min="11025" max="11276" width="10.54296875" style="59"/>
    <col min="11277" max="11277" width="30.453125" style="59" customWidth="1"/>
    <col min="11278" max="11278" width="10.453125" style="59" customWidth="1"/>
    <col min="11279" max="11279" width="70.453125" style="59" customWidth="1"/>
    <col min="11280" max="11280" width="2.54296875" style="59" customWidth="1"/>
    <col min="11281" max="11532" width="10.54296875" style="59"/>
    <col min="11533" max="11533" width="30.453125" style="59" customWidth="1"/>
    <col min="11534" max="11534" width="10.453125" style="59" customWidth="1"/>
    <col min="11535" max="11535" width="70.453125" style="59" customWidth="1"/>
    <col min="11536" max="11536" width="2.54296875" style="59" customWidth="1"/>
    <col min="11537" max="11788" width="10.54296875" style="59"/>
    <col min="11789" max="11789" width="30.453125" style="59" customWidth="1"/>
    <col min="11790" max="11790" width="10.453125" style="59" customWidth="1"/>
    <col min="11791" max="11791" width="70.453125" style="59" customWidth="1"/>
    <col min="11792" max="11792" width="2.54296875" style="59" customWidth="1"/>
    <col min="11793" max="12044" width="10.54296875" style="59"/>
    <col min="12045" max="12045" width="30.453125" style="59" customWidth="1"/>
    <col min="12046" max="12046" width="10.453125" style="59" customWidth="1"/>
    <col min="12047" max="12047" width="70.453125" style="59" customWidth="1"/>
    <col min="12048" max="12048" width="2.54296875" style="59" customWidth="1"/>
    <col min="12049" max="12300" width="10.54296875" style="59"/>
    <col min="12301" max="12301" width="30.453125" style="59" customWidth="1"/>
    <col min="12302" max="12302" width="10.453125" style="59" customWidth="1"/>
    <col min="12303" max="12303" width="70.453125" style="59" customWidth="1"/>
    <col min="12304" max="12304" width="2.54296875" style="59" customWidth="1"/>
    <col min="12305" max="12556" width="10.54296875" style="59"/>
    <col min="12557" max="12557" width="30.453125" style="59" customWidth="1"/>
    <col min="12558" max="12558" width="10.453125" style="59" customWidth="1"/>
    <col min="12559" max="12559" width="70.453125" style="59" customWidth="1"/>
    <col min="12560" max="12560" width="2.54296875" style="59" customWidth="1"/>
    <col min="12561" max="12812" width="10.54296875" style="59"/>
    <col min="12813" max="12813" width="30.453125" style="59" customWidth="1"/>
    <col min="12814" max="12814" width="10.453125" style="59" customWidth="1"/>
    <col min="12815" max="12815" width="70.453125" style="59" customWidth="1"/>
    <col min="12816" max="12816" width="2.54296875" style="59" customWidth="1"/>
    <col min="12817" max="13068" width="10.54296875" style="59"/>
    <col min="13069" max="13069" width="30.453125" style="59" customWidth="1"/>
    <col min="13070" max="13070" width="10.453125" style="59" customWidth="1"/>
    <col min="13071" max="13071" width="70.453125" style="59" customWidth="1"/>
    <col min="13072" max="13072" width="2.54296875" style="59" customWidth="1"/>
    <col min="13073" max="13324" width="10.54296875" style="59"/>
    <col min="13325" max="13325" width="30.453125" style="59" customWidth="1"/>
    <col min="13326" max="13326" width="10.453125" style="59" customWidth="1"/>
    <col min="13327" max="13327" width="70.453125" style="59" customWidth="1"/>
    <col min="13328" max="13328" width="2.54296875" style="59" customWidth="1"/>
    <col min="13329" max="13580" width="10.54296875" style="59"/>
    <col min="13581" max="13581" width="30.453125" style="59" customWidth="1"/>
    <col min="13582" max="13582" width="10.453125" style="59" customWidth="1"/>
    <col min="13583" max="13583" width="70.453125" style="59" customWidth="1"/>
    <col min="13584" max="13584" width="2.54296875" style="59" customWidth="1"/>
    <col min="13585" max="13836" width="10.54296875" style="59"/>
    <col min="13837" max="13837" width="30.453125" style="59" customWidth="1"/>
    <col min="13838" max="13838" width="10.453125" style="59" customWidth="1"/>
    <col min="13839" max="13839" width="70.453125" style="59" customWidth="1"/>
    <col min="13840" max="13840" width="2.54296875" style="59" customWidth="1"/>
    <col min="13841" max="14092" width="10.54296875" style="59"/>
    <col min="14093" max="14093" width="30.453125" style="59" customWidth="1"/>
    <col min="14094" max="14094" width="10.453125" style="59" customWidth="1"/>
    <col min="14095" max="14095" width="70.453125" style="59" customWidth="1"/>
    <col min="14096" max="14096" width="2.54296875" style="59" customWidth="1"/>
    <col min="14097" max="14348" width="10.54296875" style="59"/>
    <col min="14349" max="14349" width="30.453125" style="59" customWidth="1"/>
    <col min="14350" max="14350" width="10.453125" style="59" customWidth="1"/>
    <col min="14351" max="14351" width="70.453125" style="59" customWidth="1"/>
    <col min="14352" max="14352" width="2.54296875" style="59" customWidth="1"/>
    <col min="14353" max="14604" width="10.54296875" style="59"/>
    <col min="14605" max="14605" width="30.453125" style="59" customWidth="1"/>
    <col min="14606" max="14606" width="10.453125" style="59" customWidth="1"/>
    <col min="14607" max="14607" width="70.453125" style="59" customWidth="1"/>
    <col min="14608" max="14608" width="2.54296875" style="59" customWidth="1"/>
    <col min="14609" max="14860" width="10.54296875" style="59"/>
    <col min="14861" max="14861" width="30.453125" style="59" customWidth="1"/>
    <col min="14862" max="14862" width="10.453125" style="59" customWidth="1"/>
    <col min="14863" max="14863" width="70.453125" style="59" customWidth="1"/>
    <col min="14864" max="14864" width="2.54296875" style="59" customWidth="1"/>
    <col min="14865" max="15116" width="10.54296875" style="59"/>
    <col min="15117" max="15117" width="30.453125" style="59" customWidth="1"/>
    <col min="15118" max="15118" width="10.453125" style="59" customWidth="1"/>
    <col min="15119" max="15119" width="70.453125" style="59" customWidth="1"/>
    <col min="15120" max="15120" width="2.54296875" style="59" customWidth="1"/>
    <col min="15121" max="15372" width="10.54296875" style="59"/>
    <col min="15373" max="15373" width="30.453125" style="59" customWidth="1"/>
    <col min="15374" max="15374" width="10.453125" style="59" customWidth="1"/>
    <col min="15375" max="15375" width="70.453125" style="59" customWidth="1"/>
    <col min="15376" max="15376" width="2.54296875" style="59" customWidth="1"/>
    <col min="15377" max="15628" width="10.54296875" style="59"/>
    <col min="15629" max="15629" width="30.453125" style="59" customWidth="1"/>
    <col min="15630" max="15630" width="10.453125" style="59" customWidth="1"/>
    <col min="15631" max="15631" width="70.453125" style="59" customWidth="1"/>
    <col min="15632" max="15632" width="2.54296875" style="59" customWidth="1"/>
    <col min="15633" max="15884" width="10.54296875" style="59"/>
    <col min="15885" max="15885" width="30.453125" style="59" customWidth="1"/>
    <col min="15886" max="15886" width="10.453125" style="59" customWidth="1"/>
    <col min="15887" max="15887" width="70.453125" style="59" customWidth="1"/>
    <col min="15888" max="15888" width="2.54296875" style="59" customWidth="1"/>
    <col min="15889" max="16140" width="10.54296875" style="59"/>
    <col min="16141" max="16141" width="30.453125" style="59" customWidth="1"/>
    <col min="16142" max="16142" width="10.453125" style="59" customWidth="1"/>
    <col min="16143" max="16143" width="70.453125" style="59" customWidth="1"/>
    <col min="16144" max="16144" width="2.54296875" style="59" customWidth="1"/>
    <col min="16145" max="16384" width="10.54296875" style="59"/>
  </cols>
  <sheetData>
    <row r="1" spans="1:32" ht="21" customHeight="1">
      <c r="A1" s="264"/>
      <c r="B1" s="57"/>
      <c r="C1" s="57"/>
      <c r="D1" s="58"/>
      <c r="E1" s="58"/>
      <c r="P1" s="217" t="s">
        <v>913</v>
      </c>
      <c r="Q1" s="136"/>
      <c r="U1" s="266"/>
    </row>
    <row r="2" spans="1:32" ht="19">
      <c r="A2" s="61"/>
      <c r="B2" s="62"/>
      <c r="C2" s="62"/>
      <c r="D2" s="58"/>
      <c r="E2" s="58"/>
      <c r="F2" s="1509">
        <f>B8</f>
        <v>0</v>
      </c>
      <c r="G2" s="1510"/>
      <c r="H2" s="64" t="s">
        <v>188</v>
      </c>
      <c r="I2" s="1509">
        <f>F2/3</f>
        <v>0</v>
      </c>
      <c r="J2" s="1510"/>
      <c r="K2" s="64" t="s">
        <v>188</v>
      </c>
      <c r="L2" s="1511">
        <f>F2*10%</f>
        <v>0</v>
      </c>
      <c r="M2" s="1512"/>
      <c r="N2" s="1513"/>
      <c r="O2" s="143" t="s">
        <v>189</v>
      </c>
      <c r="P2" s="358">
        <f>B8-(B8*1/3)-(B8*10%)</f>
        <v>0</v>
      </c>
      <c r="U2" s="266"/>
    </row>
    <row r="3" spans="1:32" s="63" customFormat="1" ht="64" customHeight="1">
      <c r="A3" s="1514"/>
      <c r="B3" s="1514"/>
      <c r="C3" s="1514"/>
      <c r="D3" s="1514"/>
      <c r="E3" s="775"/>
      <c r="F3" s="1515" t="s">
        <v>656</v>
      </c>
      <c r="G3" s="1515"/>
      <c r="H3" s="62"/>
      <c r="I3" s="1516" t="s">
        <v>655</v>
      </c>
      <c r="J3" s="1516"/>
      <c r="K3" s="62"/>
      <c r="L3" s="1517" t="s">
        <v>657</v>
      </c>
      <c r="M3" s="1517"/>
      <c r="N3" s="1517"/>
      <c r="O3" s="64"/>
      <c r="P3" s="776" t="s">
        <v>670</v>
      </c>
      <c r="Q3" s="64"/>
      <c r="R3" s="773"/>
      <c r="S3" s="773"/>
      <c r="T3" s="773"/>
      <c r="U3" s="774"/>
      <c r="V3" s="773"/>
      <c r="W3" s="773"/>
      <c r="X3" s="773"/>
      <c r="Y3" s="773"/>
      <c r="Z3" s="773"/>
      <c r="AA3" s="773"/>
      <c r="AB3" s="773"/>
    </row>
    <row r="4" spans="1:32" ht="25.5">
      <c r="A4" s="65"/>
      <c r="B4" s="65"/>
      <c r="C4" s="65"/>
      <c r="D4" s="65"/>
      <c r="E4" s="65"/>
      <c r="F4" s="66"/>
      <c r="G4" s="67"/>
      <c r="H4" s="67"/>
      <c r="I4" s="67"/>
      <c r="J4" s="67"/>
      <c r="K4" s="67"/>
      <c r="L4" s="67"/>
      <c r="M4" s="67"/>
      <c r="N4" s="67"/>
      <c r="O4" s="67"/>
      <c r="P4" s="67"/>
      <c r="Q4" s="67"/>
    </row>
    <row r="5" spans="1:32" ht="19">
      <c r="A5" s="1505" t="s">
        <v>602</v>
      </c>
      <c r="B5" s="1505"/>
      <c r="C5" s="1505"/>
      <c r="D5" s="1505"/>
      <c r="E5" s="1505"/>
      <c r="F5" s="1505"/>
      <c r="G5" s="1505"/>
      <c r="H5" s="1505"/>
      <c r="I5" s="1505"/>
      <c r="J5" s="1505"/>
      <c r="K5" s="1505"/>
      <c r="L5" s="1505"/>
      <c r="M5" s="1505"/>
      <c r="N5" s="1505"/>
      <c r="O5" s="1505"/>
      <c r="P5" s="1505"/>
      <c r="Q5" s="1505"/>
    </row>
    <row r="6" spans="1:32">
      <c r="A6" s="68" t="s">
        <v>650</v>
      </c>
      <c r="D6" s="70" t="s">
        <v>190</v>
      </c>
      <c r="E6" s="70"/>
      <c r="F6" s="70"/>
      <c r="G6" s="70"/>
      <c r="I6" s="70"/>
      <c r="J6" s="70"/>
      <c r="K6" s="70"/>
      <c r="L6" s="70"/>
      <c r="M6" s="70"/>
      <c r="N6" s="70"/>
      <c r="O6" s="70"/>
      <c r="P6" s="70"/>
      <c r="Q6" s="70"/>
    </row>
    <row r="7" spans="1:32" s="60" customFormat="1" ht="64" customHeight="1">
      <c r="A7" s="340" t="s">
        <v>611</v>
      </c>
      <c r="B7" s="757" t="s">
        <v>612</v>
      </c>
      <c r="C7" s="758" t="s">
        <v>613</v>
      </c>
      <c r="D7" s="1507" t="s">
        <v>615</v>
      </c>
      <c r="E7" s="1508"/>
      <c r="F7" s="1506" t="s">
        <v>651</v>
      </c>
      <c r="G7" s="1506"/>
      <c r="H7" s="1506"/>
      <c r="I7" s="1506"/>
      <c r="J7" s="1506"/>
      <c r="K7" s="1506"/>
      <c r="L7" s="1506"/>
      <c r="M7" s="1506"/>
      <c r="N7" s="1506"/>
      <c r="O7" s="1506"/>
      <c r="P7" s="772" t="s">
        <v>616</v>
      </c>
      <c r="Q7" s="269" t="s">
        <v>617</v>
      </c>
      <c r="R7" s="265"/>
      <c r="S7" s="265"/>
      <c r="T7" s="265"/>
      <c r="U7" s="265"/>
      <c r="V7" s="265"/>
      <c r="W7" s="265"/>
      <c r="X7" s="265"/>
      <c r="Y7" s="265"/>
      <c r="Z7" s="265"/>
      <c r="AA7" s="265"/>
      <c r="AB7" s="265"/>
      <c r="AC7" s="71"/>
      <c r="AD7" s="71"/>
      <c r="AE7" s="71"/>
      <c r="AF7" s="71"/>
    </row>
    <row r="8" spans="1:32" s="60" customFormat="1" ht="29" customHeight="1">
      <c r="A8" s="941" t="s">
        <v>607</v>
      </c>
      <c r="B8" s="359">
        <f>SUM(B9,B64,B79,B87,B98,B84)</f>
        <v>0</v>
      </c>
      <c r="C8" s="73"/>
      <c r="D8" s="1491"/>
      <c r="E8" s="1492"/>
      <c r="F8" s="170"/>
      <c r="G8" s="74"/>
      <c r="H8" s="75"/>
      <c r="I8" s="74"/>
      <c r="J8" s="74"/>
      <c r="K8" s="74"/>
      <c r="L8" s="76"/>
      <c r="M8" s="76"/>
      <c r="N8" s="76"/>
      <c r="O8" s="77"/>
      <c r="P8" s="359">
        <f>SUM(P9,P64,P79,P87,P98,P84)</f>
        <v>0</v>
      </c>
      <c r="Q8" s="359">
        <f>SUM(Q9,Q64,Q79,Q87,Q98,Q84)</f>
        <v>0</v>
      </c>
      <c r="R8" s="265"/>
      <c r="S8" s="265"/>
      <c r="T8" s="265"/>
      <c r="U8" s="267"/>
      <c r="V8" s="265"/>
      <c r="W8" s="265"/>
      <c r="X8" s="265"/>
      <c r="Y8" s="265"/>
      <c r="Z8" s="265"/>
      <c r="AA8" s="265"/>
      <c r="AB8" s="265"/>
      <c r="AC8" s="71"/>
      <c r="AD8" s="71"/>
      <c r="AE8" s="71"/>
      <c r="AF8" s="71"/>
    </row>
    <row r="9" spans="1:32" s="770" customFormat="1" ht="32" customHeight="1">
      <c r="A9" s="942" t="s">
        <v>608</v>
      </c>
      <c r="B9" s="761">
        <f>SUM(B10,B12+B21+B28+B39+B43+B46+B52+B58+B61)</f>
        <v>0</v>
      </c>
      <c r="C9" s="762"/>
      <c r="D9" s="1497"/>
      <c r="E9" s="1498"/>
      <c r="F9" s="763"/>
      <c r="G9" s="765"/>
      <c r="H9" s="766"/>
      <c r="I9" s="765"/>
      <c r="J9" s="765"/>
      <c r="K9" s="765"/>
      <c r="L9" s="767"/>
      <c r="M9" s="767"/>
      <c r="N9" s="767"/>
      <c r="O9" s="764"/>
      <c r="P9" s="761">
        <f>SUM(P10+P12+P21+P28+P39+P43+P46+P52+P58+P61)</f>
        <v>0</v>
      </c>
      <c r="Q9" s="761">
        <f>SUM(Q10+Q12+Q21+Q28+Q39+Q43+Q46+Q52+Q58+Q61)</f>
        <v>0</v>
      </c>
      <c r="R9" s="768"/>
      <c r="S9" s="768"/>
      <c r="T9" s="768"/>
      <c r="U9" s="769"/>
      <c r="V9" s="768"/>
      <c r="W9" s="768"/>
      <c r="X9" s="768"/>
      <c r="Y9" s="768"/>
      <c r="Z9" s="768"/>
      <c r="AA9" s="768"/>
      <c r="AB9" s="768"/>
    </row>
    <row r="10" spans="1:32" ht="20.5" customHeight="1">
      <c r="A10" s="1483" t="s">
        <v>658</v>
      </c>
      <c r="B10" s="361">
        <f>SUM(P11:Q11)</f>
        <v>0</v>
      </c>
      <c r="C10" s="142"/>
      <c r="D10" s="1495"/>
      <c r="E10" s="1496"/>
      <c r="F10" s="172"/>
      <c r="G10" s="90"/>
      <c r="H10" s="90"/>
      <c r="I10" s="91"/>
      <c r="J10" s="92"/>
      <c r="K10" s="90"/>
      <c r="L10" s="91"/>
      <c r="M10" s="93"/>
      <c r="N10" s="91"/>
      <c r="O10" s="94"/>
      <c r="P10" s="350">
        <f>SUM(P11:P11)</f>
        <v>0</v>
      </c>
      <c r="Q10" s="350">
        <f>SUM(Q11:Q11)</f>
        <v>0</v>
      </c>
      <c r="U10" s="267"/>
    </row>
    <row r="11" spans="1:32" ht="17.5" customHeight="1">
      <c r="A11" s="1490"/>
      <c r="B11" s="351"/>
      <c r="C11" s="188" t="s">
        <v>527</v>
      </c>
      <c r="D11" s="1493"/>
      <c r="E11" s="1494"/>
      <c r="F11" s="221"/>
      <c r="G11" s="95" t="s">
        <v>866</v>
      </c>
      <c r="H11" s="96" t="s">
        <v>191</v>
      </c>
      <c r="I11" s="155"/>
      <c r="J11" s="98" t="s">
        <v>624</v>
      </c>
      <c r="K11" s="96"/>
      <c r="L11" s="97"/>
      <c r="M11" s="95"/>
      <c r="N11" s="122"/>
      <c r="O11" s="107"/>
      <c r="P11" s="362" t="str">
        <f>IF(C11="Current Year", PRODUCT(F11, I11, L11, N11), "")</f>
        <v/>
      </c>
      <c r="Q11" s="362" t="str">
        <f>IF(C11="Next Year", PRODUCT(F11, I11, L11, N11), "")</f>
        <v/>
      </c>
      <c r="U11" s="267"/>
    </row>
    <row r="12" spans="1:32" ht="20.5" customHeight="1">
      <c r="A12" s="1483" t="s">
        <v>659</v>
      </c>
      <c r="B12" s="361">
        <f>SUM(P13:Q20)</f>
        <v>0</v>
      </c>
      <c r="C12" s="89"/>
      <c r="D12" s="1495"/>
      <c r="E12" s="1496"/>
      <c r="F12" s="222"/>
      <c r="G12" s="90"/>
      <c r="H12" s="90"/>
      <c r="I12" s="91"/>
      <c r="J12" s="92"/>
      <c r="K12" s="90"/>
      <c r="L12" s="91"/>
      <c r="M12" s="93"/>
      <c r="N12" s="91"/>
      <c r="O12" s="94"/>
      <c r="P12" s="350">
        <f>SUM(P13:P20)</f>
        <v>0</v>
      </c>
      <c r="Q12" s="350">
        <f>SUM(Q13:Q20)</f>
        <v>0</v>
      </c>
      <c r="U12" s="267"/>
    </row>
    <row r="13" spans="1:32" ht="17.5" customHeight="1">
      <c r="A13" s="1484"/>
      <c r="B13" s="363"/>
      <c r="C13" s="191" t="s">
        <v>527</v>
      </c>
      <c r="D13" s="1493"/>
      <c r="E13" s="1494"/>
      <c r="F13" s="223"/>
      <c r="G13" s="95" t="s">
        <v>866</v>
      </c>
      <c r="H13" s="113" t="s">
        <v>191</v>
      </c>
      <c r="I13" s="114"/>
      <c r="J13" s="179" t="s">
        <v>622</v>
      </c>
      <c r="K13" s="113" t="s">
        <v>191</v>
      </c>
      <c r="L13" s="114"/>
      <c r="M13" s="166" t="s">
        <v>620</v>
      </c>
      <c r="N13" s="114"/>
      <c r="O13" s="182" t="s">
        <v>930</v>
      </c>
      <c r="P13" s="352" t="str">
        <f t="shared" ref="P13:P20" si="0">IF(C13="Current Year", PRODUCT(F13, I13, L13, N13), "")</f>
        <v/>
      </c>
      <c r="Q13" s="352" t="str">
        <f t="shared" ref="Q13:Q20" si="1">IF(C13="Next Year", PRODUCT(F13, I13, L13, N13), "")</f>
        <v/>
      </c>
    </row>
    <row r="14" spans="1:32" ht="17.5" customHeight="1">
      <c r="A14" s="943"/>
      <c r="B14" s="363"/>
      <c r="C14" s="190" t="s">
        <v>527</v>
      </c>
      <c r="D14" s="1499"/>
      <c r="E14" s="1500"/>
      <c r="F14" s="224"/>
      <c r="G14" s="95" t="s">
        <v>866</v>
      </c>
      <c r="H14" s="100" t="s">
        <v>191</v>
      </c>
      <c r="I14" s="101"/>
      <c r="J14" s="102" t="s">
        <v>622</v>
      </c>
      <c r="K14" s="100" t="s">
        <v>191</v>
      </c>
      <c r="L14" s="101"/>
      <c r="M14" s="103" t="s">
        <v>620</v>
      </c>
      <c r="N14" s="101"/>
      <c r="O14" s="104" t="s">
        <v>930</v>
      </c>
      <c r="P14" s="353" t="str">
        <f t="shared" si="0"/>
        <v/>
      </c>
      <c r="Q14" s="353" t="str">
        <f t="shared" si="1"/>
        <v/>
      </c>
    </row>
    <row r="15" spans="1:32" ht="17.5" customHeight="1">
      <c r="A15" s="943"/>
      <c r="B15" s="363"/>
      <c r="C15" s="190" t="s">
        <v>527</v>
      </c>
      <c r="D15" s="1499"/>
      <c r="E15" s="1500"/>
      <c r="F15" s="224"/>
      <c r="G15" s="95" t="s">
        <v>866</v>
      </c>
      <c r="H15" s="100" t="s">
        <v>191</v>
      </c>
      <c r="I15" s="101"/>
      <c r="J15" s="102" t="s">
        <v>622</v>
      </c>
      <c r="K15" s="100" t="s">
        <v>191</v>
      </c>
      <c r="L15" s="101"/>
      <c r="M15" s="103" t="s">
        <v>620</v>
      </c>
      <c r="N15" s="101"/>
      <c r="O15" s="104" t="s">
        <v>930</v>
      </c>
      <c r="P15" s="353" t="str">
        <f t="shared" si="0"/>
        <v/>
      </c>
      <c r="Q15" s="353" t="str">
        <f t="shared" si="1"/>
        <v/>
      </c>
    </row>
    <row r="16" spans="1:32" ht="17.5" customHeight="1">
      <c r="A16" s="943"/>
      <c r="B16" s="363"/>
      <c r="C16" s="190" t="s">
        <v>527</v>
      </c>
      <c r="D16" s="1499"/>
      <c r="E16" s="1500"/>
      <c r="F16" s="224"/>
      <c r="G16" s="95" t="s">
        <v>866</v>
      </c>
      <c r="H16" s="100" t="s">
        <v>191</v>
      </c>
      <c r="I16" s="101"/>
      <c r="J16" s="102" t="s">
        <v>622</v>
      </c>
      <c r="K16" s="100" t="s">
        <v>191</v>
      </c>
      <c r="L16" s="101"/>
      <c r="M16" s="103" t="s">
        <v>620</v>
      </c>
      <c r="N16" s="101"/>
      <c r="O16" s="104" t="s">
        <v>930</v>
      </c>
      <c r="P16" s="353" t="str">
        <f t="shared" si="0"/>
        <v/>
      </c>
      <c r="Q16" s="353" t="str">
        <f t="shared" si="1"/>
        <v/>
      </c>
    </row>
    <row r="17" spans="1:21" ht="17.5" customHeight="1">
      <c r="A17" s="943"/>
      <c r="B17" s="363"/>
      <c r="C17" s="190" t="s">
        <v>527</v>
      </c>
      <c r="D17" s="1499"/>
      <c r="E17" s="1500"/>
      <c r="F17" s="224"/>
      <c r="G17" s="95" t="s">
        <v>866</v>
      </c>
      <c r="H17" s="100" t="s">
        <v>191</v>
      </c>
      <c r="I17" s="101"/>
      <c r="J17" s="102" t="s">
        <v>622</v>
      </c>
      <c r="K17" s="100" t="s">
        <v>191</v>
      </c>
      <c r="L17" s="101"/>
      <c r="M17" s="103" t="s">
        <v>620</v>
      </c>
      <c r="N17" s="101"/>
      <c r="O17" s="104" t="s">
        <v>930</v>
      </c>
      <c r="P17" s="353" t="str">
        <f t="shared" si="0"/>
        <v/>
      </c>
      <c r="Q17" s="353" t="str">
        <f t="shared" si="1"/>
        <v/>
      </c>
    </row>
    <row r="18" spans="1:21" ht="17.5" customHeight="1">
      <c r="A18" s="943"/>
      <c r="B18" s="363"/>
      <c r="C18" s="190" t="s">
        <v>527</v>
      </c>
      <c r="D18" s="1499"/>
      <c r="E18" s="1500"/>
      <c r="F18" s="224"/>
      <c r="G18" s="95" t="s">
        <v>866</v>
      </c>
      <c r="H18" s="100" t="s">
        <v>191</v>
      </c>
      <c r="I18" s="101"/>
      <c r="J18" s="102" t="s">
        <v>622</v>
      </c>
      <c r="K18" s="100" t="s">
        <v>191</v>
      </c>
      <c r="L18" s="101"/>
      <c r="M18" s="103" t="s">
        <v>620</v>
      </c>
      <c r="N18" s="101"/>
      <c r="O18" s="104" t="s">
        <v>930</v>
      </c>
      <c r="P18" s="353" t="str">
        <f t="shared" si="0"/>
        <v/>
      </c>
      <c r="Q18" s="353" t="str">
        <f t="shared" si="1"/>
        <v/>
      </c>
    </row>
    <row r="19" spans="1:21" ht="17.5" customHeight="1">
      <c r="A19" s="943"/>
      <c r="B19" s="363"/>
      <c r="C19" s="190" t="s">
        <v>527</v>
      </c>
      <c r="D19" s="1499"/>
      <c r="E19" s="1500"/>
      <c r="F19" s="224"/>
      <c r="G19" s="95" t="s">
        <v>866</v>
      </c>
      <c r="H19" s="100" t="s">
        <v>191</v>
      </c>
      <c r="I19" s="101"/>
      <c r="J19" s="102" t="s">
        <v>622</v>
      </c>
      <c r="K19" s="100" t="s">
        <v>191</v>
      </c>
      <c r="L19" s="101"/>
      <c r="M19" s="103" t="s">
        <v>620</v>
      </c>
      <c r="N19" s="101"/>
      <c r="O19" s="104" t="s">
        <v>930</v>
      </c>
      <c r="P19" s="353" t="str">
        <f t="shared" si="0"/>
        <v/>
      </c>
      <c r="Q19" s="353" t="str">
        <f t="shared" si="1"/>
        <v/>
      </c>
      <c r="U19" s="267"/>
    </row>
    <row r="20" spans="1:21" ht="17.5" customHeight="1">
      <c r="A20" s="943"/>
      <c r="B20" s="363"/>
      <c r="C20" s="189" t="s">
        <v>527</v>
      </c>
      <c r="D20" s="1503"/>
      <c r="E20" s="1504"/>
      <c r="F20" s="225"/>
      <c r="G20" s="95" t="s">
        <v>866</v>
      </c>
      <c r="H20" s="118" t="s">
        <v>191</v>
      </c>
      <c r="I20" s="119"/>
      <c r="J20" s="157" t="s">
        <v>622</v>
      </c>
      <c r="K20" s="118" t="s">
        <v>191</v>
      </c>
      <c r="L20" s="119"/>
      <c r="M20" s="156" t="s">
        <v>620</v>
      </c>
      <c r="N20" s="119"/>
      <c r="O20" s="173" t="s">
        <v>930</v>
      </c>
      <c r="P20" s="354" t="str">
        <f t="shared" si="0"/>
        <v/>
      </c>
      <c r="Q20" s="354" t="str">
        <f t="shared" si="1"/>
        <v/>
      </c>
    </row>
    <row r="21" spans="1:21" ht="20.5" customHeight="1">
      <c r="A21" s="944" t="s">
        <v>660</v>
      </c>
      <c r="B21" s="349">
        <f>SUM(P22:Q27)</f>
        <v>0</v>
      </c>
      <c r="C21" s="89"/>
      <c r="D21" s="214" t="s">
        <v>653</v>
      </c>
      <c r="E21" s="231" t="s">
        <v>614</v>
      </c>
      <c r="F21" s="222"/>
      <c r="G21" s="90"/>
      <c r="H21" s="90"/>
      <c r="I21" s="91"/>
      <c r="J21" s="92"/>
      <c r="K21" s="90"/>
      <c r="L21" s="91"/>
      <c r="M21" s="93"/>
      <c r="N21" s="91"/>
      <c r="O21" s="94"/>
      <c r="P21" s="350">
        <f>SUM(P22:P27)</f>
        <v>0</v>
      </c>
      <c r="Q21" s="350">
        <f>SUM(Q22:Q27)</f>
        <v>0</v>
      </c>
      <c r="U21" s="267"/>
    </row>
    <row r="22" spans="1:21">
      <c r="A22" s="945"/>
      <c r="B22" s="351"/>
      <c r="C22" s="191" t="s">
        <v>527</v>
      </c>
      <c r="D22" s="219"/>
      <c r="E22" s="935" t="s">
        <v>527</v>
      </c>
      <c r="F22" s="223"/>
      <c r="G22" s="95" t="s">
        <v>866</v>
      </c>
      <c r="H22" s="113" t="s">
        <v>191</v>
      </c>
      <c r="I22" s="114"/>
      <c r="J22" s="953"/>
      <c r="K22" s="113" t="s">
        <v>191</v>
      </c>
      <c r="L22" s="957" t="str">
        <f t="shared" ref="L22:L27" si="2">IF(J22="slides",1/3,IF(J22="sheets",1,""))</f>
        <v/>
      </c>
      <c r="M22" s="112" t="s">
        <v>191</v>
      </c>
      <c r="N22" s="114"/>
      <c r="O22" s="183" t="s">
        <v>622</v>
      </c>
      <c r="P22" s="352" t="str">
        <f t="shared" ref="P22:P27" si="3">IF(C22="Current Year", PRODUCT(F22, I22, L22, N22), "")</f>
        <v/>
      </c>
      <c r="Q22" s="352" t="str">
        <f t="shared" ref="Q22:Q27" si="4">IF(C22="Next Year", PRODUCT(F22, I22, L22, N22), "")</f>
        <v/>
      </c>
    </row>
    <row r="23" spans="1:21">
      <c r="A23" s="946"/>
      <c r="B23" s="351"/>
      <c r="C23" s="190" t="s">
        <v>527</v>
      </c>
      <c r="D23" s="213"/>
      <c r="E23" s="936" t="s">
        <v>527</v>
      </c>
      <c r="F23" s="224"/>
      <c r="G23" s="95" t="s">
        <v>866</v>
      </c>
      <c r="H23" s="100" t="s">
        <v>191</v>
      </c>
      <c r="I23" s="101"/>
      <c r="J23" s="954"/>
      <c r="K23" s="100" t="s">
        <v>191</v>
      </c>
      <c r="L23" s="958" t="str">
        <f t="shared" si="2"/>
        <v/>
      </c>
      <c r="M23" s="99" t="s">
        <v>191</v>
      </c>
      <c r="N23" s="101"/>
      <c r="O23" s="174" t="s">
        <v>622</v>
      </c>
      <c r="P23" s="353" t="str">
        <f t="shared" si="3"/>
        <v/>
      </c>
      <c r="Q23" s="353" t="str">
        <f t="shared" si="4"/>
        <v/>
      </c>
    </row>
    <row r="24" spans="1:21">
      <c r="A24" s="946"/>
      <c r="B24" s="351"/>
      <c r="C24" s="190" t="s">
        <v>527</v>
      </c>
      <c r="D24" s="213"/>
      <c r="E24" s="936" t="s">
        <v>527</v>
      </c>
      <c r="F24" s="224"/>
      <c r="G24" s="95" t="s">
        <v>866</v>
      </c>
      <c r="H24" s="100" t="s">
        <v>191</v>
      </c>
      <c r="I24" s="101"/>
      <c r="J24" s="954"/>
      <c r="K24" s="100" t="s">
        <v>191</v>
      </c>
      <c r="L24" s="958" t="str">
        <f t="shared" si="2"/>
        <v/>
      </c>
      <c r="M24" s="99" t="s">
        <v>191</v>
      </c>
      <c r="N24" s="101"/>
      <c r="O24" s="174" t="s">
        <v>622</v>
      </c>
      <c r="P24" s="353" t="str">
        <f t="shared" si="3"/>
        <v/>
      </c>
      <c r="Q24" s="353" t="str">
        <f t="shared" si="4"/>
        <v/>
      </c>
    </row>
    <row r="25" spans="1:21">
      <c r="A25" s="946"/>
      <c r="B25" s="351"/>
      <c r="C25" s="190" t="s">
        <v>527</v>
      </c>
      <c r="D25" s="213"/>
      <c r="E25" s="936" t="s">
        <v>527</v>
      </c>
      <c r="F25" s="224"/>
      <c r="G25" s="95" t="s">
        <v>866</v>
      </c>
      <c r="H25" s="100" t="s">
        <v>191</v>
      </c>
      <c r="I25" s="101"/>
      <c r="J25" s="954"/>
      <c r="K25" s="100" t="s">
        <v>191</v>
      </c>
      <c r="L25" s="958" t="str">
        <f t="shared" si="2"/>
        <v/>
      </c>
      <c r="M25" s="99" t="s">
        <v>191</v>
      </c>
      <c r="N25" s="101"/>
      <c r="O25" s="174" t="s">
        <v>622</v>
      </c>
      <c r="P25" s="353" t="str">
        <f t="shared" si="3"/>
        <v/>
      </c>
      <c r="Q25" s="353" t="str">
        <f t="shared" si="4"/>
        <v/>
      </c>
    </row>
    <row r="26" spans="1:21">
      <c r="A26" s="946"/>
      <c r="B26" s="351"/>
      <c r="C26" s="190" t="s">
        <v>527</v>
      </c>
      <c r="D26" s="213"/>
      <c r="E26" s="936" t="s">
        <v>527</v>
      </c>
      <c r="F26" s="224"/>
      <c r="G26" s="95" t="s">
        <v>866</v>
      </c>
      <c r="H26" s="100"/>
      <c r="I26" s="101"/>
      <c r="J26" s="955"/>
      <c r="K26" s="100"/>
      <c r="L26" s="958" t="str">
        <f t="shared" si="2"/>
        <v/>
      </c>
      <c r="M26" s="106"/>
      <c r="N26" s="101"/>
      <c r="O26" s="105"/>
      <c r="P26" s="353" t="str">
        <f t="shared" si="3"/>
        <v/>
      </c>
      <c r="Q26" s="353" t="str">
        <f t="shared" si="4"/>
        <v/>
      </c>
    </row>
    <row r="27" spans="1:21">
      <c r="A27" s="947"/>
      <c r="B27" s="351"/>
      <c r="C27" s="189" t="s">
        <v>527</v>
      </c>
      <c r="D27" s="220"/>
      <c r="E27" s="937" t="s">
        <v>527</v>
      </c>
      <c r="F27" s="225"/>
      <c r="G27" s="95" t="s">
        <v>866</v>
      </c>
      <c r="H27" s="118"/>
      <c r="I27" s="119"/>
      <c r="J27" s="956"/>
      <c r="K27" s="118"/>
      <c r="L27" s="959" t="str">
        <f t="shared" si="2"/>
        <v/>
      </c>
      <c r="M27" s="120"/>
      <c r="N27" s="119"/>
      <c r="O27" s="121"/>
      <c r="P27" s="354" t="str">
        <f t="shared" si="3"/>
        <v/>
      </c>
      <c r="Q27" s="354" t="str">
        <f t="shared" si="4"/>
        <v/>
      </c>
      <c r="U27" s="267"/>
    </row>
    <row r="28" spans="1:21" ht="20.5" customHeight="1">
      <c r="A28" s="1483" t="s">
        <v>661</v>
      </c>
      <c r="B28" s="349">
        <f>SUM(P29:Q38)</f>
        <v>0</v>
      </c>
      <c r="C28" s="89"/>
      <c r="D28" s="1495"/>
      <c r="E28" s="1496"/>
      <c r="F28" s="222"/>
      <c r="G28" s="90"/>
      <c r="H28" s="90"/>
      <c r="I28" s="91"/>
      <c r="J28" s="92"/>
      <c r="K28" s="90"/>
      <c r="L28" s="91"/>
      <c r="M28" s="93"/>
      <c r="N28" s="91"/>
      <c r="O28" s="94"/>
      <c r="P28" s="350">
        <f>SUM(P29:P38)</f>
        <v>0</v>
      </c>
      <c r="Q28" s="350">
        <f>SUM(Q29:Q38)</f>
        <v>0</v>
      </c>
      <c r="U28" s="267"/>
    </row>
    <row r="29" spans="1:21" ht="17.5" customHeight="1">
      <c r="A29" s="1484"/>
      <c r="B29" s="351"/>
      <c r="C29" s="167"/>
      <c r="D29" s="1501"/>
      <c r="E29" s="1502"/>
      <c r="F29" s="226"/>
      <c r="G29" s="95" t="s">
        <v>866</v>
      </c>
      <c r="H29" s="113"/>
      <c r="I29" s="158"/>
      <c r="J29" s="159"/>
      <c r="K29" s="113"/>
      <c r="L29" s="158"/>
      <c r="M29" s="160"/>
      <c r="N29" s="158"/>
      <c r="O29" s="175"/>
      <c r="P29" s="353" t="str">
        <f t="shared" ref="P29:P38" si="5">IF(C29="Current Year", PRODUCT(F29, I29, L29, N29), "")</f>
        <v/>
      </c>
      <c r="Q29" s="353" t="str">
        <f t="shared" ref="Q29:Q38" si="6">IF(C29="Next Year", PRODUCT(F29, I29, L29, N29), "")</f>
        <v/>
      </c>
      <c r="U29" s="267"/>
    </row>
    <row r="30" spans="1:21" ht="17.5" customHeight="1">
      <c r="A30" s="943"/>
      <c r="B30" s="351"/>
      <c r="C30" s="190" t="s">
        <v>527</v>
      </c>
      <c r="D30" s="1499"/>
      <c r="E30" s="1500"/>
      <c r="F30" s="224"/>
      <c r="G30" s="95" t="s">
        <v>866</v>
      </c>
      <c r="H30" s="100" t="s">
        <v>192</v>
      </c>
      <c r="I30" s="101"/>
      <c r="J30" s="103" t="s">
        <v>620</v>
      </c>
      <c r="K30" s="100" t="s">
        <v>192</v>
      </c>
      <c r="L30" s="101"/>
      <c r="M30" s="103" t="s">
        <v>624</v>
      </c>
      <c r="N30" s="101"/>
      <c r="O30" s="105"/>
      <c r="P30" s="353" t="str">
        <f t="shared" si="5"/>
        <v/>
      </c>
      <c r="Q30" s="353" t="str">
        <f t="shared" si="6"/>
        <v/>
      </c>
    </row>
    <row r="31" spans="1:21" ht="17.5" customHeight="1">
      <c r="A31" s="943"/>
      <c r="B31" s="351"/>
      <c r="C31" s="190" t="s">
        <v>527</v>
      </c>
      <c r="D31" s="1499"/>
      <c r="E31" s="1500"/>
      <c r="F31" s="224"/>
      <c r="G31" s="95" t="s">
        <v>866</v>
      </c>
      <c r="H31" s="100" t="s">
        <v>192</v>
      </c>
      <c r="I31" s="101"/>
      <c r="J31" s="103" t="s">
        <v>623</v>
      </c>
      <c r="K31" s="100" t="s">
        <v>192</v>
      </c>
      <c r="L31" s="101"/>
      <c r="M31" s="103" t="s">
        <v>620</v>
      </c>
      <c r="N31" s="101"/>
      <c r="O31" s="105" t="s">
        <v>624</v>
      </c>
      <c r="P31" s="353" t="str">
        <f t="shared" si="5"/>
        <v/>
      </c>
      <c r="Q31" s="353" t="str">
        <f t="shared" si="6"/>
        <v/>
      </c>
    </row>
    <row r="32" spans="1:21" ht="17.5" customHeight="1">
      <c r="A32" s="943"/>
      <c r="B32" s="351"/>
      <c r="C32" s="190" t="s">
        <v>527</v>
      </c>
      <c r="D32" s="1499"/>
      <c r="E32" s="1500"/>
      <c r="F32" s="224"/>
      <c r="G32" s="95" t="s">
        <v>866</v>
      </c>
      <c r="H32" s="100" t="s">
        <v>192</v>
      </c>
      <c r="I32" s="101"/>
      <c r="J32" s="103" t="s">
        <v>931</v>
      </c>
      <c r="K32" s="100" t="s">
        <v>192</v>
      </c>
      <c r="L32" s="101"/>
      <c r="M32" s="103" t="s">
        <v>620</v>
      </c>
      <c r="N32" s="101"/>
      <c r="O32" s="105" t="s">
        <v>624</v>
      </c>
      <c r="P32" s="353" t="str">
        <f t="shared" si="5"/>
        <v/>
      </c>
      <c r="Q32" s="353" t="str">
        <f t="shared" si="6"/>
        <v/>
      </c>
    </row>
    <row r="33" spans="1:17" ht="17.5" customHeight="1">
      <c r="A33" s="943"/>
      <c r="B33" s="351"/>
      <c r="C33" s="190" t="s">
        <v>527</v>
      </c>
      <c r="D33" s="1499"/>
      <c r="E33" s="1500"/>
      <c r="F33" s="224"/>
      <c r="G33" s="95" t="s">
        <v>866</v>
      </c>
      <c r="H33" s="100" t="s">
        <v>192</v>
      </c>
      <c r="I33" s="101"/>
      <c r="J33" s="103" t="s">
        <v>620</v>
      </c>
      <c r="K33" s="100" t="s">
        <v>192</v>
      </c>
      <c r="L33" s="101"/>
      <c r="M33" s="103" t="s">
        <v>624</v>
      </c>
      <c r="N33" s="101"/>
      <c r="O33" s="105"/>
      <c r="P33" s="353" t="str">
        <f t="shared" si="5"/>
        <v/>
      </c>
      <c r="Q33" s="353" t="str">
        <f t="shared" si="6"/>
        <v/>
      </c>
    </row>
    <row r="34" spans="1:17" ht="17.5" customHeight="1">
      <c r="A34" s="943"/>
      <c r="B34" s="351"/>
      <c r="C34" s="190" t="s">
        <v>527</v>
      </c>
      <c r="D34" s="1499"/>
      <c r="E34" s="1500"/>
      <c r="F34" s="224"/>
      <c r="G34" s="95" t="s">
        <v>866</v>
      </c>
      <c r="H34" s="100" t="s">
        <v>191</v>
      </c>
      <c r="I34" s="101"/>
      <c r="J34" s="103" t="s">
        <v>620</v>
      </c>
      <c r="K34" s="100" t="s">
        <v>191</v>
      </c>
      <c r="L34" s="101"/>
      <c r="M34" s="103" t="s">
        <v>624</v>
      </c>
      <c r="N34" s="101"/>
      <c r="O34" s="105"/>
      <c r="P34" s="353" t="str">
        <f t="shared" si="5"/>
        <v/>
      </c>
      <c r="Q34" s="353" t="str">
        <f t="shared" si="6"/>
        <v/>
      </c>
    </row>
    <row r="35" spans="1:17" ht="17.5" customHeight="1">
      <c r="A35" s="943"/>
      <c r="B35" s="351"/>
      <c r="C35" s="190" t="s">
        <v>527</v>
      </c>
      <c r="D35" s="1499"/>
      <c r="E35" s="1500"/>
      <c r="F35" s="224"/>
      <c r="G35" s="95" t="s">
        <v>866</v>
      </c>
      <c r="H35" s="100" t="s">
        <v>192</v>
      </c>
      <c r="I35" s="101"/>
      <c r="J35" s="108" t="s">
        <v>620</v>
      </c>
      <c r="K35" s="100" t="s">
        <v>192</v>
      </c>
      <c r="L35" s="101"/>
      <c r="M35" s="103" t="s">
        <v>624</v>
      </c>
      <c r="N35" s="101"/>
      <c r="O35" s="104"/>
      <c r="P35" s="353" t="str">
        <f t="shared" si="5"/>
        <v/>
      </c>
      <c r="Q35" s="353" t="str">
        <f t="shared" si="6"/>
        <v/>
      </c>
    </row>
    <row r="36" spans="1:17" ht="17.5" customHeight="1">
      <c r="A36" s="943"/>
      <c r="B36" s="351"/>
      <c r="C36" s="190" t="s">
        <v>527</v>
      </c>
      <c r="D36" s="1499"/>
      <c r="E36" s="1500"/>
      <c r="F36" s="224"/>
      <c r="G36" s="95" t="s">
        <v>866</v>
      </c>
      <c r="H36" s="100" t="s">
        <v>192</v>
      </c>
      <c r="I36" s="101"/>
      <c r="J36" s="109" t="s">
        <v>623</v>
      </c>
      <c r="K36" s="100" t="s">
        <v>192</v>
      </c>
      <c r="L36" s="101"/>
      <c r="M36" s="103" t="s">
        <v>620</v>
      </c>
      <c r="N36" s="101"/>
      <c r="O36" s="104" t="s">
        <v>624</v>
      </c>
      <c r="P36" s="353" t="str">
        <f t="shared" si="5"/>
        <v/>
      </c>
      <c r="Q36" s="353" t="str">
        <f t="shared" si="6"/>
        <v/>
      </c>
    </row>
    <row r="37" spans="1:17" ht="17.5" customHeight="1">
      <c r="A37" s="943"/>
      <c r="B37" s="351"/>
      <c r="C37" s="190" t="s">
        <v>527</v>
      </c>
      <c r="D37" s="1499"/>
      <c r="E37" s="1500"/>
      <c r="F37" s="224"/>
      <c r="G37" s="95" t="s">
        <v>866</v>
      </c>
      <c r="H37" s="100" t="s">
        <v>192</v>
      </c>
      <c r="I37" s="101"/>
      <c r="J37" s="103" t="s">
        <v>931</v>
      </c>
      <c r="K37" s="100" t="s">
        <v>192</v>
      </c>
      <c r="L37" s="101"/>
      <c r="M37" s="103" t="s">
        <v>620</v>
      </c>
      <c r="N37" s="101"/>
      <c r="O37" s="105" t="s">
        <v>624</v>
      </c>
      <c r="P37" s="353" t="str">
        <f t="shared" si="5"/>
        <v/>
      </c>
      <c r="Q37" s="353" t="str">
        <f t="shared" si="6"/>
        <v/>
      </c>
    </row>
    <row r="38" spans="1:17" ht="17.5" customHeight="1">
      <c r="A38" s="943"/>
      <c r="B38" s="351"/>
      <c r="C38" s="190" t="s">
        <v>527</v>
      </c>
      <c r="D38" s="1499"/>
      <c r="E38" s="1500"/>
      <c r="F38" s="224"/>
      <c r="G38" s="95" t="s">
        <v>866</v>
      </c>
      <c r="H38" s="100" t="s">
        <v>192</v>
      </c>
      <c r="I38" s="101"/>
      <c r="J38" s="103" t="s">
        <v>620</v>
      </c>
      <c r="K38" s="100" t="s">
        <v>192</v>
      </c>
      <c r="L38" s="101"/>
      <c r="M38" s="103" t="s">
        <v>624</v>
      </c>
      <c r="N38" s="101"/>
      <c r="O38" s="105"/>
      <c r="P38" s="353" t="str">
        <f t="shared" si="5"/>
        <v/>
      </c>
      <c r="Q38" s="353" t="str">
        <f t="shared" si="6"/>
        <v/>
      </c>
    </row>
    <row r="39" spans="1:17" ht="20.5" customHeight="1">
      <c r="A39" s="1483" t="s">
        <v>662</v>
      </c>
      <c r="B39" s="349">
        <f>SUM(P40:Q42)</f>
        <v>0</v>
      </c>
      <c r="C39" s="89"/>
      <c r="D39" s="1495"/>
      <c r="E39" s="1496"/>
      <c r="F39" s="222"/>
      <c r="G39" s="90"/>
      <c r="H39" s="90"/>
      <c r="I39" s="91"/>
      <c r="J39" s="92"/>
      <c r="K39" s="90"/>
      <c r="L39" s="91"/>
      <c r="M39" s="93"/>
      <c r="N39" s="91"/>
      <c r="O39" s="94"/>
      <c r="P39" s="350">
        <f>SUM(P40:P42)</f>
        <v>0</v>
      </c>
      <c r="Q39" s="350">
        <f>SUM(Q40:Q42)</f>
        <v>0</v>
      </c>
    </row>
    <row r="40" spans="1:17" ht="18" customHeight="1">
      <c r="A40" s="1484"/>
      <c r="B40" s="351"/>
      <c r="C40" s="191" t="s">
        <v>527</v>
      </c>
      <c r="D40" s="1493"/>
      <c r="E40" s="1494"/>
      <c r="F40" s="223"/>
      <c r="G40" s="95" t="s">
        <v>866</v>
      </c>
      <c r="H40" s="113" t="s">
        <v>191</v>
      </c>
      <c r="I40" s="114"/>
      <c r="J40" s="179" t="s">
        <v>623</v>
      </c>
      <c r="K40" s="113"/>
      <c r="L40" s="114"/>
      <c r="M40" s="115"/>
      <c r="N40" s="114"/>
      <c r="O40" s="116"/>
      <c r="P40" s="352" t="str">
        <f>IF(C40="Current Year", PRODUCT(F40, I40, L40, N40), "")</f>
        <v/>
      </c>
      <c r="Q40" s="352" t="str">
        <f>IF(C40="Next Year", PRODUCT(F40, I40, L40, N40), "")</f>
        <v/>
      </c>
    </row>
    <row r="41" spans="1:17" ht="18" customHeight="1">
      <c r="A41" s="943"/>
      <c r="B41" s="351"/>
      <c r="C41" s="190" t="s">
        <v>527</v>
      </c>
      <c r="D41" s="1499"/>
      <c r="E41" s="1500"/>
      <c r="F41" s="224"/>
      <c r="G41" s="95" t="s">
        <v>866</v>
      </c>
      <c r="H41" s="100" t="s">
        <v>191</v>
      </c>
      <c r="I41" s="101"/>
      <c r="J41" s="102" t="s">
        <v>622</v>
      </c>
      <c r="K41" s="100"/>
      <c r="L41" s="101"/>
      <c r="M41" s="106"/>
      <c r="N41" s="101"/>
      <c r="O41" s="105"/>
      <c r="P41" s="353" t="str">
        <f>IF(C41="Current Year", PRODUCT(F41, I41, L41, N41), "")</f>
        <v/>
      </c>
      <c r="Q41" s="353" t="str">
        <f>IF(C41="Next Year", PRODUCT(F41, I41, L41, N41), "")</f>
        <v/>
      </c>
    </row>
    <row r="42" spans="1:17" ht="18" customHeight="1">
      <c r="A42" s="943"/>
      <c r="B42" s="351"/>
      <c r="C42" s="189" t="s">
        <v>527</v>
      </c>
      <c r="D42" s="1503"/>
      <c r="E42" s="1504"/>
      <c r="F42" s="225"/>
      <c r="G42" s="95" t="s">
        <v>866</v>
      </c>
      <c r="H42" s="111" t="s">
        <v>347</v>
      </c>
      <c r="I42" s="119"/>
      <c r="J42" s="117" t="s">
        <v>623</v>
      </c>
      <c r="K42" s="118"/>
      <c r="L42" s="119"/>
      <c r="M42" s="120"/>
      <c r="N42" s="119"/>
      <c r="O42" s="121"/>
      <c r="P42" s="354" t="str">
        <f>IF(C42="Current Year", PRODUCT(F42, I42, L42, N42), "")</f>
        <v/>
      </c>
      <c r="Q42" s="354" t="str">
        <f>IF(C42="Next Year", PRODUCT(F42, I42, L42, N42), "")</f>
        <v/>
      </c>
    </row>
    <row r="43" spans="1:17" ht="20.5" customHeight="1">
      <c r="A43" s="1481" t="s">
        <v>663</v>
      </c>
      <c r="B43" s="349">
        <f>SUM(P44:Q45)</f>
        <v>0</v>
      </c>
      <c r="C43" s="89"/>
      <c r="D43" s="1518"/>
      <c r="E43" s="1519"/>
      <c r="F43" s="222"/>
      <c r="G43" s="90"/>
      <c r="H43" s="90"/>
      <c r="I43" s="91"/>
      <c r="J43" s="92"/>
      <c r="K43" s="90"/>
      <c r="L43" s="91"/>
      <c r="M43" s="93"/>
      <c r="N43" s="91"/>
      <c r="O43" s="94"/>
      <c r="P43" s="350">
        <f>SUM(P44:P45)</f>
        <v>0</v>
      </c>
      <c r="Q43" s="350">
        <f>SUM(Q44:Q45)</f>
        <v>0</v>
      </c>
    </row>
    <row r="44" spans="1:17" ht="18" customHeight="1">
      <c r="A44" s="1482"/>
      <c r="B44" s="351"/>
      <c r="C44" s="191" t="s">
        <v>527</v>
      </c>
      <c r="D44" s="1493"/>
      <c r="E44" s="1494"/>
      <c r="F44" s="223"/>
      <c r="G44" s="95" t="s">
        <v>866</v>
      </c>
      <c r="H44" s="113" t="s">
        <v>191</v>
      </c>
      <c r="I44" s="114"/>
      <c r="J44" s="179" t="s">
        <v>623</v>
      </c>
      <c r="K44" s="113"/>
      <c r="L44" s="114"/>
      <c r="M44" s="115"/>
      <c r="N44" s="114"/>
      <c r="O44" s="116"/>
      <c r="P44" s="352" t="str">
        <f>IF(C44="Current Year", PRODUCT(F44, I44, L44, N44), "")</f>
        <v/>
      </c>
      <c r="Q44" s="352" t="str">
        <f>IF(C44="Next Year", PRODUCT(F44, I44, L44, N44), "")</f>
        <v/>
      </c>
    </row>
    <row r="45" spans="1:17" ht="18" customHeight="1">
      <c r="A45" s="1485"/>
      <c r="B45" s="351"/>
      <c r="C45" s="189" t="s">
        <v>527</v>
      </c>
      <c r="D45" s="1503"/>
      <c r="E45" s="1504"/>
      <c r="F45" s="225"/>
      <c r="G45" s="95" t="s">
        <v>866</v>
      </c>
      <c r="H45" s="118" t="s">
        <v>191</v>
      </c>
      <c r="I45" s="119"/>
      <c r="J45" s="157" t="s">
        <v>623</v>
      </c>
      <c r="K45" s="118"/>
      <c r="L45" s="119"/>
      <c r="M45" s="120"/>
      <c r="N45" s="119"/>
      <c r="O45" s="121"/>
      <c r="P45" s="354" t="str">
        <f>IF(C45="Current Year", PRODUCT(F45, I45, L45, N45), "")</f>
        <v/>
      </c>
      <c r="Q45" s="354" t="str">
        <f>IF(C45="Next Year", PRODUCT(F45, I45, L45, N45), "")</f>
        <v/>
      </c>
    </row>
    <row r="46" spans="1:17" ht="20.5" customHeight="1">
      <c r="A46" s="1481" t="s">
        <v>786</v>
      </c>
      <c r="B46" s="349">
        <f>SUM(P47:Q51)</f>
        <v>0</v>
      </c>
      <c r="C46" s="89"/>
      <c r="D46" s="214" t="s">
        <v>653</v>
      </c>
      <c r="E46" s="231" t="s">
        <v>614</v>
      </c>
      <c r="F46" s="222"/>
      <c r="G46" s="90"/>
      <c r="H46" s="90"/>
      <c r="I46" s="91"/>
      <c r="J46" s="92"/>
      <c r="K46" s="90"/>
      <c r="L46" s="91"/>
      <c r="M46" s="93"/>
      <c r="N46" s="91"/>
      <c r="O46" s="94"/>
      <c r="P46" s="350">
        <f>SUM(P47:P51)</f>
        <v>0</v>
      </c>
      <c r="Q46" s="350">
        <f>SUM(Q47:Q51)</f>
        <v>0</v>
      </c>
    </row>
    <row r="47" spans="1:17">
      <c r="A47" s="1482"/>
      <c r="B47" s="355"/>
      <c r="C47" s="191" t="s">
        <v>527</v>
      </c>
      <c r="D47" s="181"/>
      <c r="E47" s="938" t="s">
        <v>527</v>
      </c>
      <c r="F47" s="223"/>
      <c r="G47" s="95" t="s">
        <v>866</v>
      </c>
      <c r="H47" s="158" t="s">
        <v>191</v>
      </c>
      <c r="I47" s="114"/>
      <c r="J47" s="112" t="s">
        <v>625</v>
      </c>
      <c r="K47" s="158" t="s">
        <v>191</v>
      </c>
      <c r="L47" s="114"/>
      <c r="M47" s="112" t="s">
        <v>928</v>
      </c>
      <c r="N47" s="114"/>
      <c r="O47" s="116"/>
      <c r="P47" s="352" t="str">
        <f>IF(C47="Current Year", PRODUCT(F47, I47, L47, N47), "")</f>
        <v/>
      </c>
      <c r="Q47" s="352" t="str">
        <f>IF(C47="Next Year", PRODUCT(F47, I47, L47, N47), "")</f>
        <v/>
      </c>
    </row>
    <row r="48" spans="1:17">
      <c r="A48" s="948"/>
      <c r="B48" s="351"/>
      <c r="C48" s="190" t="s">
        <v>527</v>
      </c>
      <c r="D48" s="168"/>
      <c r="E48" s="939" t="s">
        <v>527</v>
      </c>
      <c r="F48" s="224"/>
      <c r="G48" s="95" t="s">
        <v>866</v>
      </c>
      <c r="H48" s="110" t="s">
        <v>191</v>
      </c>
      <c r="I48" s="101"/>
      <c r="J48" s="99" t="s">
        <v>625</v>
      </c>
      <c r="K48" s="110" t="s">
        <v>191</v>
      </c>
      <c r="L48" s="101"/>
      <c r="M48" s="112" t="s">
        <v>928</v>
      </c>
      <c r="N48" s="101"/>
      <c r="O48" s="105"/>
      <c r="P48" s="353" t="str">
        <f>IF(C48="Current Year", PRODUCT(F48, I48, L48, N48), "")</f>
        <v/>
      </c>
      <c r="Q48" s="353" t="str">
        <f>IF(C48="Next Year", PRODUCT(F48, I48, L48, N48), "")</f>
        <v/>
      </c>
    </row>
    <row r="49" spans="1:17">
      <c r="A49" s="948"/>
      <c r="B49" s="351"/>
      <c r="C49" s="190" t="s">
        <v>527</v>
      </c>
      <c r="D49" s="168"/>
      <c r="E49" s="939" t="s">
        <v>527</v>
      </c>
      <c r="F49" s="224"/>
      <c r="G49" s="95" t="s">
        <v>866</v>
      </c>
      <c r="H49" s="110" t="s">
        <v>191</v>
      </c>
      <c r="I49" s="101"/>
      <c r="J49" s="99" t="s">
        <v>625</v>
      </c>
      <c r="K49" s="110" t="s">
        <v>191</v>
      </c>
      <c r="L49" s="101"/>
      <c r="M49" s="112" t="s">
        <v>928</v>
      </c>
      <c r="N49" s="101"/>
      <c r="O49" s="105"/>
      <c r="P49" s="353" t="str">
        <f>IF(C49="Current Year", PRODUCT(F49, I49, L49, N49), "")</f>
        <v/>
      </c>
      <c r="Q49" s="353" t="str">
        <f>IF(C49="Next Year", PRODUCT(F49, I49, L49, N49), "")</f>
        <v/>
      </c>
    </row>
    <row r="50" spans="1:17">
      <c r="A50" s="948"/>
      <c r="B50" s="351"/>
      <c r="C50" s="190" t="s">
        <v>527</v>
      </c>
      <c r="D50" s="168"/>
      <c r="E50" s="939" t="s">
        <v>527</v>
      </c>
      <c r="F50" s="224"/>
      <c r="G50" s="95" t="s">
        <v>866</v>
      </c>
      <c r="H50" s="110" t="s">
        <v>191</v>
      </c>
      <c r="I50" s="101"/>
      <c r="J50" s="99" t="s">
        <v>625</v>
      </c>
      <c r="K50" s="110" t="s">
        <v>191</v>
      </c>
      <c r="L50" s="101"/>
      <c r="M50" s="112" t="s">
        <v>928</v>
      </c>
      <c r="N50" s="101"/>
      <c r="O50" s="105"/>
      <c r="P50" s="353" t="str">
        <f>IF(C50="Current Year", PRODUCT(F50, I50, L50, N50), "")</f>
        <v/>
      </c>
      <c r="Q50" s="353" t="str">
        <f>IF(C50="Next Year", PRODUCT(F50, I50, L50, N50), "")</f>
        <v/>
      </c>
    </row>
    <row r="51" spans="1:17">
      <c r="A51" s="948"/>
      <c r="B51" s="356"/>
      <c r="C51" s="189" t="s">
        <v>527</v>
      </c>
      <c r="D51" s="169"/>
      <c r="E51" s="940" t="s">
        <v>527</v>
      </c>
      <c r="F51" s="225"/>
      <c r="G51" s="95" t="s">
        <v>866</v>
      </c>
      <c r="H51" s="111" t="s">
        <v>191</v>
      </c>
      <c r="I51" s="119"/>
      <c r="J51" s="117" t="s">
        <v>625</v>
      </c>
      <c r="K51" s="111" t="s">
        <v>191</v>
      </c>
      <c r="L51" s="119"/>
      <c r="M51" s="112" t="s">
        <v>928</v>
      </c>
      <c r="N51" s="119"/>
      <c r="O51" s="121"/>
      <c r="P51" s="354" t="str">
        <f>IF(C51="Current Year", PRODUCT(F51, I51, L51, N51), "")</f>
        <v/>
      </c>
      <c r="Q51" s="354" t="str">
        <f>IF(C51="Next Year", PRODUCT(F51, I51, L51, N51), "")</f>
        <v/>
      </c>
    </row>
    <row r="52" spans="1:17" ht="20.5" customHeight="1">
      <c r="A52" s="1483" t="s">
        <v>664</v>
      </c>
      <c r="B52" s="349">
        <f>SUM(P53:Q57)</f>
        <v>0</v>
      </c>
      <c r="C52" s="89"/>
      <c r="D52" s="214" t="s">
        <v>652</v>
      </c>
      <c r="E52" s="231" t="s">
        <v>614</v>
      </c>
      <c r="F52" s="222"/>
      <c r="G52" s="90"/>
      <c r="H52" s="90"/>
      <c r="I52" s="91"/>
      <c r="J52" s="92"/>
      <c r="K52" s="90"/>
      <c r="L52" s="91"/>
      <c r="M52" s="93"/>
      <c r="N52" s="91"/>
      <c r="O52" s="94"/>
      <c r="P52" s="350">
        <f>SUM(P53:P57)</f>
        <v>0</v>
      </c>
      <c r="Q52" s="350">
        <f>SUM(Q53:Q57)</f>
        <v>0</v>
      </c>
    </row>
    <row r="53" spans="1:17">
      <c r="A53" s="1484"/>
      <c r="B53" s="357"/>
      <c r="C53" s="191" t="s">
        <v>527</v>
      </c>
      <c r="D53" s="335"/>
      <c r="E53" s="938" t="s">
        <v>527</v>
      </c>
      <c r="F53" s="223"/>
      <c r="G53" s="95" t="s">
        <v>866</v>
      </c>
      <c r="H53" s="158" t="s">
        <v>191</v>
      </c>
      <c r="I53" s="114"/>
      <c r="J53" s="976" t="s">
        <v>929</v>
      </c>
      <c r="K53" s="974" t="s">
        <v>191</v>
      </c>
      <c r="L53" s="991"/>
      <c r="M53" s="976" t="s">
        <v>928</v>
      </c>
      <c r="N53" s="114"/>
      <c r="O53" s="116"/>
      <c r="P53" s="352" t="str">
        <f>IF(C53="Current Year", PRODUCT(F53, I53, L53, N53), "")</f>
        <v/>
      </c>
      <c r="Q53" s="352" t="str">
        <f>IF(C53="Next Year", PRODUCT(F53, I53, L53, N53), "")</f>
        <v/>
      </c>
    </row>
    <row r="54" spans="1:17">
      <c r="A54" s="946"/>
      <c r="B54" s="357"/>
      <c r="C54" s="190" t="s">
        <v>527</v>
      </c>
      <c r="D54" s="270"/>
      <c r="E54" s="939" t="s">
        <v>527</v>
      </c>
      <c r="F54" s="224"/>
      <c r="G54" s="95" t="s">
        <v>866</v>
      </c>
      <c r="H54" s="110" t="s">
        <v>191</v>
      </c>
      <c r="I54" s="101"/>
      <c r="J54" s="99" t="s">
        <v>929</v>
      </c>
      <c r="K54" s="100" t="s">
        <v>191</v>
      </c>
      <c r="L54" s="101"/>
      <c r="M54" s="99" t="s">
        <v>928</v>
      </c>
      <c r="N54" s="101"/>
      <c r="O54" s="105"/>
      <c r="P54" s="353" t="str">
        <f>IF(C54="Current Year", PRODUCT(F54, I54, L54, N54), "")</f>
        <v/>
      </c>
      <c r="Q54" s="353" t="str">
        <f>IF(C54="Next Year", PRODUCT(F54, I54, L54, N54), "")</f>
        <v/>
      </c>
    </row>
    <row r="55" spans="1:17">
      <c r="A55" s="946"/>
      <c r="B55" s="357"/>
      <c r="C55" s="190" t="s">
        <v>527</v>
      </c>
      <c r="D55" s="270"/>
      <c r="E55" s="939" t="s">
        <v>527</v>
      </c>
      <c r="F55" s="224"/>
      <c r="G55" s="95" t="s">
        <v>866</v>
      </c>
      <c r="H55" s="110" t="s">
        <v>191</v>
      </c>
      <c r="I55" s="101"/>
      <c r="J55" s="99" t="s">
        <v>625</v>
      </c>
      <c r="K55" s="110" t="s">
        <v>191</v>
      </c>
      <c r="L55" s="101"/>
      <c r="M55" s="99" t="s">
        <v>928</v>
      </c>
      <c r="N55" s="101"/>
      <c r="O55" s="105"/>
      <c r="P55" s="353" t="str">
        <f>IF(C55="Current Year", PRODUCT(F55, I55, L55, N55), "")</f>
        <v/>
      </c>
      <c r="Q55" s="353" t="str">
        <f>IF(C55="Next Year", PRODUCT(F55, I55, L55, N55), "")</f>
        <v/>
      </c>
    </row>
    <row r="56" spans="1:17">
      <c r="A56" s="943"/>
      <c r="B56" s="357"/>
      <c r="C56" s="190" t="s">
        <v>527</v>
      </c>
      <c r="D56" s="270"/>
      <c r="E56" s="939" t="s">
        <v>527</v>
      </c>
      <c r="F56" s="224"/>
      <c r="G56" s="95" t="s">
        <v>866</v>
      </c>
      <c r="H56" s="110" t="s">
        <v>191</v>
      </c>
      <c r="I56" s="101"/>
      <c r="J56" s="99" t="s">
        <v>625</v>
      </c>
      <c r="K56" s="110" t="s">
        <v>191</v>
      </c>
      <c r="L56" s="101"/>
      <c r="M56" s="99" t="s">
        <v>928</v>
      </c>
      <c r="N56" s="101"/>
      <c r="O56" s="105"/>
      <c r="P56" s="353" t="str">
        <f>IF(C56="Current Year", PRODUCT(F56, I56, L56, N56), "")</f>
        <v/>
      </c>
      <c r="Q56" s="353" t="str">
        <f>IF(C56="Next Year", PRODUCT(F56, I56, L56, N56), "")</f>
        <v/>
      </c>
    </row>
    <row r="57" spans="1:17">
      <c r="A57" s="943"/>
      <c r="B57" s="357"/>
      <c r="C57" s="189" t="s">
        <v>527</v>
      </c>
      <c r="D57" s="334"/>
      <c r="E57" s="940" t="s">
        <v>527</v>
      </c>
      <c r="F57" s="225"/>
      <c r="G57" s="95" t="s">
        <v>866</v>
      </c>
      <c r="H57" s="111" t="s">
        <v>191</v>
      </c>
      <c r="I57" s="119"/>
      <c r="J57" s="992" t="s">
        <v>625</v>
      </c>
      <c r="K57" s="993" t="s">
        <v>191</v>
      </c>
      <c r="L57" s="994"/>
      <c r="M57" s="95" t="s">
        <v>928</v>
      </c>
      <c r="N57" s="119"/>
      <c r="O57" s="121"/>
      <c r="P57" s="354" t="str">
        <f>IF(C57="Current Year", PRODUCT(F57, I57, L57, N57), "")</f>
        <v/>
      </c>
      <c r="Q57" s="354" t="str">
        <f>IF(C57="Next Year", PRODUCT(F57, I57, L57, N57), "")</f>
        <v/>
      </c>
    </row>
    <row r="58" spans="1:17" ht="20.5" customHeight="1">
      <c r="A58" s="1481" t="s">
        <v>665</v>
      </c>
      <c r="B58" s="349">
        <f>SUM(P59:Q60)</f>
        <v>0</v>
      </c>
      <c r="C58" s="89"/>
      <c r="D58" s="214" t="s">
        <v>653</v>
      </c>
      <c r="E58" s="231" t="s">
        <v>614</v>
      </c>
      <c r="F58" s="222"/>
      <c r="G58" s="90"/>
      <c r="H58" s="90"/>
      <c r="I58" s="91"/>
      <c r="J58" s="92"/>
      <c r="K58" s="90"/>
      <c r="L58" s="91"/>
      <c r="M58" s="93"/>
      <c r="N58" s="91"/>
      <c r="O58" s="94"/>
      <c r="P58" s="350">
        <f>SUM(P59:P60)</f>
        <v>0</v>
      </c>
      <c r="Q58" s="350">
        <f>SUM(Q59:Q60)</f>
        <v>0</v>
      </c>
    </row>
    <row r="59" spans="1:17">
      <c r="A59" s="1482"/>
      <c r="B59" s="351"/>
      <c r="C59" s="191" t="s">
        <v>527</v>
      </c>
      <c r="D59" s="219"/>
      <c r="E59" s="935" t="s">
        <v>527</v>
      </c>
      <c r="F59" s="223"/>
      <c r="G59" s="95" t="s">
        <v>866</v>
      </c>
      <c r="H59" s="158" t="s">
        <v>191</v>
      </c>
      <c r="I59" s="114"/>
      <c r="J59" s="112" t="s">
        <v>626</v>
      </c>
      <c r="K59" s="113"/>
      <c r="L59" s="114"/>
      <c r="M59" s="115"/>
      <c r="N59" s="158"/>
      <c r="O59" s="116"/>
      <c r="P59" s="352" t="str">
        <f>IF(C59="Current Year", PRODUCT(F59, I59, L59, N59), "")</f>
        <v/>
      </c>
      <c r="Q59" s="352" t="str">
        <f>IF(C59="Next Year", PRODUCT(F59, I59, L59, N59), "")</f>
        <v/>
      </c>
    </row>
    <row r="60" spans="1:17">
      <c r="A60" s="948"/>
      <c r="B60" s="351"/>
      <c r="C60" s="189" t="s">
        <v>527</v>
      </c>
      <c r="D60" s="220"/>
      <c r="E60" s="937" t="s">
        <v>527</v>
      </c>
      <c r="F60" s="225"/>
      <c r="G60" s="95" t="s">
        <v>866</v>
      </c>
      <c r="H60" s="111" t="s">
        <v>191</v>
      </c>
      <c r="I60" s="119"/>
      <c r="J60" s="117" t="s">
        <v>620</v>
      </c>
      <c r="K60" s="118"/>
      <c r="L60" s="119"/>
      <c r="M60" s="120"/>
      <c r="N60" s="111"/>
      <c r="O60" s="121"/>
      <c r="P60" s="354" t="str">
        <f>IF(C60="Current Year", PRODUCT(F60, I60, L60, N60), "")</f>
        <v/>
      </c>
      <c r="Q60" s="354" t="str">
        <f>IF(C60="Next Year", PRODUCT(F60, I60, L60, N60), "")</f>
        <v/>
      </c>
    </row>
    <row r="61" spans="1:17" ht="20.5" customHeight="1">
      <c r="A61" s="1481" t="s">
        <v>669</v>
      </c>
      <c r="B61" s="349">
        <f>SUM(P62:Q63)</f>
        <v>0</v>
      </c>
      <c r="C61" s="89"/>
      <c r="D61" s="1495"/>
      <c r="E61" s="1496"/>
      <c r="F61" s="222"/>
      <c r="G61" s="90"/>
      <c r="H61" s="90"/>
      <c r="I61" s="91"/>
      <c r="J61" s="92"/>
      <c r="K61" s="90"/>
      <c r="L61" s="91"/>
      <c r="M61" s="93"/>
      <c r="N61" s="91"/>
      <c r="O61" s="94"/>
      <c r="P61" s="350">
        <f>SUM(P62:P63)</f>
        <v>0</v>
      </c>
      <c r="Q61" s="350">
        <f>SUM(Q62:Q63)</f>
        <v>0</v>
      </c>
    </row>
    <row r="62" spans="1:17">
      <c r="A62" s="1482"/>
      <c r="B62" s="351"/>
      <c r="C62" s="191" t="s">
        <v>527</v>
      </c>
      <c r="D62" s="1493"/>
      <c r="E62" s="1494"/>
      <c r="F62" s="223"/>
      <c r="G62" s="95" t="s">
        <v>866</v>
      </c>
      <c r="H62" s="158" t="s">
        <v>191</v>
      </c>
      <c r="I62" s="114"/>
      <c r="J62" s="112" t="s">
        <v>623</v>
      </c>
      <c r="K62" s="158" t="s">
        <v>191</v>
      </c>
      <c r="L62" s="114"/>
      <c r="M62" s="115" t="s">
        <v>620</v>
      </c>
      <c r="N62" s="158"/>
      <c r="O62" s="116"/>
      <c r="P62" s="352" t="str">
        <f>IF(C62="Current Year", PRODUCT(F62, I62, L62, N62), "")</f>
        <v/>
      </c>
      <c r="Q62" s="352" t="str">
        <f>IF(C62="Next Year", PRODUCT(F62, I62, L62, N62), "")</f>
        <v/>
      </c>
    </row>
    <row r="63" spans="1:17">
      <c r="A63" s="948"/>
      <c r="B63" s="351"/>
      <c r="C63" s="189" t="s">
        <v>527</v>
      </c>
      <c r="D63" s="1503"/>
      <c r="E63" s="1504"/>
      <c r="F63" s="225"/>
      <c r="G63" s="95" t="s">
        <v>866</v>
      </c>
      <c r="H63" s="111" t="s">
        <v>191</v>
      </c>
      <c r="I63" s="119"/>
      <c r="J63" s="117" t="s">
        <v>621</v>
      </c>
      <c r="K63" s="111" t="s">
        <v>191</v>
      </c>
      <c r="L63" s="119"/>
      <c r="M63" s="120" t="s">
        <v>620</v>
      </c>
      <c r="N63" s="111"/>
      <c r="O63" s="121"/>
      <c r="P63" s="354" t="str">
        <f>IF(C63="Current Year", PRODUCT(F63, I63, L63, N63), "")</f>
        <v/>
      </c>
      <c r="Q63" s="354" t="str">
        <f>IF(C63="Next Year", PRODUCT(F63, I63, L63, N63), "")</f>
        <v/>
      </c>
    </row>
    <row r="64" spans="1:17" ht="20.5" customHeight="1">
      <c r="A64" s="949" t="s">
        <v>874</v>
      </c>
      <c r="B64" s="359">
        <f>B65+B72</f>
        <v>0</v>
      </c>
      <c r="C64" s="218"/>
      <c r="D64" s="1522"/>
      <c r="E64" s="1523"/>
      <c r="F64" s="227"/>
      <c r="G64" s="82"/>
      <c r="H64" s="82"/>
      <c r="I64" s="83"/>
      <c r="J64" s="84"/>
      <c r="K64" s="82"/>
      <c r="L64" s="83"/>
      <c r="M64" s="85"/>
      <c r="N64" s="83"/>
      <c r="O64" s="86"/>
      <c r="P64" s="359">
        <f>P65+P72</f>
        <v>0</v>
      </c>
      <c r="Q64" s="359">
        <f>Q65+Q72</f>
        <v>0</v>
      </c>
    </row>
    <row r="65" spans="1:17" ht="17.5" customHeight="1">
      <c r="A65" s="1488" t="s">
        <v>875</v>
      </c>
      <c r="B65" s="349">
        <f>SUM(P66:Q71)</f>
        <v>0</v>
      </c>
      <c r="C65" s="89"/>
      <c r="D65" s="1495"/>
      <c r="E65" s="1496"/>
      <c r="F65" s="222"/>
      <c r="G65" s="90"/>
      <c r="H65" s="90"/>
      <c r="I65" s="91"/>
      <c r="J65" s="92"/>
      <c r="K65" s="90"/>
      <c r="L65" s="91"/>
      <c r="M65" s="93"/>
      <c r="N65" s="91"/>
      <c r="O65" s="94"/>
      <c r="P65" s="350">
        <f>SUM(P67:P71)</f>
        <v>0</v>
      </c>
      <c r="Q65" s="350">
        <f>SUM(Q67:Q71)</f>
        <v>0</v>
      </c>
    </row>
    <row r="66" spans="1:17" ht="17.5" customHeight="1">
      <c r="A66" s="1489"/>
      <c r="B66" s="351"/>
      <c r="C66" s="167"/>
      <c r="D66" s="1501"/>
      <c r="E66" s="1502"/>
      <c r="F66" s="226"/>
      <c r="G66" s="95" t="s">
        <v>866</v>
      </c>
      <c r="H66" s="113"/>
      <c r="I66" s="158"/>
      <c r="J66" s="159"/>
      <c r="K66" s="113"/>
      <c r="L66" s="158"/>
      <c r="M66" s="160"/>
      <c r="N66" s="158"/>
      <c r="O66" s="175"/>
      <c r="P66" s="353" t="str">
        <f t="shared" ref="P66:P71" si="7">IF(C66="Current Year", PRODUCT(F66, I66, L66, N66), "")</f>
        <v/>
      </c>
      <c r="Q66" s="353" t="str">
        <f t="shared" ref="Q66:Q71" si="8">IF(C66="Next Year", PRODUCT(F66, I66, L66, N66), "")</f>
        <v/>
      </c>
    </row>
    <row r="67" spans="1:17" ht="17.5" customHeight="1">
      <c r="A67" s="1489"/>
      <c r="B67" s="351"/>
      <c r="C67" s="190" t="s">
        <v>527</v>
      </c>
      <c r="D67" s="1528"/>
      <c r="E67" s="1529"/>
      <c r="F67" s="224"/>
      <c r="G67" s="95" t="s">
        <v>866</v>
      </c>
      <c r="H67" s="100" t="s">
        <v>191</v>
      </c>
      <c r="I67" s="101"/>
      <c r="J67" s="103" t="s">
        <v>620</v>
      </c>
      <c r="K67" s="100"/>
      <c r="L67" s="101"/>
      <c r="M67" s="106"/>
      <c r="N67" s="110"/>
      <c r="O67" s="105"/>
      <c r="P67" s="353" t="str">
        <f t="shared" si="7"/>
        <v/>
      </c>
      <c r="Q67" s="353" t="str">
        <f t="shared" si="8"/>
        <v/>
      </c>
    </row>
    <row r="68" spans="1:17" ht="17.5" customHeight="1">
      <c r="A68" s="948"/>
      <c r="B68" s="351"/>
      <c r="C68" s="190" t="s">
        <v>527</v>
      </c>
      <c r="D68" s="1528"/>
      <c r="E68" s="1529"/>
      <c r="F68" s="224"/>
      <c r="G68" s="95" t="s">
        <v>866</v>
      </c>
      <c r="H68" s="110" t="s">
        <v>191</v>
      </c>
      <c r="I68" s="101"/>
      <c r="J68" s="109" t="s">
        <v>623</v>
      </c>
      <c r="K68" s="100" t="s">
        <v>191</v>
      </c>
      <c r="L68" s="101"/>
      <c r="M68" s="103" t="s">
        <v>620</v>
      </c>
      <c r="N68" s="110"/>
      <c r="O68" s="105"/>
      <c r="P68" s="353" t="str">
        <f t="shared" si="7"/>
        <v/>
      </c>
      <c r="Q68" s="353" t="str">
        <f t="shared" si="8"/>
        <v/>
      </c>
    </row>
    <row r="69" spans="1:17" ht="17.5" customHeight="1">
      <c r="A69" s="948"/>
      <c r="B69" s="351"/>
      <c r="C69" s="190" t="s">
        <v>527</v>
      </c>
      <c r="D69" s="1499"/>
      <c r="E69" s="1500"/>
      <c r="F69" s="224"/>
      <c r="G69" s="95" t="s">
        <v>866</v>
      </c>
      <c r="H69" s="110" t="s">
        <v>191</v>
      </c>
      <c r="I69" s="101"/>
      <c r="J69" s="99" t="s">
        <v>623</v>
      </c>
      <c r="K69" s="100" t="s">
        <v>191</v>
      </c>
      <c r="L69" s="101"/>
      <c r="M69" s="103" t="s">
        <v>620</v>
      </c>
      <c r="N69" s="110"/>
      <c r="O69" s="105"/>
      <c r="P69" s="353" t="str">
        <f t="shared" si="7"/>
        <v/>
      </c>
      <c r="Q69" s="353" t="str">
        <f t="shared" si="8"/>
        <v/>
      </c>
    </row>
    <row r="70" spans="1:17" ht="17.5" customHeight="1">
      <c r="A70" s="948"/>
      <c r="B70" s="351"/>
      <c r="C70" s="190" t="s">
        <v>527</v>
      </c>
      <c r="D70" s="1499"/>
      <c r="E70" s="1500"/>
      <c r="F70" s="224"/>
      <c r="G70" s="95" t="s">
        <v>866</v>
      </c>
      <c r="H70" s="100" t="s">
        <v>191</v>
      </c>
      <c r="I70" s="101"/>
      <c r="J70" s="109" t="s">
        <v>621</v>
      </c>
      <c r="K70" s="100" t="s">
        <v>191</v>
      </c>
      <c r="L70" s="101"/>
      <c r="M70" s="106" t="s">
        <v>619</v>
      </c>
      <c r="N70" s="110"/>
      <c r="O70" s="104"/>
      <c r="P70" s="353" t="str">
        <f t="shared" si="7"/>
        <v/>
      </c>
      <c r="Q70" s="353" t="str">
        <f t="shared" si="8"/>
        <v/>
      </c>
    </row>
    <row r="71" spans="1:17" ht="17.5" customHeight="1">
      <c r="A71" s="948"/>
      <c r="B71" s="351"/>
      <c r="C71" s="190" t="s">
        <v>527</v>
      </c>
      <c r="D71" s="1503"/>
      <c r="E71" s="1504"/>
      <c r="F71" s="225"/>
      <c r="G71" s="95" t="s">
        <v>866</v>
      </c>
      <c r="H71" s="111" t="s">
        <v>191</v>
      </c>
      <c r="I71" s="119"/>
      <c r="J71" s="117" t="s">
        <v>623</v>
      </c>
      <c r="K71" s="118" t="s">
        <v>191</v>
      </c>
      <c r="L71" s="119"/>
      <c r="M71" s="156" t="s">
        <v>620</v>
      </c>
      <c r="N71" s="111"/>
      <c r="O71" s="121"/>
      <c r="P71" s="354" t="str">
        <f t="shared" si="7"/>
        <v/>
      </c>
      <c r="Q71" s="354" t="str">
        <f t="shared" si="8"/>
        <v/>
      </c>
    </row>
    <row r="72" spans="1:17" ht="17.5" customHeight="1">
      <c r="A72" s="1481" t="s">
        <v>666</v>
      </c>
      <c r="B72" s="349">
        <f>SUM(P73:Q78)</f>
        <v>0</v>
      </c>
      <c r="C72" s="89"/>
      <c r="D72" s="214" t="s">
        <v>652</v>
      </c>
      <c r="E72" s="231" t="s">
        <v>614</v>
      </c>
      <c r="F72" s="222"/>
      <c r="G72" s="90"/>
      <c r="H72" s="90"/>
      <c r="I72" s="91"/>
      <c r="J72" s="92"/>
      <c r="K72" s="90"/>
      <c r="L72" s="91"/>
      <c r="M72" s="93"/>
      <c r="N72" s="91"/>
      <c r="O72" s="94"/>
      <c r="P72" s="350">
        <f>SUM(P73:P78)</f>
        <v>0</v>
      </c>
      <c r="Q72" s="350">
        <f>SUM(Q73:Q78)</f>
        <v>0</v>
      </c>
    </row>
    <row r="73" spans="1:17">
      <c r="A73" s="1482"/>
      <c r="B73" s="357"/>
      <c r="C73" s="191" t="s">
        <v>527</v>
      </c>
      <c r="D73" s="335"/>
      <c r="E73" s="938" t="s">
        <v>527</v>
      </c>
      <c r="F73" s="223"/>
      <c r="G73" s="95" t="s">
        <v>866</v>
      </c>
      <c r="H73" s="158" t="s">
        <v>191</v>
      </c>
      <c r="I73" s="114"/>
      <c r="J73" s="112" t="s">
        <v>929</v>
      </c>
      <c r="K73" s="113" t="s">
        <v>191</v>
      </c>
      <c r="L73" s="114"/>
      <c r="M73" s="112" t="s">
        <v>627</v>
      </c>
      <c r="N73" s="114"/>
      <c r="O73" s="116"/>
      <c r="P73" s="352" t="str">
        <f t="shared" ref="P73:P78" si="9">IF(C73="Current Year", PRODUCT(F73, I73, L73, N73), "")</f>
        <v/>
      </c>
      <c r="Q73" s="352" t="str">
        <f t="shared" ref="Q73:Q78" si="10">IF(C73="Next Year", PRODUCT(F73, I73, L73, N73), "")</f>
        <v/>
      </c>
    </row>
    <row r="74" spans="1:17">
      <c r="A74" s="1482"/>
      <c r="B74" s="357"/>
      <c r="C74" s="190" t="s">
        <v>527</v>
      </c>
      <c r="D74" s="270"/>
      <c r="E74" s="939" t="s">
        <v>527</v>
      </c>
      <c r="F74" s="224"/>
      <c r="G74" s="95" t="s">
        <v>866</v>
      </c>
      <c r="H74" s="110" t="s">
        <v>191</v>
      </c>
      <c r="I74" s="101"/>
      <c r="J74" s="112" t="s">
        <v>929</v>
      </c>
      <c r="K74" s="100" t="s">
        <v>191</v>
      </c>
      <c r="L74" s="101"/>
      <c r="M74" s="99" t="s">
        <v>627</v>
      </c>
      <c r="N74" s="101"/>
      <c r="O74" s="105"/>
      <c r="P74" s="353" t="str">
        <f t="shared" si="9"/>
        <v/>
      </c>
      <c r="Q74" s="353" t="str">
        <f t="shared" si="10"/>
        <v/>
      </c>
    </row>
    <row r="75" spans="1:17">
      <c r="A75" s="948"/>
      <c r="B75" s="357"/>
      <c r="C75" s="190" t="s">
        <v>527</v>
      </c>
      <c r="D75" s="270"/>
      <c r="E75" s="939" t="s">
        <v>527</v>
      </c>
      <c r="F75" s="224"/>
      <c r="G75" s="95" t="s">
        <v>866</v>
      </c>
      <c r="H75" s="110" t="s">
        <v>191</v>
      </c>
      <c r="I75" s="101"/>
      <c r="J75" s="99" t="s">
        <v>625</v>
      </c>
      <c r="K75" s="110" t="s">
        <v>191</v>
      </c>
      <c r="L75" s="101"/>
      <c r="M75" s="99" t="s">
        <v>627</v>
      </c>
      <c r="N75" s="101"/>
      <c r="O75" s="105"/>
      <c r="P75" s="353" t="str">
        <f t="shared" si="9"/>
        <v/>
      </c>
      <c r="Q75" s="353" t="str">
        <f t="shared" si="10"/>
        <v/>
      </c>
    </row>
    <row r="76" spans="1:17">
      <c r="A76" s="948"/>
      <c r="B76" s="357"/>
      <c r="C76" s="190" t="s">
        <v>527</v>
      </c>
      <c r="D76" s="270"/>
      <c r="E76" s="939" t="s">
        <v>527</v>
      </c>
      <c r="F76" s="224"/>
      <c r="G76" s="95" t="s">
        <v>866</v>
      </c>
      <c r="H76" s="110" t="s">
        <v>191</v>
      </c>
      <c r="I76" s="101"/>
      <c r="J76" s="99" t="s">
        <v>625</v>
      </c>
      <c r="K76" s="110" t="s">
        <v>191</v>
      </c>
      <c r="L76" s="101"/>
      <c r="M76" s="99" t="s">
        <v>627</v>
      </c>
      <c r="N76" s="101"/>
      <c r="O76" s="105"/>
      <c r="P76" s="353" t="str">
        <f t="shared" si="9"/>
        <v/>
      </c>
      <c r="Q76" s="353" t="str">
        <f t="shared" si="10"/>
        <v/>
      </c>
    </row>
    <row r="77" spans="1:17">
      <c r="A77" s="948"/>
      <c r="B77" s="357"/>
      <c r="C77" s="190" t="s">
        <v>527</v>
      </c>
      <c r="D77" s="270"/>
      <c r="E77" s="939" t="s">
        <v>527</v>
      </c>
      <c r="F77" s="224"/>
      <c r="G77" s="95" t="s">
        <v>866</v>
      </c>
      <c r="H77" s="110" t="s">
        <v>191</v>
      </c>
      <c r="I77" s="101"/>
      <c r="J77" s="99" t="s">
        <v>625</v>
      </c>
      <c r="K77" s="110" t="s">
        <v>191</v>
      </c>
      <c r="L77" s="101"/>
      <c r="M77" s="99" t="s">
        <v>627</v>
      </c>
      <c r="N77" s="101"/>
      <c r="O77" s="105"/>
      <c r="P77" s="353" t="str">
        <f t="shared" si="9"/>
        <v/>
      </c>
      <c r="Q77" s="353" t="str">
        <f t="shared" si="10"/>
        <v/>
      </c>
    </row>
    <row r="78" spans="1:17">
      <c r="A78" s="948"/>
      <c r="B78" s="357"/>
      <c r="C78" s="189" t="s">
        <v>527</v>
      </c>
      <c r="D78" s="334"/>
      <c r="E78" s="940" t="s">
        <v>527</v>
      </c>
      <c r="F78" s="225"/>
      <c r="G78" s="95" t="s">
        <v>866</v>
      </c>
      <c r="H78" s="111" t="s">
        <v>191</v>
      </c>
      <c r="I78" s="119"/>
      <c r="J78" s="117" t="s">
        <v>625</v>
      </c>
      <c r="K78" s="111" t="s">
        <v>191</v>
      </c>
      <c r="L78" s="119"/>
      <c r="M78" s="117" t="s">
        <v>627</v>
      </c>
      <c r="N78" s="119"/>
      <c r="O78" s="121"/>
      <c r="P78" s="354" t="str">
        <f t="shared" si="9"/>
        <v/>
      </c>
      <c r="Q78" s="354" t="str">
        <f t="shared" si="10"/>
        <v/>
      </c>
    </row>
    <row r="79" spans="1:17" ht="35">
      <c r="A79" s="950" t="s">
        <v>654</v>
      </c>
      <c r="B79" s="364">
        <f>B80+B82</f>
        <v>0</v>
      </c>
      <c r="C79" s="218"/>
      <c r="D79" s="1522"/>
      <c r="E79" s="1523"/>
      <c r="F79" s="227"/>
      <c r="G79" s="82"/>
      <c r="H79" s="82"/>
      <c r="I79" s="83"/>
      <c r="J79" s="84"/>
      <c r="K79" s="82"/>
      <c r="L79" s="83"/>
      <c r="M79" s="85"/>
      <c r="N79" s="83"/>
      <c r="O79" s="86"/>
      <c r="P79" s="365">
        <f>P80+P82</f>
        <v>0</v>
      </c>
      <c r="Q79" s="365">
        <f>Q80+Q82</f>
        <v>0</v>
      </c>
    </row>
    <row r="80" spans="1:17" ht="24.5" customHeight="1">
      <c r="A80" s="1486" t="s">
        <v>667</v>
      </c>
      <c r="B80" s="366">
        <f>SUM(P80:Q80)</f>
        <v>0</v>
      </c>
      <c r="C80" s="342"/>
      <c r="D80" s="1530"/>
      <c r="E80" s="1531"/>
      <c r="F80" s="343"/>
      <c r="G80" s="344"/>
      <c r="H80" s="344"/>
      <c r="I80" s="345"/>
      <c r="J80" s="346"/>
      <c r="K80" s="344"/>
      <c r="L80" s="345"/>
      <c r="M80" s="347"/>
      <c r="N80" s="345"/>
      <c r="O80" s="348"/>
      <c r="P80" s="350">
        <f>SUM(P81)</f>
        <v>0</v>
      </c>
      <c r="Q80" s="350">
        <f>SUM(Q81)</f>
        <v>0</v>
      </c>
    </row>
    <row r="81" spans="1:17" ht="24.5" customHeight="1">
      <c r="A81" s="1487"/>
      <c r="B81" s="364"/>
      <c r="C81" s="189" t="s">
        <v>527</v>
      </c>
      <c r="D81" s="1503"/>
      <c r="E81" s="1504"/>
      <c r="F81" s="223"/>
      <c r="G81" s="95" t="s">
        <v>866</v>
      </c>
      <c r="H81" s="113" t="s">
        <v>192</v>
      </c>
      <c r="I81" s="114"/>
      <c r="J81" s="112" t="s">
        <v>626</v>
      </c>
      <c r="K81" s="113"/>
      <c r="L81" s="114"/>
      <c r="M81" s="115"/>
      <c r="N81" s="158"/>
      <c r="O81" s="116"/>
      <c r="P81" s="354" t="str">
        <f>IF(C81="Current Year", PRODUCT(F81, I81, L81, N81), "")</f>
        <v/>
      </c>
      <c r="Q81" s="354" t="str">
        <f>IF(C81="Next Year", PRODUCT(F81, I81, L81, N81), "")</f>
        <v/>
      </c>
    </row>
    <row r="82" spans="1:17" ht="24.5" customHeight="1">
      <c r="A82" s="1486" t="s">
        <v>668</v>
      </c>
      <c r="B82" s="366">
        <f>SUM(P82:Q82)</f>
        <v>0</v>
      </c>
      <c r="C82" s="89"/>
      <c r="D82" s="1495"/>
      <c r="E82" s="1496"/>
      <c r="F82" s="343"/>
      <c r="G82" s="344"/>
      <c r="H82" s="344"/>
      <c r="I82" s="345"/>
      <c r="J82" s="346"/>
      <c r="K82" s="344"/>
      <c r="L82" s="345"/>
      <c r="M82" s="347"/>
      <c r="N82" s="345"/>
      <c r="O82" s="348"/>
      <c r="P82" s="350">
        <f>SUM(P83)</f>
        <v>0</v>
      </c>
      <c r="Q82" s="350">
        <f>SUM(Q83)</f>
        <v>0</v>
      </c>
    </row>
    <row r="83" spans="1:17" ht="24.5" customHeight="1">
      <c r="A83" s="1487"/>
      <c r="B83" s="356"/>
      <c r="C83" s="192" t="s">
        <v>527</v>
      </c>
      <c r="D83" s="1503"/>
      <c r="E83" s="1504"/>
      <c r="F83" s="223"/>
      <c r="G83" s="760" t="s">
        <v>866</v>
      </c>
      <c r="H83" s="113" t="s">
        <v>192</v>
      </c>
      <c r="I83" s="114"/>
      <c r="J83" s="112" t="s">
        <v>626</v>
      </c>
      <c r="K83" s="113"/>
      <c r="L83" s="114"/>
      <c r="M83" s="115"/>
      <c r="N83" s="158"/>
      <c r="O83" s="116"/>
      <c r="P83" s="354" t="str">
        <f>IF(C83="Current Year", PRODUCT(F83, I83, L83, N83), "")</f>
        <v/>
      </c>
      <c r="Q83" s="354" t="str">
        <f>IF(C83="Next Year", PRODUCT(F83, I83, L83, N83), "")</f>
        <v/>
      </c>
    </row>
    <row r="84" spans="1:17" ht="20.149999999999999" customHeight="1">
      <c r="A84" s="1481" t="s">
        <v>618</v>
      </c>
      <c r="B84" s="364">
        <f>SUM(P85:Q86)</f>
        <v>0</v>
      </c>
      <c r="C84" s="218"/>
      <c r="D84" s="1522"/>
      <c r="E84" s="1523"/>
      <c r="F84" s="227"/>
      <c r="G84" s="78"/>
      <c r="H84" s="82"/>
      <c r="I84" s="83"/>
      <c r="J84" s="84"/>
      <c r="K84" s="82"/>
      <c r="L84" s="83"/>
      <c r="M84" s="85"/>
      <c r="N84" s="83"/>
      <c r="O84" s="86"/>
      <c r="P84" s="365">
        <f>SUM(P85:P86)</f>
        <v>0</v>
      </c>
      <c r="Q84" s="365">
        <f>SUM(Q85:Q86)</f>
        <v>0</v>
      </c>
    </row>
    <row r="85" spans="1:17" ht="17" customHeight="1">
      <c r="A85" s="1482"/>
      <c r="B85" s="351"/>
      <c r="C85" s="191" t="s">
        <v>527</v>
      </c>
      <c r="D85" s="1493"/>
      <c r="E85" s="1494"/>
      <c r="F85" s="228"/>
      <c r="H85" s="158" t="s">
        <v>191</v>
      </c>
      <c r="I85" s="180"/>
      <c r="J85" s="162" t="s">
        <v>627</v>
      </c>
      <c r="K85" s="163"/>
      <c r="L85" s="161"/>
      <c r="M85" s="164"/>
      <c r="N85" s="165"/>
      <c r="O85" s="176"/>
      <c r="P85" s="352" t="str">
        <f>IF(C85="Current Year", PRODUCT(F85, I85, L85, N85), "")</f>
        <v/>
      </c>
      <c r="Q85" s="352" t="str">
        <f>IF(C85="Next Year", PRODUCT(F85, I85, L85, N85), "")</f>
        <v/>
      </c>
    </row>
    <row r="86" spans="1:17" ht="17" customHeight="1">
      <c r="A86" s="1485"/>
      <c r="B86" s="356"/>
      <c r="C86" s="189" t="s">
        <v>527</v>
      </c>
      <c r="D86" s="1503"/>
      <c r="E86" s="1504"/>
      <c r="F86" s="229"/>
      <c r="G86" s="117" t="s">
        <v>866</v>
      </c>
      <c r="H86" s="111" t="s">
        <v>191</v>
      </c>
      <c r="I86" s="141"/>
      <c r="J86" s="125" t="s">
        <v>627</v>
      </c>
      <c r="K86" s="126"/>
      <c r="L86" s="124"/>
      <c r="M86" s="127"/>
      <c r="N86" s="128"/>
      <c r="O86" s="177"/>
      <c r="P86" s="354" t="str">
        <f>IF(C86="Current Year", PRODUCT(F86, I86, L86, N86), "")</f>
        <v/>
      </c>
      <c r="Q86" s="354" t="str">
        <f>IF(C86="Next Year", PRODUCT(F86, I86, L86, N86), "")</f>
        <v/>
      </c>
    </row>
    <row r="87" spans="1:17" ht="17" customHeight="1">
      <c r="A87" s="1483" t="s">
        <v>610</v>
      </c>
      <c r="B87" s="364">
        <f>SUM(P88:Q97)</f>
        <v>0</v>
      </c>
      <c r="C87" s="218"/>
      <c r="D87" s="1522"/>
      <c r="E87" s="1523"/>
      <c r="F87" s="227"/>
      <c r="G87" s="82"/>
      <c r="H87" s="82"/>
      <c r="I87" s="83"/>
      <c r="J87" s="84"/>
      <c r="K87" s="82"/>
      <c r="L87" s="83"/>
      <c r="M87" s="85"/>
      <c r="N87" s="83"/>
      <c r="O87" s="86"/>
      <c r="P87" s="365">
        <f>SUM(P88:P97)</f>
        <v>0</v>
      </c>
      <c r="Q87" s="365">
        <f>SUM(Q88:Q97)</f>
        <v>0</v>
      </c>
    </row>
    <row r="88" spans="1:17" ht="17" customHeight="1">
      <c r="A88" s="1484"/>
      <c r="B88" s="367"/>
      <c r="C88" s="191" t="s">
        <v>527</v>
      </c>
      <c r="D88" s="1493"/>
      <c r="E88" s="1494"/>
      <c r="F88" s="223"/>
      <c r="G88" s="112" t="s">
        <v>866</v>
      </c>
      <c r="H88" s="113" t="s">
        <v>191</v>
      </c>
      <c r="I88" s="114"/>
      <c r="J88" s="166" t="s">
        <v>620</v>
      </c>
      <c r="K88" s="113"/>
      <c r="L88" s="114"/>
      <c r="M88" s="115"/>
      <c r="N88" s="158"/>
      <c r="O88" s="116"/>
      <c r="P88" s="352" t="str">
        <f t="shared" ref="P88:P97" si="11">IF(C88="Current Year", PRODUCT(F88, I88, L88, N88), "")</f>
        <v/>
      </c>
      <c r="Q88" s="352" t="str">
        <f t="shared" ref="Q88:Q97" si="12">IF(C88="Next Year", PRODUCT(F88, I88, L88, N88), "")</f>
        <v/>
      </c>
    </row>
    <row r="89" spans="1:17" ht="17" customHeight="1">
      <c r="A89" s="1484"/>
      <c r="B89" s="367"/>
      <c r="C89" s="190" t="s">
        <v>527</v>
      </c>
      <c r="D89" s="1520"/>
      <c r="E89" s="1521"/>
      <c r="F89" s="224"/>
      <c r="G89" s="99" t="s">
        <v>866</v>
      </c>
      <c r="H89" s="100" t="s">
        <v>192</v>
      </c>
      <c r="I89" s="101"/>
      <c r="J89" s="103" t="s">
        <v>620</v>
      </c>
      <c r="K89" s="100"/>
      <c r="L89" s="101"/>
      <c r="M89" s="106"/>
      <c r="N89" s="110"/>
      <c r="O89" s="105"/>
      <c r="P89" s="353" t="str">
        <f t="shared" si="11"/>
        <v/>
      </c>
      <c r="Q89" s="353" t="str">
        <f t="shared" si="12"/>
        <v/>
      </c>
    </row>
    <row r="90" spans="1:17" ht="17" customHeight="1">
      <c r="A90" s="759"/>
      <c r="B90" s="367"/>
      <c r="C90" s="190" t="s">
        <v>527</v>
      </c>
      <c r="D90" s="1520"/>
      <c r="E90" s="1521"/>
      <c r="F90" s="224"/>
      <c r="G90" s="99" t="s">
        <v>866</v>
      </c>
      <c r="H90" s="100" t="s">
        <v>192</v>
      </c>
      <c r="I90" s="101"/>
      <c r="J90" s="103" t="s">
        <v>621</v>
      </c>
      <c r="K90" s="100" t="s">
        <v>192</v>
      </c>
      <c r="L90" s="101"/>
      <c r="M90" s="123" t="s">
        <v>620</v>
      </c>
      <c r="N90" s="110"/>
      <c r="O90" s="105"/>
      <c r="P90" s="353" t="str">
        <f t="shared" si="11"/>
        <v/>
      </c>
      <c r="Q90" s="353" t="str">
        <f t="shared" si="12"/>
        <v/>
      </c>
    </row>
    <row r="91" spans="1:17" ht="17" customHeight="1">
      <c r="A91" s="943"/>
      <c r="B91" s="367"/>
      <c r="C91" s="190" t="s">
        <v>527</v>
      </c>
      <c r="D91" s="1520"/>
      <c r="E91" s="1521"/>
      <c r="F91" s="224"/>
      <c r="G91" s="99" t="s">
        <v>866</v>
      </c>
      <c r="H91" s="100" t="s">
        <v>192</v>
      </c>
      <c r="I91" s="101"/>
      <c r="J91" s="103" t="s">
        <v>623</v>
      </c>
      <c r="K91" s="100" t="s">
        <v>192</v>
      </c>
      <c r="L91" s="101"/>
      <c r="M91" s="123" t="s">
        <v>620</v>
      </c>
      <c r="N91" s="110"/>
      <c r="O91" s="105"/>
      <c r="P91" s="353" t="str">
        <f t="shared" si="11"/>
        <v/>
      </c>
      <c r="Q91" s="353" t="str">
        <f t="shared" si="12"/>
        <v/>
      </c>
    </row>
    <row r="92" spans="1:17" ht="17" customHeight="1">
      <c r="A92" s="943"/>
      <c r="B92" s="367"/>
      <c r="C92" s="190" t="s">
        <v>527</v>
      </c>
      <c r="D92" s="1520"/>
      <c r="E92" s="1521"/>
      <c r="F92" s="224"/>
      <c r="G92" s="99" t="s">
        <v>866</v>
      </c>
      <c r="H92" s="100" t="s">
        <v>192</v>
      </c>
      <c r="I92" s="101"/>
      <c r="J92" s="103" t="s">
        <v>620</v>
      </c>
      <c r="K92" s="100"/>
      <c r="L92" s="101"/>
      <c r="M92" s="110"/>
      <c r="N92" s="110"/>
      <c r="O92" s="105"/>
      <c r="P92" s="353" t="str">
        <f t="shared" si="11"/>
        <v/>
      </c>
      <c r="Q92" s="353" t="str">
        <f t="shared" si="12"/>
        <v/>
      </c>
    </row>
    <row r="93" spans="1:17" ht="17" customHeight="1">
      <c r="A93" s="943"/>
      <c r="B93" s="367"/>
      <c r="C93" s="190" t="s">
        <v>527</v>
      </c>
      <c r="D93" s="1520"/>
      <c r="E93" s="1521"/>
      <c r="F93" s="224"/>
      <c r="G93" s="99" t="s">
        <v>866</v>
      </c>
      <c r="H93" s="100" t="s">
        <v>192</v>
      </c>
      <c r="I93" s="101"/>
      <c r="J93" s="103" t="s">
        <v>620</v>
      </c>
      <c r="K93" s="100"/>
      <c r="L93" s="101"/>
      <c r="M93" s="106"/>
      <c r="N93" s="110"/>
      <c r="O93" s="105"/>
      <c r="P93" s="353" t="str">
        <f t="shared" si="11"/>
        <v/>
      </c>
      <c r="Q93" s="353" t="str">
        <f t="shared" si="12"/>
        <v/>
      </c>
    </row>
    <row r="94" spans="1:17" ht="17" customHeight="1">
      <c r="A94" s="943"/>
      <c r="B94" s="367"/>
      <c r="C94" s="190" t="s">
        <v>527</v>
      </c>
      <c r="D94" s="1520"/>
      <c r="E94" s="1521"/>
      <c r="F94" s="224"/>
      <c r="G94" s="99" t="s">
        <v>866</v>
      </c>
      <c r="H94" s="100" t="s">
        <v>192</v>
      </c>
      <c r="I94" s="101"/>
      <c r="J94" s="103" t="s">
        <v>620</v>
      </c>
      <c r="K94" s="100"/>
      <c r="L94" s="101"/>
      <c r="M94" s="106"/>
      <c r="N94" s="110"/>
      <c r="O94" s="105"/>
      <c r="P94" s="353" t="str">
        <f t="shared" si="11"/>
        <v/>
      </c>
      <c r="Q94" s="353" t="str">
        <f t="shared" si="12"/>
        <v/>
      </c>
    </row>
    <row r="95" spans="1:17" ht="17" customHeight="1">
      <c r="A95" s="943"/>
      <c r="B95" s="367"/>
      <c r="C95" s="190" t="s">
        <v>527</v>
      </c>
      <c r="D95" s="1520"/>
      <c r="E95" s="1521"/>
      <c r="F95" s="224"/>
      <c r="G95" s="99" t="s">
        <v>866</v>
      </c>
      <c r="H95" s="100" t="s">
        <v>192</v>
      </c>
      <c r="I95" s="101"/>
      <c r="J95" s="103" t="s">
        <v>621</v>
      </c>
      <c r="K95" s="100" t="s">
        <v>192</v>
      </c>
      <c r="L95" s="101"/>
      <c r="M95" s="123" t="s">
        <v>620</v>
      </c>
      <c r="N95" s="110"/>
      <c r="O95" s="105"/>
      <c r="P95" s="353" t="str">
        <f t="shared" si="11"/>
        <v/>
      </c>
      <c r="Q95" s="353" t="str">
        <f t="shared" si="12"/>
        <v/>
      </c>
    </row>
    <row r="96" spans="1:17" ht="17" customHeight="1">
      <c r="A96" s="943"/>
      <c r="B96" s="367"/>
      <c r="C96" s="190" t="s">
        <v>527</v>
      </c>
      <c r="D96" s="1520"/>
      <c r="E96" s="1521"/>
      <c r="F96" s="224"/>
      <c r="G96" s="99" t="s">
        <v>866</v>
      </c>
      <c r="H96" s="100" t="s">
        <v>192</v>
      </c>
      <c r="I96" s="101"/>
      <c r="J96" s="103" t="s">
        <v>623</v>
      </c>
      <c r="K96" s="100" t="s">
        <v>192</v>
      </c>
      <c r="L96" s="101"/>
      <c r="M96" s="123" t="s">
        <v>620</v>
      </c>
      <c r="N96" s="110"/>
      <c r="O96" s="105"/>
      <c r="P96" s="353" t="str">
        <f t="shared" si="11"/>
        <v/>
      </c>
      <c r="Q96" s="353" t="str">
        <f t="shared" si="12"/>
        <v/>
      </c>
    </row>
    <row r="97" spans="1:17" ht="17" customHeight="1">
      <c r="A97" s="943"/>
      <c r="B97" s="367"/>
      <c r="C97" s="190" t="s">
        <v>527</v>
      </c>
      <c r="D97" s="1520"/>
      <c r="E97" s="1521"/>
      <c r="F97" s="224"/>
      <c r="G97" s="99" t="s">
        <v>866</v>
      </c>
      <c r="H97" s="100" t="s">
        <v>192</v>
      </c>
      <c r="I97" s="101"/>
      <c r="J97" s="103" t="s">
        <v>620</v>
      </c>
      <c r="K97" s="100"/>
      <c r="L97" s="101"/>
      <c r="M97" s="110"/>
      <c r="N97" s="110"/>
      <c r="O97" s="105"/>
      <c r="P97" s="353" t="str">
        <f t="shared" si="11"/>
        <v/>
      </c>
      <c r="Q97" s="353" t="str">
        <f t="shared" si="12"/>
        <v/>
      </c>
    </row>
    <row r="98" spans="1:17" ht="19.5" customHeight="1">
      <c r="A98" s="951" t="s">
        <v>609</v>
      </c>
      <c r="B98" s="364">
        <f>SUM(P99:Q99)</f>
        <v>0</v>
      </c>
      <c r="C98" s="218"/>
      <c r="D98" s="1522"/>
      <c r="E98" s="1523"/>
      <c r="F98" s="227"/>
      <c r="G98" s="82"/>
      <c r="H98" s="82"/>
      <c r="I98" s="83"/>
      <c r="J98" s="84"/>
      <c r="K98" s="82"/>
      <c r="L98" s="83"/>
      <c r="M98" s="85"/>
      <c r="N98" s="83"/>
      <c r="O98" s="86"/>
      <c r="P98" s="365">
        <f>SUM(P99)</f>
        <v>0</v>
      </c>
      <c r="Q98" s="365">
        <f>SUM(Q99)</f>
        <v>0</v>
      </c>
    </row>
    <row r="99" spans="1:17" ht="17" customHeight="1">
      <c r="A99" s="948"/>
      <c r="B99" s="351"/>
      <c r="C99" s="192" t="s">
        <v>527</v>
      </c>
      <c r="D99" s="1524"/>
      <c r="E99" s="1525"/>
      <c r="F99" s="230"/>
      <c r="G99" s="87" t="s">
        <v>866</v>
      </c>
      <c r="H99" s="88" t="s">
        <v>191</v>
      </c>
      <c r="I99" s="129"/>
      <c r="J99" s="130" t="s">
        <v>624</v>
      </c>
      <c r="K99" s="131"/>
      <c r="L99" s="129"/>
      <c r="M99" s="130"/>
      <c r="N99" s="132"/>
      <c r="O99" s="178"/>
      <c r="P99" s="368" t="str">
        <f>IF(C99="Current Year", PRODUCT(F99, I99, L99, N99), "")</f>
        <v/>
      </c>
      <c r="Q99" s="368" t="str">
        <f>IF(C99="Next Year", PRODUCT(F99, I99, L99, N99), "")</f>
        <v/>
      </c>
    </row>
    <row r="100" spans="1:17">
      <c r="A100" s="756" t="s">
        <v>603</v>
      </c>
      <c r="B100" s="349">
        <f>B8</f>
        <v>0</v>
      </c>
      <c r="C100" s="142"/>
      <c r="D100" s="1526"/>
      <c r="E100" s="1527"/>
      <c r="F100" s="172"/>
      <c r="G100" s="90"/>
      <c r="H100" s="90"/>
      <c r="I100" s="91"/>
      <c r="J100" s="92"/>
      <c r="K100" s="90"/>
      <c r="L100" s="91"/>
      <c r="M100" s="93"/>
      <c r="N100" s="91"/>
      <c r="O100" s="94"/>
      <c r="P100" s="349">
        <f>P8</f>
        <v>0</v>
      </c>
      <c r="Q100" s="349">
        <f>Q8</f>
        <v>0</v>
      </c>
    </row>
    <row r="101" spans="1:17" ht="20.149999999999999" customHeight="1">
      <c r="A101" s="134"/>
      <c r="B101" s="271"/>
      <c r="C101" s="271"/>
      <c r="D101" s="272"/>
      <c r="E101" s="272"/>
      <c r="F101" s="273"/>
      <c r="G101" s="272"/>
      <c r="H101" s="274"/>
      <c r="I101" s="275"/>
      <c r="J101" s="272"/>
      <c r="K101" s="272"/>
      <c r="L101" s="275"/>
      <c r="M101" s="275"/>
      <c r="N101" s="275"/>
      <c r="O101" s="272"/>
      <c r="P101" s="272"/>
      <c r="Q101" s="276"/>
    </row>
    <row r="102" spans="1:17" ht="20.149999999999999" customHeight="1">
      <c r="A102" s="134"/>
      <c r="B102" s="271"/>
      <c r="C102" s="271"/>
      <c r="D102" s="272"/>
      <c r="E102" s="272"/>
      <c r="F102" s="273"/>
      <c r="G102" s="272"/>
      <c r="H102" s="274"/>
      <c r="I102" s="275"/>
      <c r="J102" s="272"/>
      <c r="K102" s="272"/>
      <c r="L102" s="275"/>
      <c r="M102" s="275"/>
      <c r="N102" s="275"/>
      <c r="O102" s="272"/>
      <c r="P102" s="272"/>
      <c r="Q102" s="276"/>
    </row>
    <row r="103" spans="1:17" ht="20.149999999999999" hidden="1" customHeight="1" outlineLevel="1">
      <c r="A103" s="134"/>
      <c r="B103" s="271"/>
      <c r="C103" s="271"/>
      <c r="D103" s="272"/>
      <c r="E103" s="272" t="s">
        <v>649</v>
      </c>
      <c r="F103" s="273"/>
      <c r="G103" s="272"/>
      <c r="H103" s="274"/>
      <c r="I103" s="275"/>
      <c r="J103" s="272"/>
      <c r="K103" s="272"/>
      <c r="L103" s="275"/>
      <c r="M103" s="275"/>
      <c r="N103" s="275"/>
      <c r="O103" s="272"/>
      <c r="P103" s="272"/>
      <c r="Q103" s="276"/>
    </row>
    <row r="104" spans="1:17" ht="20.149999999999999" hidden="1" customHeight="1" outlineLevel="1">
      <c r="A104" s="134"/>
      <c r="B104" s="271"/>
      <c r="C104" s="271"/>
      <c r="D104" s="272"/>
      <c r="E104" s="771" t="s">
        <v>631</v>
      </c>
      <c r="F104" s="273"/>
      <c r="G104" s="272"/>
      <c r="H104" s="274"/>
      <c r="I104" s="275"/>
      <c r="J104" s="272"/>
      <c r="K104" s="272"/>
      <c r="L104" s="275"/>
      <c r="M104" s="275"/>
      <c r="N104" s="275"/>
      <c r="O104" s="272"/>
      <c r="P104" s="272"/>
      <c r="Q104" s="276"/>
    </row>
    <row r="105" spans="1:17" ht="20.149999999999999" hidden="1" customHeight="1" outlineLevel="1">
      <c r="A105" s="134"/>
      <c r="B105" s="271"/>
      <c r="C105" s="271"/>
      <c r="D105" s="272"/>
      <c r="E105" s="771" t="s">
        <v>632</v>
      </c>
      <c r="F105" s="273"/>
      <c r="G105" s="272"/>
      <c r="H105" s="274"/>
      <c r="I105" s="275"/>
      <c r="J105" s="272"/>
      <c r="K105" s="272"/>
      <c r="L105" s="275"/>
      <c r="M105" s="275"/>
      <c r="N105" s="275"/>
      <c r="O105" s="272"/>
      <c r="P105" s="272"/>
      <c r="Q105" s="276"/>
    </row>
    <row r="106" spans="1:17" ht="20.149999999999999" hidden="1" customHeight="1" outlineLevel="1">
      <c r="A106" s="136"/>
      <c r="B106" s="133"/>
      <c r="C106" s="133"/>
      <c r="D106" s="134"/>
      <c r="E106" s="134" t="s">
        <v>633</v>
      </c>
      <c r="F106" s="135"/>
      <c r="G106" s="136"/>
      <c r="H106" s="63"/>
      <c r="I106" s="137"/>
      <c r="J106" s="136"/>
      <c r="K106" s="136"/>
      <c r="L106" s="137"/>
      <c r="M106" s="137"/>
      <c r="N106" s="137"/>
      <c r="O106" s="136"/>
      <c r="P106" s="136"/>
      <c r="Q106" s="138"/>
    </row>
    <row r="107" spans="1:17" ht="16" hidden="1" customHeight="1" outlineLevel="1">
      <c r="E107" s="59" t="s">
        <v>634</v>
      </c>
      <c r="F107" s="139"/>
      <c r="G107" s="69"/>
      <c r="I107" s="140"/>
      <c r="L107" s="140"/>
      <c r="M107" s="140"/>
      <c r="N107" s="140"/>
      <c r="Q107" s="70"/>
    </row>
    <row r="108" spans="1:17" ht="16" hidden="1" customHeight="1" outlineLevel="1">
      <c r="E108" s="59" t="s">
        <v>635</v>
      </c>
      <c r="F108" s="139"/>
      <c r="G108" s="69"/>
      <c r="I108" s="140"/>
      <c r="L108" s="140"/>
      <c r="M108" s="140"/>
      <c r="N108" s="140"/>
    </row>
    <row r="109" spans="1:17" ht="16" hidden="1" customHeight="1" outlineLevel="1">
      <c r="E109" s="59" t="s">
        <v>649</v>
      </c>
      <c r="F109" s="139"/>
      <c r="G109" s="69"/>
      <c r="I109" s="140"/>
      <c r="L109" s="140"/>
      <c r="M109" s="140"/>
      <c r="N109" s="140"/>
    </row>
    <row r="110" spans="1:17" ht="16" hidden="1" customHeight="1" outlineLevel="1">
      <c r="E110" s="59" t="s">
        <v>636</v>
      </c>
      <c r="F110" s="139"/>
      <c r="G110" s="69"/>
      <c r="I110" s="140"/>
      <c r="L110" s="140"/>
      <c r="M110" s="140"/>
      <c r="N110" s="140"/>
    </row>
    <row r="111" spans="1:17" ht="16" hidden="1" customHeight="1" outlineLevel="1">
      <c r="E111" s="59" t="s">
        <v>637</v>
      </c>
      <c r="F111" s="139"/>
      <c r="G111" s="69"/>
      <c r="I111" s="140"/>
      <c r="L111" s="140"/>
      <c r="M111" s="140"/>
      <c r="N111" s="140"/>
    </row>
    <row r="112" spans="1:17" ht="16" hidden="1" customHeight="1" outlineLevel="1">
      <c r="E112" s="59" t="s">
        <v>649</v>
      </c>
      <c r="F112" s="139"/>
      <c r="G112" s="69"/>
      <c r="I112" s="140"/>
      <c r="L112" s="140"/>
      <c r="M112" s="140"/>
      <c r="N112" s="140"/>
    </row>
    <row r="113" spans="3:17" ht="16" hidden="1" customHeight="1" outlineLevel="1">
      <c r="E113" s="59" t="s">
        <v>638</v>
      </c>
      <c r="F113" s="139"/>
      <c r="G113" s="69"/>
      <c r="I113" s="140"/>
      <c r="L113" s="140"/>
      <c r="M113" s="140"/>
      <c r="N113" s="140"/>
    </row>
    <row r="114" spans="3:17" ht="16" hidden="1" customHeight="1" outlineLevel="1">
      <c r="E114" s="59" t="s">
        <v>639</v>
      </c>
      <c r="F114" s="139"/>
      <c r="G114" s="69"/>
      <c r="I114" s="140"/>
      <c r="L114" s="140"/>
      <c r="M114" s="140"/>
      <c r="N114" s="140"/>
    </row>
    <row r="115" spans="3:17" ht="16" hidden="1" customHeight="1" outlineLevel="1">
      <c r="E115" s="59" t="s">
        <v>649</v>
      </c>
      <c r="F115" s="139"/>
      <c r="G115" s="69"/>
      <c r="I115" s="140"/>
      <c r="L115" s="140"/>
      <c r="M115" s="140"/>
      <c r="N115" s="140"/>
    </row>
    <row r="116" spans="3:17" ht="16" hidden="1" customHeight="1" outlineLevel="1">
      <c r="E116" s="59" t="s">
        <v>640</v>
      </c>
      <c r="F116" s="139"/>
      <c r="G116" s="69"/>
    </row>
    <row r="117" spans="3:17" ht="16" hidden="1" customHeight="1" outlineLevel="1">
      <c r="E117" s="59" t="s">
        <v>641</v>
      </c>
      <c r="F117" s="139"/>
      <c r="G117" s="69"/>
    </row>
    <row r="118" spans="3:17" ht="16" hidden="1" customHeight="1" outlineLevel="1">
      <c r="E118" s="59" t="s">
        <v>642</v>
      </c>
      <c r="F118" s="139"/>
      <c r="G118" s="69"/>
    </row>
    <row r="119" spans="3:17" ht="16" hidden="1" customHeight="1" outlineLevel="1">
      <c r="E119" s="59" t="s">
        <v>649</v>
      </c>
      <c r="F119" s="139"/>
      <c r="G119" s="69"/>
    </row>
    <row r="120" spans="3:17" ht="16" hidden="1" customHeight="1" outlineLevel="1">
      <c r="C120" s="60"/>
      <c r="D120" s="60"/>
      <c r="E120" s="139" t="s">
        <v>643</v>
      </c>
      <c r="F120" s="139"/>
      <c r="G120" s="60"/>
      <c r="I120" s="60"/>
      <c r="J120" s="60"/>
      <c r="K120" s="60"/>
      <c r="L120" s="60"/>
      <c r="M120" s="60"/>
      <c r="N120" s="60"/>
      <c r="O120" s="60"/>
      <c r="P120" s="60"/>
      <c r="Q120" s="60"/>
    </row>
    <row r="121" spans="3:17" ht="16" hidden="1" customHeight="1" outlineLevel="1">
      <c r="E121" s="139" t="s">
        <v>644</v>
      </c>
      <c r="F121" s="139"/>
      <c r="G121" s="69"/>
    </row>
    <row r="122" spans="3:17" ht="16" hidden="1" customHeight="1" outlineLevel="1">
      <c r="E122" s="139" t="s">
        <v>645</v>
      </c>
      <c r="F122" s="139"/>
      <c r="G122" s="69"/>
    </row>
    <row r="123" spans="3:17" ht="16" hidden="1" customHeight="1" outlineLevel="1">
      <c r="E123" s="139" t="s">
        <v>646</v>
      </c>
      <c r="F123" s="139"/>
      <c r="G123" s="69"/>
    </row>
    <row r="124" spans="3:17" ht="16" hidden="1" customHeight="1" outlineLevel="1">
      <c r="E124" s="139" t="s">
        <v>647</v>
      </c>
      <c r="F124" s="139"/>
      <c r="G124" s="69"/>
    </row>
    <row r="125" spans="3:17" ht="16" hidden="1" customHeight="1" outlineLevel="1">
      <c r="E125" s="139" t="s">
        <v>648</v>
      </c>
      <c r="F125" s="139"/>
      <c r="G125" s="69"/>
    </row>
    <row r="126" spans="3:17" ht="16" customHeight="1" collapsed="1">
      <c r="F126" s="139"/>
      <c r="G126" s="69"/>
    </row>
    <row r="127" spans="3:17" ht="16" customHeight="1">
      <c r="F127" s="139"/>
    </row>
    <row r="128" spans="3:17">
      <c r="F128" s="139"/>
    </row>
    <row r="129" spans="6:6">
      <c r="F129" s="139"/>
    </row>
  </sheetData>
  <sheetProtection formatCells="0" formatColumns="0" formatRows="0" insertRows="0" deleteRows="0" sort="0" autoFilter="0" pivotTables="0"/>
  <mergeCells count="89">
    <mergeCell ref="D79:E79"/>
    <mergeCell ref="D80:E80"/>
    <mergeCell ref="D82:E82"/>
    <mergeCell ref="D81:E81"/>
    <mergeCell ref="D83:E83"/>
    <mergeCell ref="D99:E99"/>
    <mergeCell ref="D98:E98"/>
    <mergeCell ref="D100:E100"/>
    <mergeCell ref="D61:E61"/>
    <mergeCell ref="D62:E62"/>
    <mergeCell ref="D63:E63"/>
    <mergeCell ref="D64:E64"/>
    <mergeCell ref="D65:E65"/>
    <mergeCell ref="D66:E66"/>
    <mergeCell ref="D67:E67"/>
    <mergeCell ref="D68:E68"/>
    <mergeCell ref="D69:E69"/>
    <mergeCell ref="D70:E70"/>
    <mergeCell ref="D71:E71"/>
    <mergeCell ref="D88:E88"/>
    <mergeCell ref="D95:E95"/>
    <mergeCell ref="D96:E96"/>
    <mergeCell ref="D97:E97"/>
    <mergeCell ref="D84:E84"/>
    <mergeCell ref="D85:E85"/>
    <mergeCell ref="D86:E86"/>
    <mergeCell ref="D87:E87"/>
    <mergeCell ref="D89:E89"/>
    <mergeCell ref="D93:E93"/>
    <mergeCell ref="D92:E92"/>
    <mergeCell ref="D91:E91"/>
    <mergeCell ref="D90:E90"/>
    <mergeCell ref="D94:E94"/>
    <mergeCell ref="D42:E42"/>
    <mergeCell ref="D41:E41"/>
    <mergeCell ref="D40:E40"/>
    <mergeCell ref="D39:E39"/>
    <mergeCell ref="D45:E45"/>
    <mergeCell ref="D44:E44"/>
    <mergeCell ref="D43:E43"/>
    <mergeCell ref="D38:E38"/>
    <mergeCell ref="D37:E37"/>
    <mergeCell ref="D36:E36"/>
    <mergeCell ref="D35:E35"/>
    <mergeCell ref="D13:E13"/>
    <mergeCell ref="D17:E17"/>
    <mergeCell ref="D14:E14"/>
    <mergeCell ref="D15:E15"/>
    <mergeCell ref="D16:E16"/>
    <mergeCell ref="D32:E32"/>
    <mergeCell ref="D33:E33"/>
    <mergeCell ref="D34:E34"/>
    <mergeCell ref="A5:Q5"/>
    <mergeCell ref="F7:O7"/>
    <mergeCell ref="D7:E7"/>
    <mergeCell ref="F2:G2"/>
    <mergeCell ref="I2:J2"/>
    <mergeCell ref="L2:N2"/>
    <mergeCell ref="A3:D3"/>
    <mergeCell ref="F3:G3"/>
    <mergeCell ref="I3:J3"/>
    <mergeCell ref="L3:N3"/>
    <mergeCell ref="D8:E8"/>
    <mergeCell ref="D11:E11"/>
    <mergeCell ref="D10:E10"/>
    <mergeCell ref="D9:E9"/>
    <mergeCell ref="D31:E31"/>
    <mergeCell ref="D30:E30"/>
    <mergeCell ref="D29:E29"/>
    <mergeCell ref="D28:E28"/>
    <mergeCell ref="D12:E12"/>
    <mergeCell ref="D20:E20"/>
    <mergeCell ref="D19:E19"/>
    <mergeCell ref="D18:E18"/>
    <mergeCell ref="A10:A11"/>
    <mergeCell ref="A12:A13"/>
    <mergeCell ref="A28:A29"/>
    <mergeCell ref="A39:A40"/>
    <mergeCell ref="A43:A45"/>
    <mergeCell ref="A46:A47"/>
    <mergeCell ref="A87:A89"/>
    <mergeCell ref="A84:A86"/>
    <mergeCell ref="A82:A83"/>
    <mergeCell ref="A80:A81"/>
    <mergeCell ref="A72:A74"/>
    <mergeCell ref="A61:A62"/>
    <mergeCell ref="A52:A53"/>
    <mergeCell ref="A58:A59"/>
    <mergeCell ref="A65:A67"/>
  </mergeCells>
  <phoneticPr fontId="4"/>
  <conditionalFormatting sqref="C11 C13:C20 C22:C27 C30:C38 C40:C42 C44:C45 C47:C51 C53:C57 C59:C60 C62:C63 C67:C71 C73:C78 C83 C85:C86 C88:C97 C99:C100">
    <cfRule type="cellIs" dxfId="13" priority="5" operator="equal">
      <formula>"Next Year"</formula>
    </cfRule>
    <cfRule type="cellIs" dxfId="12" priority="6" operator="equal">
      <formula>"Current Year"</formula>
    </cfRule>
  </conditionalFormatting>
  <conditionalFormatting sqref="C81">
    <cfRule type="cellIs" dxfId="11" priority="1" operator="equal">
      <formula>"Next Year"</formula>
    </cfRule>
    <cfRule type="cellIs" dxfId="10" priority="2" operator="equal">
      <formula>"Current Year"</formula>
    </cfRule>
  </conditionalFormatting>
  <conditionalFormatting sqref="P11:P100 Q79">
    <cfRule type="expression" dxfId="9" priority="4">
      <formula>$C11="Current Year"</formula>
    </cfRule>
  </conditionalFormatting>
  <conditionalFormatting sqref="Q11:Q78 Q80:Q99">
    <cfRule type="expression" dxfId="8" priority="3">
      <formula>$C11="Next Year"</formula>
    </cfRule>
  </conditionalFormatting>
  <dataValidations count="9">
    <dataValidation type="list" allowBlank="1" showInputMessage="1" showErrorMessage="1" sqref="B2:C2" xr:uid="{1EC6A322-0147-4482-92DD-E6BCEFFCDF5C}">
      <formula1>#REF!</formula1>
    </dataValidation>
    <dataValidation type="list" allowBlank="1" showInputMessage="1" showErrorMessage="1" sqref="C61 C46 C72 C52 C21 C39 C43 C58 C28 C12 C64:C65" xr:uid="{2836E99C-6BED-42AA-A68E-C9D1CD1A8BFA}">
      <formula1>"2025年度,2026年度"</formula1>
    </dataValidation>
    <dataValidation type="list" allowBlank="1" showInputMessage="1" showErrorMessage="1" sqref="E22:E27" xr:uid="{FBA07819-6AAB-4DAE-9056-53000478DD4F}">
      <formula1>$E$103:$E$108</formula1>
    </dataValidation>
    <dataValidation type="list" allowBlank="1" showInputMessage="1" showErrorMessage="1" sqref="E47:E51" xr:uid="{15D6D6FB-561A-4431-942E-7A5DF8551DFE}">
      <formula1>$E$109:$E$111</formula1>
    </dataValidation>
    <dataValidation type="list" allowBlank="1" showInputMessage="1" showErrorMessage="1" sqref="E59:E60" xr:uid="{412D522D-5F05-4FF5-9B59-C5AFA4B66DC9}">
      <formula1>$E$115:$E$118</formula1>
    </dataValidation>
    <dataValidation type="list" allowBlank="1" showInputMessage="1" showErrorMessage="1" sqref="E53:E57" xr:uid="{EEA2E187-DA0C-4A59-8F3C-3A4C5C4CEEE6}">
      <formula1>$E$112:$E$114</formula1>
    </dataValidation>
    <dataValidation type="list" allowBlank="1" showInputMessage="1" showErrorMessage="1" sqref="E73:E78" xr:uid="{F4E3F92F-7368-4330-AAC1-1B1B46BD5B2E}">
      <formula1>$E$119:$E$125</formula1>
    </dataValidation>
    <dataValidation type="list" allowBlank="1" showInputMessage="1" showErrorMessage="1" sqref="C99 C11 C13:C20 C22:C27 C40:C42 C44:C45 C47:C51 C53:C57 C59:C60 C62:C63 C66:C71 C73:C78 C81 C83 C85:C86 C88:C97 C29:C38" xr:uid="{621C0A9A-A4F8-4A6C-8FC7-B0097C015375}">
      <formula1>"Select,Current Year,Next Year"</formula1>
    </dataValidation>
    <dataValidation type="list" allowBlank="1" showInputMessage="1" showErrorMessage="1" sqref="J22:J27" xr:uid="{63474D98-65E5-489E-AF38-DFCBD2E21739}">
      <formula1>"slides,sheets"</formula1>
    </dataValidation>
  </dataValidations>
  <printOptions horizontalCentered="1"/>
  <pageMargins left="0.55118110236220474" right="0.55118110236220474" top="0.47244094488188981" bottom="0.43307086614173229" header="0.6692913385826772" footer="0.70866141732283472"/>
  <pageSetup paperSize="8" scale="5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5260B-F5AB-4CCD-8B88-A0E57051D508}">
  <sheetPr codeName="Sheet11">
    <tabColor theme="5" tint="0.59999389629810485"/>
    <pageSetUpPr fitToPage="1"/>
  </sheetPr>
  <dimension ref="A1:AF126"/>
  <sheetViews>
    <sheetView view="pageBreakPreview" zoomScale="85" zoomScaleNormal="100" zoomScaleSheetLayoutView="85" workbookViewId="0"/>
  </sheetViews>
  <sheetFormatPr defaultColWidth="10.54296875" defaultRowHeight="17.5" outlineLevelRow="1"/>
  <cols>
    <col min="1" max="1" width="34.26953125" style="59" customWidth="1"/>
    <col min="2" max="2" width="13.81640625" style="69" customWidth="1"/>
    <col min="3" max="3" width="11.54296875" style="69" bestFit="1" customWidth="1"/>
    <col min="4" max="4" width="24.1796875" style="59" customWidth="1"/>
    <col min="5" max="5" width="23.81640625" style="59" customWidth="1"/>
    <col min="6" max="6" width="9.81640625" style="59" customWidth="1"/>
    <col min="7" max="7" width="3.81640625" style="59" bestFit="1" customWidth="1"/>
    <col min="8" max="8" width="3.81640625" style="60" bestFit="1" customWidth="1"/>
    <col min="9" max="9" width="5.1796875" style="59" customWidth="1"/>
    <col min="10" max="10" width="7" style="59" customWidth="1"/>
    <col min="11" max="11" width="3.81640625" style="59" bestFit="1" customWidth="1"/>
    <col min="12" max="12" width="5.54296875" style="59" bestFit="1" customWidth="1"/>
    <col min="13" max="13" width="7.90625" style="59" customWidth="1"/>
    <col min="14" max="14" width="4.453125" style="59" customWidth="1"/>
    <col min="15" max="15" width="7.08984375" style="59" customWidth="1"/>
    <col min="16" max="16" width="16.453125" style="59" bestFit="1" customWidth="1"/>
    <col min="17" max="17" width="14.81640625" style="59" customWidth="1"/>
    <col min="18" max="18" width="11.54296875" style="265" bestFit="1" customWidth="1"/>
    <col min="19" max="19" width="10.54296875" style="265"/>
    <col min="20" max="20" width="22.1796875" style="265" customWidth="1"/>
    <col min="21" max="28" width="10.54296875" style="265"/>
    <col min="29" max="268" width="10.54296875" style="59"/>
    <col min="269" max="269" width="30.453125" style="59" customWidth="1"/>
    <col min="270" max="270" width="10.453125" style="59" customWidth="1"/>
    <col min="271" max="271" width="70.453125" style="59" customWidth="1"/>
    <col min="272" max="272" width="2.54296875" style="59" customWidth="1"/>
    <col min="273" max="524" width="10.54296875" style="59"/>
    <col min="525" max="525" width="30.453125" style="59" customWidth="1"/>
    <col min="526" max="526" width="10.453125" style="59" customWidth="1"/>
    <col min="527" max="527" width="70.453125" style="59" customWidth="1"/>
    <col min="528" max="528" width="2.54296875" style="59" customWidth="1"/>
    <col min="529" max="780" width="10.54296875" style="59"/>
    <col min="781" max="781" width="30.453125" style="59" customWidth="1"/>
    <col min="782" max="782" width="10.453125" style="59" customWidth="1"/>
    <col min="783" max="783" width="70.453125" style="59" customWidth="1"/>
    <col min="784" max="784" width="2.54296875" style="59" customWidth="1"/>
    <col min="785" max="1036" width="10.54296875" style="59"/>
    <col min="1037" max="1037" width="30.453125" style="59" customWidth="1"/>
    <col min="1038" max="1038" width="10.453125" style="59" customWidth="1"/>
    <col min="1039" max="1039" width="70.453125" style="59" customWidth="1"/>
    <col min="1040" max="1040" width="2.54296875" style="59" customWidth="1"/>
    <col min="1041" max="1292" width="10.54296875" style="59"/>
    <col min="1293" max="1293" width="30.453125" style="59" customWidth="1"/>
    <col min="1294" max="1294" width="10.453125" style="59" customWidth="1"/>
    <col min="1295" max="1295" width="70.453125" style="59" customWidth="1"/>
    <col min="1296" max="1296" width="2.54296875" style="59" customWidth="1"/>
    <col min="1297" max="1548" width="10.54296875" style="59"/>
    <col min="1549" max="1549" width="30.453125" style="59" customWidth="1"/>
    <col min="1550" max="1550" width="10.453125" style="59" customWidth="1"/>
    <col min="1551" max="1551" width="70.453125" style="59" customWidth="1"/>
    <col min="1552" max="1552" width="2.54296875" style="59" customWidth="1"/>
    <col min="1553" max="1804" width="10.54296875" style="59"/>
    <col min="1805" max="1805" width="30.453125" style="59" customWidth="1"/>
    <col min="1806" max="1806" width="10.453125" style="59" customWidth="1"/>
    <col min="1807" max="1807" width="70.453125" style="59" customWidth="1"/>
    <col min="1808" max="1808" width="2.54296875" style="59" customWidth="1"/>
    <col min="1809" max="2060" width="10.54296875" style="59"/>
    <col min="2061" max="2061" width="30.453125" style="59" customWidth="1"/>
    <col min="2062" max="2062" width="10.453125" style="59" customWidth="1"/>
    <col min="2063" max="2063" width="70.453125" style="59" customWidth="1"/>
    <col min="2064" max="2064" width="2.54296875" style="59" customWidth="1"/>
    <col min="2065" max="2316" width="10.54296875" style="59"/>
    <col min="2317" max="2317" width="30.453125" style="59" customWidth="1"/>
    <col min="2318" max="2318" width="10.453125" style="59" customWidth="1"/>
    <col min="2319" max="2319" width="70.453125" style="59" customWidth="1"/>
    <col min="2320" max="2320" width="2.54296875" style="59" customWidth="1"/>
    <col min="2321" max="2572" width="10.54296875" style="59"/>
    <col min="2573" max="2573" width="30.453125" style="59" customWidth="1"/>
    <col min="2574" max="2574" width="10.453125" style="59" customWidth="1"/>
    <col min="2575" max="2575" width="70.453125" style="59" customWidth="1"/>
    <col min="2576" max="2576" width="2.54296875" style="59" customWidth="1"/>
    <col min="2577" max="2828" width="10.54296875" style="59"/>
    <col min="2829" max="2829" width="30.453125" style="59" customWidth="1"/>
    <col min="2830" max="2830" width="10.453125" style="59" customWidth="1"/>
    <col min="2831" max="2831" width="70.453125" style="59" customWidth="1"/>
    <col min="2832" max="2832" width="2.54296875" style="59" customWidth="1"/>
    <col min="2833" max="3084" width="10.54296875" style="59"/>
    <col min="3085" max="3085" width="30.453125" style="59" customWidth="1"/>
    <col min="3086" max="3086" width="10.453125" style="59" customWidth="1"/>
    <col min="3087" max="3087" width="70.453125" style="59" customWidth="1"/>
    <col min="3088" max="3088" width="2.54296875" style="59" customWidth="1"/>
    <col min="3089" max="3340" width="10.54296875" style="59"/>
    <col min="3341" max="3341" width="30.453125" style="59" customWidth="1"/>
    <col min="3342" max="3342" width="10.453125" style="59" customWidth="1"/>
    <col min="3343" max="3343" width="70.453125" style="59" customWidth="1"/>
    <col min="3344" max="3344" width="2.54296875" style="59" customWidth="1"/>
    <col min="3345" max="3596" width="10.54296875" style="59"/>
    <col min="3597" max="3597" width="30.453125" style="59" customWidth="1"/>
    <col min="3598" max="3598" width="10.453125" style="59" customWidth="1"/>
    <col min="3599" max="3599" width="70.453125" style="59" customWidth="1"/>
    <col min="3600" max="3600" width="2.54296875" style="59" customWidth="1"/>
    <col min="3601" max="3852" width="10.54296875" style="59"/>
    <col min="3853" max="3853" width="30.453125" style="59" customWidth="1"/>
    <col min="3854" max="3854" width="10.453125" style="59" customWidth="1"/>
    <col min="3855" max="3855" width="70.453125" style="59" customWidth="1"/>
    <col min="3856" max="3856" width="2.54296875" style="59" customWidth="1"/>
    <col min="3857" max="4108" width="10.54296875" style="59"/>
    <col min="4109" max="4109" width="30.453125" style="59" customWidth="1"/>
    <col min="4110" max="4110" width="10.453125" style="59" customWidth="1"/>
    <col min="4111" max="4111" width="70.453125" style="59" customWidth="1"/>
    <col min="4112" max="4112" width="2.54296875" style="59" customWidth="1"/>
    <col min="4113" max="4364" width="10.54296875" style="59"/>
    <col min="4365" max="4365" width="30.453125" style="59" customWidth="1"/>
    <col min="4366" max="4366" width="10.453125" style="59" customWidth="1"/>
    <col min="4367" max="4367" width="70.453125" style="59" customWidth="1"/>
    <col min="4368" max="4368" width="2.54296875" style="59" customWidth="1"/>
    <col min="4369" max="4620" width="10.54296875" style="59"/>
    <col min="4621" max="4621" width="30.453125" style="59" customWidth="1"/>
    <col min="4622" max="4622" width="10.453125" style="59" customWidth="1"/>
    <col min="4623" max="4623" width="70.453125" style="59" customWidth="1"/>
    <col min="4624" max="4624" width="2.54296875" style="59" customWidth="1"/>
    <col min="4625" max="4876" width="10.54296875" style="59"/>
    <col min="4877" max="4877" width="30.453125" style="59" customWidth="1"/>
    <col min="4878" max="4878" width="10.453125" style="59" customWidth="1"/>
    <col min="4879" max="4879" width="70.453125" style="59" customWidth="1"/>
    <col min="4880" max="4880" width="2.54296875" style="59" customWidth="1"/>
    <col min="4881" max="5132" width="10.54296875" style="59"/>
    <col min="5133" max="5133" width="30.453125" style="59" customWidth="1"/>
    <col min="5134" max="5134" width="10.453125" style="59" customWidth="1"/>
    <col min="5135" max="5135" width="70.453125" style="59" customWidth="1"/>
    <col min="5136" max="5136" width="2.54296875" style="59" customWidth="1"/>
    <col min="5137" max="5388" width="10.54296875" style="59"/>
    <col min="5389" max="5389" width="30.453125" style="59" customWidth="1"/>
    <col min="5390" max="5390" width="10.453125" style="59" customWidth="1"/>
    <col min="5391" max="5391" width="70.453125" style="59" customWidth="1"/>
    <col min="5392" max="5392" width="2.54296875" style="59" customWidth="1"/>
    <col min="5393" max="5644" width="10.54296875" style="59"/>
    <col min="5645" max="5645" width="30.453125" style="59" customWidth="1"/>
    <col min="5646" max="5646" width="10.453125" style="59" customWidth="1"/>
    <col min="5647" max="5647" width="70.453125" style="59" customWidth="1"/>
    <col min="5648" max="5648" width="2.54296875" style="59" customWidth="1"/>
    <col min="5649" max="5900" width="10.54296875" style="59"/>
    <col min="5901" max="5901" width="30.453125" style="59" customWidth="1"/>
    <col min="5902" max="5902" width="10.453125" style="59" customWidth="1"/>
    <col min="5903" max="5903" width="70.453125" style="59" customWidth="1"/>
    <col min="5904" max="5904" width="2.54296875" style="59" customWidth="1"/>
    <col min="5905" max="6156" width="10.54296875" style="59"/>
    <col min="6157" max="6157" width="30.453125" style="59" customWidth="1"/>
    <col min="6158" max="6158" width="10.453125" style="59" customWidth="1"/>
    <col min="6159" max="6159" width="70.453125" style="59" customWidth="1"/>
    <col min="6160" max="6160" width="2.54296875" style="59" customWidth="1"/>
    <col min="6161" max="6412" width="10.54296875" style="59"/>
    <col min="6413" max="6413" width="30.453125" style="59" customWidth="1"/>
    <col min="6414" max="6414" width="10.453125" style="59" customWidth="1"/>
    <col min="6415" max="6415" width="70.453125" style="59" customWidth="1"/>
    <col min="6416" max="6416" width="2.54296875" style="59" customWidth="1"/>
    <col min="6417" max="6668" width="10.54296875" style="59"/>
    <col min="6669" max="6669" width="30.453125" style="59" customWidth="1"/>
    <col min="6670" max="6670" width="10.453125" style="59" customWidth="1"/>
    <col min="6671" max="6671" width="70.453125" style="59" customWidth="1"/>
    <col min="6672" max="6672" width="2.54296875" style="59" customWidth="1"/>
    <col min="6673" max="6924" width="10.54296875" style="59"/>
    <col min="6925" max="6925" width="30.453125" style="59" customWidth="1"/>
    <col min="6926" max="6926" width="10.453125" style="59" customWidth="1"/>
    <col min="6927" max="6927" width="70.453125" style="59" customWidth="1"/>
    <col min="6928" max="6928" width="2.54296875" style="59" customWidth="1"/>
    <col min="6929" max="7180" width="10.54296875" style="59"/>
    <col min="7181" max="7181" width="30.453125" style="59" customWidth="1"/>
    <col min="7182" max="7182" width="10.453125" style="59" customWidth="1"/>
    <col min="7183" max="7183" width="70.453125" style="59" customWidth="1"/>
    <col min="7184" max="7184" width="2.54296875" style="59" customWidth="1"/>
    <col min="7185" max="7436" width="10.54296875" style="59"/>
    <col min="7437" max="7437" width="30.453125" style="59" customWidth="1"/>
    <col min="7438" max="7438" width="10.453125" style="59" customWidth="1"/>
    <col min="7439" max="7439" width="70.453125" style="59" customWidth="1"/>
    <col min="7440" max="7440" width="2.54296875" style="59" customWidth="1"/>
    <col min="7441" max="7692" width="10.54296875" style="59"/>
    <col min="7693" max="7693" width="30.453125" style="59" customWidth="1"/>
    <col min="7694" max="7694" width="10.453125" style="59" customWidth="1"/>
    <col min="7695" max="7695" width="70.453125" style="59" customWidth="1"/>
    <col min="7696" max="7696" width="2.54296875" style="59" customWidth="1"/>
    <col min="7697" max="7948" width="10.54296875" style="59"/>
    <col min="7949" max="7949" width="30.453125" style="59" customWidth="1"/>
    <col min="7950" max="7950" width="10.453125" style="59" customWidth="1"/>
    <col min="7951" max="7951" width="70.453125" style="59" customWidth="1"/>
    <col min="7952" max="7952" width="2.54296875" style="59" customWidth="1"/>
    <col min="7953" max="8204" width="10.54296875" style="59"/>
    <col min="8205" max="8205" width="30.453125" style="59" customWidth="1"/>
    <col min="8206" max="8206" width="10.453125" style="59" customWidth="1"/>
    <col min="8207" max="8207" width="70.453125" style="59" customWidth="1"/>
    <col min="8208" max="8208" width="2.54296875" style="59" customWidth="1"/>
    <col min="8209" max="8460" width="10.54296875" style="59"/>
    <col min="8461" max="8461" width="30.453125" style="59" customWidth="1"/>
    <col min="8462" max="8462" width="10.453125" style="59" customWidth="1"/>
    <col min="8463" max="8463" width="70.453125" style="59" customWidth="1"/>
    <col min="8464" max="8464" width="2.54296875" style="59" customWidth="1"/>
    <col min="8465" max="8716" width="10.54296875" style="59"/>
    <col min="8717" max="8717" width="30.453125" style="59" customWidth="1"/>
    <col min="8718" max="8718" width="10.453125" style="59" customWidth="1"/>
    <col min="8719" max="8719" width="70.453125" style="59" customWidth="1"/>
    <col min="8720" max="8720" width="2.54296875" style="59" customWidth="1"/>
    <col min="8721" max="8972" width="10.54296875" style="59"/>
    <col min="8973" max="8973" width="30.453125" style="59" customWidth="1"/>
    <col min="8974" max="8974" width="10.453125" style="59" customWidth="1"/>
    <col min="8975" max="8975" width="70.453125" style="59" customWidth="1"/>
    <col min="8976" max="8976" width="2.54296875" style="59" customWidth="1"/>
    <col min="8977" max="9228" width="10.54296875" style="59"/>
    <col min="9229" max="9229" width="30.453125" style="59" customWidth="1"/>
    <col min="9230" max="9230" width="10.453125" style="59" customWidth="1"/>
    <col min="9231" max="9231" width="70.453125" style="59" customWidth="1"/>
    <col min="9232" max="9232" width="2.54296875" style="59" customWidth="1"/>
    <col min="9233" max="9484" width="10.54296875" style="59"/>
    <col min="9485" max="9485" width="30.453125" style="59" customWidth="1"/>
    <col min="9486" max="9486" width="10.453125" style="59" customWidth="1"/>
    <col min="9487" max="9487" width="70.453125" style="59" customWidth="1"/>
    <col min="9488" max="9488" width="2.54296875" style="59" customWidth="1"/>
    <col min="9489" max="9740" width="10.54296875" style="59"/>
    <col min="9741" max="9741" width="30.453125" style="59" customWidth="1"/>
    <col min="9742" max="9742" width="10.453125" style="59" customWidth="1"/>
    <col min="9743" max="9743" width="70.453125" style="59" customWidth="1"/>
    <col min="9744" max="9744" width="2.54296875" style="59" customWidth="1"/>
    <col min="9745" max="9996" width="10.54296875" style="59"/>
    <col min="9997" max="9997" width="30.453125" style="59" customWidth="1"/>
    <col min="9998" max="9998" width="10.453125" style="59" customWidth="1"/>
    <col min="9999" max="9999" width="70.453125" style="59" customWidth="1"/>
    <col min="10000" max="10000" width="2.54296875" style="59" customWidth="1"/>
    <col min="10001" max="10252" width="10.54296875" style="59"/>
    <col min="10253" max="10253" width="30.453125" style="59" customWidth="1"/>
    <col min="10254" max="10254" width="10.453125" style="59" customWidth="1"/>
    <col min="10255" max="10255" width="70.453125" style="59" customWidth="1"/>
    <col min="10256" max="10256" width="2.54296875" style="59" customWidth="1"/>
    <col min="10257" max="10508" width="10.54296875" style="59"/>
    <col min="10509" max="10509" width="30.453125" style="59" customWidth="1"/>
    <col min="10510" max="10510" width="10.453125" style="59" customWidth="1"/>
    <col min="10511" max="10511" width="70.453125" style="59" customWidth="1"/>
    <col min="10512" max="10512" width="2.54296875" style="59" customWidth="1"/>
    <col min="10513" max="10764" width="10.54296875" style="59"/>
    <col min="10765" max="10765" width="30.453125" style="59" customWidth="1"/>
    <col min="10766" max="10766" width="10.453125" style="59" customWidth="1"/>
    <col min="10767" max="10767" width="70.453125" style="59" customWidth="1"/>
    <col min="10768" max="10768" width="2.54296875" style="59" customWidth="1"/>
    <col min="10769" max="11020" width="10.54296875" style="59"/>
    <col min="11021" max="11021" width="30.453125" style="59" customWidth="1"/>
    <col min="11022" max="11022" width="10.453125" style="59" customWidth="1"/>
    <col min="11023" max="11023" width="70.453125" style="59" customWidth="1"/>
    <col min="11024" max="11024" width="2.54296875" style="59" customWidth="1"/>
    <col min="11025" max="11276" width="10.54296875" style="59"/>
    <col min="11277" max="11277" width="30.453125" style="59" customWidth="1"/>
    <col min="11278" max="11278" width="10.453125" style="59" customWidth="1"/>
    <col min="11279" max="11279" width="70.453125" style="59" customWidth="1"/>
    <col min="11280" max="11280" width="2.54296875" style="59" customWidth="1"/>
    <col min="11281" max="11532" width="10.54296875" style="59"/>
    <col min="11533" max="11533" width="30.453125" style="59" customWidth="1"/>
    <col min="11534" max="11534" width="10.453125" style="59" customWidth="1"/>
    <col min="11535" max="11535" width="70.453125" style="59" customWidth="1"/>
    <col min="11536" max="11536" width="2.54296875" style="59" customWidth="1"/>
    <col min="11537" max="11788" width="10.54296875" style="59"/>
    <col min="11789" max="11789" width="30.453125" style="59" customWidth="1"/>
    <col min="11790" max="11790" width="10.453125" style="59" customWidth="1"/>
    <col min="11791" max="11791" width="70.453125" style="59" customWidth="1"/>
    <col min="11792" max="11792" width="2.54296875" style="59" customWidth="1"/>
    <col min="11793" max="12044" width="10.54296875" style="59"/>
    <col min="12045" max="12045" width="30.453125" style="59" customWidth="1"/>
    <col min="12046" max="12046" width="10.453125" style="59" customWidth="1"/>
    <col min="12047" max="12047" width="70.453125" style="59" customWidth="1"/>
    <col min="12048" max="12048" width="2.54296875" style="59" customWidth="1"/>
    <col min="12049" max="12300" width="10.54296875" style="59"/>
    <col min="12301" max="12301" width="30.453125" style="59" customWidth="1"/>
    <col min="12302" max="12302" width="10.453125" style="59" customWidth="1"/>
    <col min="12303" max="12303" width="70.453125" style="59" customWidth="1"/>
    <col min="12304" max="12304" width="2.54296875" style="59" customWidth="1"/>
    <col min="12305" max="12556" width="10.54296875" style="59"/>
    <col min="12557" max="12557" width="30.453125" style="59" customWidth="1"/>
    <col min="12558" max="12558" width="10.453125" style="59" customWidth="1"/>
    <col min="12559" max="12559" width="70.453125" style="59" customWidth="1"/>
    <col min="12560" max="12560" width="2.54296875" style="59" customWidth="1"/>
    <col min="12561" max="12812" width="10.54296875" style="59"/>
    <col min="12813" max="12813" width="30.453125" style="59" customWidth="1"/>
    <col min="12814" max="12814" width="10.453125" style="59" customWidth="1"/>
    <col min="12815" max="12815" width="70.453125" style="59" customWidth="1"/>
    <col min="12816" max="12816" width="2.54296875" style="59" customWidth="1"/>
    <col min="12817" max="13068" width="10.54296875" style="59"/>
    <col min="13069" max="13069" width="30.453125" style="59" customWidth="1"/>
    <col min="13070" max="13070" width="10.453125" style="59" customWidth="1"/>
    <col min="13071" max="13071" width="70.453125" style="59" customWidth="1"/>
    <col min="13072" max="13072" width="2.54296875" style="59" customWidth="1"/>
    <col min="13073" max="13324" width="10.54296875" style="59"/>
    <col min="13325" max="13325" width="30.453125" style="59" customWidth="1"/>
    <col min="13326" max="13326" width="10.453125" style="59" customWidth="1"/>
    <col min="13327" max="13327" width="70.453125" style="59" customWidth="1"/>
    <col min="13328" max="13328" width="2.54296875" style="59" customWidth="1"/>
    <col min="13329" max="13580" width="10.54296875" style="59"/>
    <col min="13581" max="13581" width="30.453125" style="59" customWidth="1"/>
    <col min="13582" max="13582" width="10.453125" style="59" customWidth="1"/>
    <col min="13583" max="13583" width="70.453125" style="59" customWidth="1"/>
    <col min="13584" max="13584" width="2.54296875" style="59" customWidth="1"/>
    <col min="13585" max="13836" width="10.54296875" style="59"/>
    <col min="13837" max="13837" width="30.453125" style="59" customWidth="1"/>
    <col min="13838" max="13838" width="10.453125" style="59" customWidth="1"/>
    <col min="13839" max="13839" width="70.453125" style="59" customWidth="1"/>
    <col min="13840" max="13840" width="2.54296875" style="59" customWidth="1"/>
    <col min="13841" max="14092" width="10.54296875" style="59"/>
    <col min="14093" max="14093" width="30.453125" style="59" customWidth="1"/>
    <col min="14094" max="14094" width="10.453125" style="59" customWidth="1"/>
    <col min="14095" max="14095" width="70.453125" style="59" customWidth="1"/>
    <col min="14096" max="14096" width="2.54296875" style="59" customWidth="1"/>
    <col min="14097" max="14348" width="10.54296875" style="59"/>
    <col min="14349" max="14349" width="30.453125" style="59" customWidth="1"/>
    <col min="14350" max="14350" width="10.453125" style="59" customWidth="1"/>
    <col min="14351" max="14351" width="70.453125" style="59" customWidth="1"/>
    <col min="14352" max="14352" width="2.54296875" style="59" customWidth="1"/>
    <col min="14353" max="14604" width="10.54296875" style="59"/>
    <col min="14605" max="14605" width="30.453125" style="59" customWidth="1"/>
    <col min="14606" max="14606" width="10.453125" style="59" customWidth="1"/>
    <col min="14607" max="14607" width="70.453125" style="59" customWidth="1"/>
    <col min="14608" max="14608" width="2.54296875" style="59" customWidth="1"/>
    <col min="14609" max="14860" width="10.54296875" style="59"/>
    <col min="14861" max="14861" width="30.453125" style="59" customWidth="1"/>
    <col min="14862" max="14862" width="10.453125" style="59" customWidth="1"/>
    <col min="14863" max="14863" width="70.453125" style="59" customWidth="1"/>
    <col min="14864" max="14864" width="2.54296875" style="59" customWidth="1"/>
    <col min="14865" max="15116" width="10.54296875" style="59"/>
    <col min="15117" max="15117" width="30.453125" style="59" customWidth="1"/>
    <col min="15118" max="15118" width="10.453125" style="59" customWidth="1"/>
    <col min="15119" max="15119" width="70.453125" style="59" customWidth="1"/>
    <col min="15120" max="15120" width="2.54296875" style="59" customWidth="1"/>
    <col min="15121" max="15372" width="10.54296875" style="59"/>
    <col min="15373" max="15373" width="30.453125" style="59" customWidth="1"/>
    <col min="15374" max="15374" width="10.453125" style="59" customWidth="1"/>
    <col min="15375" max="15375" width="70.453125" style="59" customWidth="1"/>
    <col min="15376" max="15376" width="2.54296875" style="59" customWidth="1"/>
    <col min="15377" max="15628" width="10.54296875" style="59"/>
    <col min="15629" max="15629" width="30.453125" style="59" customWidth="1"/>
    <col min="15630" max="15630" width="10.453125" style="59" customWidth="1"/>
    <col min="15631" max="15631" width="70.453125" style="59" customWidth="1"/>
    <col min="15632" max="15632" width="2.54296875" style="59" customWidth="1"/>
    <col min="15633" max="15884" width="10.54296875" style="59"/>
    <col min="15885" max="15885" width="30.453125" style="59" customWidth="1"/>
    <col min="15886" max="15886" width="10.453125" style="59" customWidth="1"/>
    <col min="15887" max="15887" width="70.453125" style="59" customWidth="1"/>
    <col min="15888" max="15888" width="2.54296875" style="59" customWidth="1"/>
    <col min="15889" max="16140" width="10.54296875" style="59"/>
    <col min="16141" max="16141" width="30.453125" style="59" customWidth="1"/>
    <col min="16142" max="16142" width="10.453125" style="59" customWidth="1"/>
    <col min="16143" max="16143" width="70.453125" style="59" customWidth="1"/>
    <col min="16144" max="16144" width="2.54296875" style="59" customWidth="1"/>
    <col min="16145" max="16384" width="10.54296875" style="59"/>
  </cols>
  <sheetData>
    <row r="1" spans="1:32" ht="21" customHeight="1">
      <c r="A1" s="264"/>
      <c r="B1" s="57"/>
      <c r="C1" s="57"/>
      <c r="D1" s="58"/>
      <c r="E1" s="58"/>
      <c r="P1" s="217" t="s">
        <v>913</v>
      </c>
      <c r="Q1" s="136"/>
      <c r="U1" s="266"/>
    </row>
    <row r="2" spans="1:32" ht="19">
      <c r="A2" s="61"/>
      <c r="B2" s="62"/>
      <c r="C2" s="62"/>
      <c r="D2" s="58"/>
      <c r="E2" s="58"/>
      <c r="F2" s="1509">
        <f>B8</f>
        <v>6884650</v>
      </c>
      <c r="G2" s="1510"/>
      <c r="H2" s="64" t="s">
        <v>188</v>
      </c>
      <c r="I2" s="1509">
        <f>F2/3</f>
        <v>2294883.3333333335</v>
      </c>
      <c r="J2" s="1510"/>
      <c r="K2" s="64" t="s">
        <v>188</v>
      </c>
      <c r="L2" s="1511">
        <f>F2*10%</f>
        <v>688465</v>
      </c>
      <c r="M2" s="1512"/>
      <c r="N2" s="1513"/>
      <c r="O2" s="143" t="s">
        <v>189</v>
      </c>
      <c r="P2" s="358">
        <f>B8-(B8*1/3)-(B8*10%)</f>
        <v>3901301.666666666</v>
      </c>
      <c r="U2" s="266"/>
    </row>
    <row r="3" spans="1:32" ht="61" customHeight="1">
      <c r="A3" s="1548"/>
      <c r="B3" s="1548"/>
      <c r="C3" s="1548"/>
      <c r="D3" s="1548"/>
      <c r="E3" s="65"/>
      <c r="F3" s="1515" t="s">
        <v>656</v>
      </c>
      <c r="G3" s="1515"/>
      <c r="H3" s="62"/>
      <c r="I3" s="1516" t="s">
        <v>655</v>
      </c>
      <c r="J3" s="1516"/>
      <c r="K3" s="62"/>
      <c r="L3" s="1517" t="s">
        <v>657</v>
      </c>
      <c r="M3" s="1517"/>
      <c r="N3" s="1517"/>
      <c r="O3" s="64"/>
      <c r="P3" s="917" t="s">
        <v>670</v>
      </c>
      <c r="Q3" s="67"/>
      <c r="U3" s="267"/>
    </row>
    <row r="4" spans="1:32" ht="25.5">
      <c r="A4" s="65"/>
      <c r="B4" s="65"/>
      <c r="C4" s="65"/>
      <c r="D4" s="65"/>
      <c r="E4" s="65"/>
      <c r="F4" s="66"/>
      <c r="G4" s="67"/>
      <c r="H4" s="67"/>
      <c r="I4" s="67"/>
      <c r="J4" s="67"/>
      <c r="K4" s="67"/>
      <c r="L4" s="67"/>
      <c r="M4" s="67"/>
      <c r="N4" s="67"/>
      <c r="O4" s="67"/>
      <c r="P4" s="67"/>
      <c r="Q4" s="67"/>
    </row>
    <row r="5" spans="1:32" ht="19">
      <c r="A5" s="1505" t="s">
        <v>832</v>
      </c>
      <c r="B5" s="1505"/>
      <c r="C5" s="1505"/>
      <c r="D5" s="1505"/>
      <c r="E5" s="1505"/>
      <c r="F5" s="1505"/>
      <c r="G5" s="1505"/>
      <c r="H5" s="1505"/>
      <c r="I5" s="1505"/>
      <c r="J5" s="1505"/>
      <c r="K5" s="1505"/>
      <c r="L5" s="1505"/>
      <c r="M5" s="1505"/>
      <c r="N5" s="1505"/>
      <c r="O5" s="1505"/>
      <c r="P5" s="1505"/>
      <c r="Q5" s="1505"/>
    </row>
    <row r="6" spans="1:32">
      <c r="A6" s="68" t="s">
        <v>831</v>
      </c>
      <c r="D6" s="70" t="s">
        <v>190</v>
      </c>
      <c r="E6" s="70"/>
      <c r="F6" s="70"/>
      <c r="G6" s="70"/>
      <c r="I6" s="70"/>
      <c r="J6" s="70"/>
      <c r="K6" s="70"/>
      <c r="L6" s="70"/>
      <c r="M6" s="70"/>
      <c r="N6" s="70"/>
      <c r="O6" s="70"/>
      <c r="P6" s="70"/>
      <c r="Q6" s="70"/>
    </row>
    <row r="7" spans="1:32" s="60" customFormat="1" ht="64" customHeight="1">
      <c r="A7" s="340" t="s">
        <v>611</v>
      </c>
      <c r="B7" s="757" t="s">
        <v>612</v>
      </c>
      <c r="C7" s="758" t="s">
        <v>613</v>
      </c>
      <c r="D7" s="1507" t="s">
        <v>615</v>
      </c>
      <c r="E7" s="1508"/>
      <c r="F7" s="1506" t="s">
        <v>651</v>
      </c>
      <c r="G7" s="1506"/>
      <c r="H7" s="1506"/>
      <c r="I7" s="1506"/>
      <c r="J7" s="1506"/>
      <c r="K7" s="1506"/>
      <c r="L7" s="1506"/>
      <c r="M7" s="1506"/>
      <c r="N7" s="1506"/>
      <c r="O7" s="1506"/>
      <c r="P7" s="268" t="s">
        <v>616</v>
      </c>
      <c r="Q7" s="269" t="s">
        <v>617</v>
      </c>
      <c r="R7" s="265"/>
      <c r="S7" s="265"/>
      <c r="T7" s="265"/>
      <c r="U7" s="265"/>
      <c r="V7" s="265"/>
      <c r="W7" s="265"/>
      <c r="X7" s="265"/>
      <c r="Y7" s="265"/>
      <c r="Z7" s="265"/>
      <c r="AA7" s="265"/>
      <c r="AB7" s="265"/>
      <c r="AC7" s="71"/>
      <c r="AD7" s="71"/>
      <c r="AE7" s="71"/>
      <c r="AF7" s="71"/>
    </row>
    <row r="8" spans="1:32" s="60" customFormat="1" ht="31.5" customHeight="1">
      <c r="A8" s="941" t="s">
        <v>607</v>
      </c>
      <c r="B8" s="359">
        <f>SUM(B9,B64,B79,B87,B98,B84)</f>
        <v>6884650</v>
      </c>
      <c r="C8" s="73"/>
      <c r="D8" s="1491"/>
      <c r="E8" s="1492"/>
      <c r="F8" s="170"/>
      <c r="G8" s="74"/>
      <c r="H8" s="75"/>
      <c r="I8" s="74"/>
      <c r="J8" s="74"/>
      <c r="K8" s="74"/>
      <c r="L8" s="76"/>
      <c r="M8" s="76"/>
      <c r="N8" s="76"/>
      <c r="O8" s="77"/>
      <c r="P8" s="359">
        <f>SUM(P9,P64,P79,P87,P98,P84)</f>
        <v>4123375</v>
      </c>
      <c r="Q8" s="359">
        <f>SUM(Q9,Q64,Q79,Q87,Q98,Q84)</f>
        <v>2761275</v>
      </c>
      <c r="R8" s="265"/>
      <c r="S8" s="265"/>
      <c r="T8" s="265"/>
      <c r="U8" s="267"/>
      <c r="V8" s="265"/>
      <c r="W8" s="265"/>
      <c r="X8" s="265"/>
      <c r="Y8" s="265"/>
      <c r="Z8" s="265"/>
      <c r="AA8" s="265"/>
      <c r="AB8" s="265"/>
      <c r="AC8" s="71"/>
      <c r="AD8" s="71"/>
      <c r="AE8" s="71"/>
      <c r="AF8" s="71"/>
    </row>
    <row r="9" spans="1:32" ht="20" customHeight="1">
      <c r="A9" s="944" t="s">
        <v>608</v>
      </c>
      <c r="B9" s="360">
        <f>SUM(B10,B12+B21+B28+B39+B43+B46+B52+B58+B61)</f>
        <v>5608250</v>
      </c>
      <c r="C9" s="72"/>
      <c r="D9" s="1491"/>
      <c r="E9" s="1492"/>
      <c r="F9" s="171"/>
      <c r="G9" s="78"/>
      <c r="H9" s="79"/>
      <c r="I9" s="78"/>
      <c r="J9" s="78"/>
      <c r="K9" s="78"/>
      <c r="L9" s="80"/>
      <c r="M9" s="80"/>
      <c r="N9" s="80"/>
      <c r="O9" s="81"/>
      <c r="P9" s="761">
        <f>SUM(P10+P12+P21+P28+P39+P43+P46+P52+P58+P61)</f>
        <v>3926875</v>
      </c>
      <c r="Q9" s="761">
        <f>SUM(Q10+Q12+Q21+Q28+Q39+Q43+Q46+Q52+Q58+Q61)</f>
        <v>1681375</v>
      </c>
      <c r="U9" s="267"/>
    </row>
    <row r="10" spans="1:32" ht="20.5" customHeight="1">
      <c r="A10" s="1483" t="s">
        <v>658</v>
      </c>
      <c r="B10" s="361">
        <f>SUM(P11:Q11)</f>
        <v>200000</v>
      </c>
      <c r="C10" s="142"/>
      <c r="D10" s="1495"/>
      <c r="E10" s="1496"/>
      <c r="F10" s="172"/>
      <c r="G10" s="90"/>
      <c r="H10" s="90"/>
      <c r="I10" s="91"/>
      <c r="J10" s="92"/>
      <c r="K10" s="90"/>
      <c r="L10" s="91"/>
      <c r="M10" s="93"/>
      <c r="N10" s="91"/>
      <c r="O10" s="94"/>
      <c r="P10" s="350">
        <f>SUM(P11:P11)</f>
        <v>200000</v>
      </c>
      <c r="Q10" s="350">
        <f>SUM(Q11:Q11)</f>
        <v>0</v>
      </c>
      <c r="U10" s="267"/>
    </row>
    <row r="11" spans="1:32" ht="17.5" customHeight="1">
      <c r="A11" s="1490"/>
      <c r="B11" s="351"/>
      <c r="C11" s="188" t="s">
        <v>826</v>
      </c>
      <c r="D11" s="1493" t="s">
        <v>828</v>
      </c>
      <c r="E11" s="1494"/>
      <c r="F11" s="221">
        <v>200000</v>
      </c>
      <c r="G11" s="95" t="s">
        <v>866</v>
      </c>
      <c r="H11" s="96" t="s">
        <v>191</v>
      </c>
      <c r="I11" s="155">
        <v>1</v>
      </c>
      <c r="J11" s="98" t="s">
        <v>624</v>
      </c>
      <c r="K11" s="96"/>
      <c r="L11" s="122"/>
      <c r="M11" s="95"/>
      <c r="N11" s="122"/>
      <c r="O11" s="107"/>
      <c r="P11" s="362">
        <f>IF(C11="Current Year", PRODUCT(F11, I11, L11, N11), "")</f>
        <v>200000</v>
      </c>
      <c r="Q11" s="362" t="str">
        <f>IF(C11="Next Year", PRODUCT(F11, I11, L11, N11), "")</f>
        <v/>
      </c>
      <c r="U11" s="267"/>
    </row>
    <row r="12" spans="1:32" ht="20.5" customHeight="1">
      <c r="A12" s="1483" t="s">
        <v>659</v>
      </c>
      <c r="B12" s="361">
        <f>SUM(P13:Q20)</f>
        <v>1446000</v>
      </c>
      <c r="C12" s="89"/>
      <c r="D12" s="1495"/>
      <c r="E12" s="1496"/>
      <c r="F12" s="222"/>
      <c r="G12" s="90"/>
      <c r="H12" s="90"/>
      <c r="I12" s="91"/>
      <c r="J12" s="92"/>
      <c r="K12" s="90"/>
      <c r="L12" s="91"/>
      <c r="M12" s="93"/>
      <c r="N12" s="91"/>
      <c r="O12" s="94"/>
      <c r="P12" s="350">
        <f>SUM(P13:P20)</f>
        <v>723000</v>
      </c>
      <c r="Q12" s="350">
        <f>SUM(Q13:Q20)</f>
        <v>723000</v>
      </c>
      <c r="U12" s="267"/>
    </row>
    <row r="13" spans="1:32" ht="17.5" customHeight="1">
      <c r="A13" s="1484"/>
      <c r="B13" s="363"/>
      <c r="C13" s="191" t="s">
        <v>826</v>
      </c>
      <c r="D13" s="1493" t="s">
        <v>834</v>
      </c>
      <c r="E13" s="1494"/>
      <c r="F13" s="223">
        <v>17500</v>
      </c>
      <c r="G13" s="95" t="s">
        <v>866</v>
      </c>
      <c r="H13" s="113" t="s">
        <v>191</v>
      </c>
      <c r="I13" s="114">
        <v>30</v>
      </c>
      <c r="J13" s="179" t="s">
        <v>622</v>
      </c>
      <c r="K13" s="113" t="s">
        <v>191</v>
      </c>
      <c r="L13" s="114">
        <v>1</v>
      </c>
      <c r="M13" s="166" t="s">
        <v>620</v>
      </c>
      <c r="N13" s="114">
        <v>1</v>
      </c>
      <c r="O13" s="989" t="s">
        <v>930</v>
      </c>
      <c r="P13" s="352">
        <f t="shared" ref="P13:P20" si="0">IF(C13="Current Year", PRODUCT(F13, I13, L13, N13), "")</f>
        <v>525000</v>
      </c>
      <c r="Q13" s="352" t="str">
        <f t="shared" ref="Q13:Q20" si="1">IF(C13="Next Year", PRODUCT(F13, I13, L13, N13), "")</f>
        <v/>
      </c>
    </row>
    <row r="14" spans="1:32" ht="31" customHeight="1">
      <c r="A14" s="943"/>
      <c r="B14" s="363"/>
      <c r="C14" s="190" t="s">
        <v>826</v>
      </c>
      <c r="D14" s="1546" t="s">
        <v>835</v>
      </c>
      <c r="E14" s="1547"/>
      <c r="F14" s="224">
        <v>6600</v>
      </c>
      <c r="G14" s="95" t="s">
        <v>866</v>
      </c>
      <c r="H14" s="100" t="s">
        <v>191</v>
      </c>
      <c r="I14" s="101">
        <v>30</v>
      </c>
      <c r="J14" s="102" t="s">
        <v>622</v>
      </c>
      <c r="K14" s="100" t="s">
        <v>191</v>
      </c>
      <c r="L14" s="101">
        <v>1</v>
      </c>
      <c r="M14" s="103" t="s">
        <v>620</v>
      </c>
      <c r="N14" s="101">
        <v>1</v>
      </c>
      <c r="O14" s="104" t="s">
        <v>930</v>
      </c>
      <c r="P14" s="353">
        <f t="shared" si="0"/>
        <v>198000</v>
      </c>
      <c r="Q14" s="353" t="str">
        <f t="shared" si="1"/>
        <v/>
      </c>
    </row>
    <row r="15" spans="1:32" ht="17.5" customHeight="1">
      <c r="A15" s="943"/>
      <c r="B15" s="363"/>
      <c r="C15" s="190" t="s">
        <v>827</v>
      </c>
      <c r="D15" s="1499" t="s">
        <v>834</v>
      </c>
      <c r="E15" s="1500"/>
      <c r="F15" s="224">
        <v>17500</v>
      </c>
      <c r="G15" s="95" t="s">
        <v>866</v>
      </c>
      <c r="H15" s="100" t="s">
        <v>191</v>
      </c>
      <c r="I15" s="101">
        <v>30</v>
      </c>
      <c r="J15" s="102" t="s">
        <v>622</v>
      </c>
      <c r="K15" s="100" t="s">
        <v>191</v>
      </c>
      <c r="L15" s="101">
        <v>1</v>
      </c>
      <c r="M15" s="103" t="s">
        <v>620</v>
      </c>
      <c r="N15" s="101">
        <v>1</v>
      </c>
      <c r="O15" s="104" t="s">
        <v>930</v>
      </c>
      <c r="P15" s="353" t="str">
        <f t="shared" si="0"/>
        <v/>
      </c>
      <c r="Q15" s="353">
        <f t="shared" si="1"/>
        <v>525000</v>
      </c>
    </row>
    <row r="16" spans="1:32" ht="32.5" customHeight="1">
      <c r="A16" s="943"/>
      <c r="B16" s="363"/>
      <c r="C16" s="190" t="s">
        <v>827</v>
      </c>
      <c r="D16" s="1546" t="s">
        <v>835</v>
      </c>
      <c r="E16" s="1547"/>
      <c r="F16" s="224">
        <v>6600</v>
      </c>
      <c r="G16" s="95" t="s">
        <v>866</v>
      </c>
      <c r="H16" s="100" t="s">
        <v>191</v>
      </c>
      <c r="I16" s="101">
        <v>30</v>
      </c>
      <c r="J16" s="102" t="s">
        <v>622</v>
      </c>
      <c r="K16" s="100" t="s">
        <v>191</v>
      </c>
      <c r="L16" s="101">
        <v>1</v>
      </c>
      <c r="M16" s="103" t="s">
        <v>620</v>
      </c>
      <c r="N16" s="101">
        <v>1</v>
      </c>
      <c r="O16" s="104" t="s">
        <v>930</v>
      </c>
      <c r="P16" s="353" t="str">
        <f t="shared" si="0"/>
        <v/>
      </c>
      <c r="Q16" s="353">
        <f t="shared" si="1"/>
        <v>198000</v>
      </c>
    </row>
    <row r="17" spans="1:21" ht="17.5" customHeight="1">
      <c r="A17" s="943"/>
      <c r="B17" s="363"/>
      <c r="C17" s="336"/>
      <c r="D17" s="1542"/>
      <c r="E17" s="1543"/>
      <c r="F17" s="370"/>
      <c r="G17" s="95"/>
      <c r="H17" s="100"/>
      <c r="I17" s="110"/>
      <c r="J17" s="102"/>
      <c r="K17" s="100"/>
      <c r="L17" s="110"/>
      <c r="M17" s="103"/>
      <c r="N17" s="110"/>
      <c r="O17" s="104"/>
      <c r="P17" s="353" t="str">
        <f t="shared" si="0"/>
        <v/>
      </c>
      <c r="Q17" s="353" t="str">
        <f t="shared" si="1"/>
        <v/>
      </c>
    </row>
    <row r="18" spans="1:21" ht="17.5" customHeight="1">
      <c r="A18" s="943"/>
      <c r="B18" s="363"/>
      <c r="C18" s="336"/>
      <c r="D18" s="1542"/>
      <c r="E18" s="1543"/>
      <c r="F18" s="370"/>
      <c r="G18" s="95"/>
      <c r="H18" s="100"/>
      <c r="I18" s="110"/>
      <c r="J18" s="102"/>
      <c r="K18" s="100"/>
      <c r="L18" s="110"/>
      <c r="M18" s="103"/>
      <c r="N18" s="110"/>
      <c r="O18" s="104"/>
      <c r="P18" s="353" t="str">
        <f t="shared" si="0"/>
        <v/>
      </c>
      <c r="Q18" s="353" t="str">
        <f t="shared" si="1"/>
        <v/>
      </c>
    </row>
    <row r="19" spans="1:21" ht="17.5" customHeight="1">
      <c r="A19" s="943"/>
      <c r="B19" s="363"/>
      <c r="C19" s="336"/>
      <c r="D19" s="1542"/>
      <c r="E19" s="1543"/>
      <c r="F19" s="370"/>
      <c r="G19" s="95"/>
      <c r="H19" s="100"/>
      <c r="I19" s="110"/>
      <c r="J19" s="102"/>
      <c r="K19" s="100"/>
      <c r="L19" s="110"/>
      <c r="M19" s="103"/>
      <c r="N19" s="110"/>
      <c r="O19" s="104"/>
      <c r="P19" s="353" t="str">
        <f t="shared" si="0"/>
        <v/>
      </c>
      <c r="Q19" s="353" t="str">
        <f t="shared" si="1"/>
        <v/>
      </c>
      <c r="U19" s="267"/>
    </row>
    <row r="20" spans="1:21" ht="17.5" customHeight="1">
      <c r="A20" s="943"/>
      <c r="B20" s="363"/>
      <c r="C20" s="337"/>
      <c r="D20" s="1536"/>
      <c r="E20" s="1537"/>
      <c r="F20" s="982"/>
      <c r="G20" s="95"/>
      <c r="H20" s="118"/>
      <c r="I20" s="111"/>
      <c r="J20" s="157"/>
      <c r="K20" s="118"/>
      <c r="L20" s="111"/>
      <c r="M20" s="156"/>
      <c r="N20" s="111"/>
      <c r="O20" s="173"/>
      <c r="P20" s="354" t="str">
        <f t="shared" si="0"/>
        <v/>
      </c>
      <c r="Q20" s="354" t="str">
        <f t="shared" si="1"/>
        <v/>
      </c>
    </row>
    <row r="21" spans="1:21" ht="20.5" customHeight="1">
      <c r="A21" s="944" t="s">
        <v>660</v>
      </c>
      <c r="B21" s="349">
        <f>SUM(P22:Q27)</f>
        <v>1380000</v>
      </c>
      <c r="C21" s="89"/>
      <c r="D21" s="214" t="s">
        <v>760</v>
      </c>
      <c r="E21" s="231" t="s">
        <v>614</v>
      </c>
      <c r="F21" s="222"/>
      <c r="G21" s="90"/>
      <c r="H21" s="90"/>
      <c r="I21" s="91"/>
      <c r="J21" s="92"/>
      <c r="K21" s="90"/>
      <c r="L21" s="91"/>
      <c r="M21" s="93"/>
      <c r="N21" s="91"/>
      <c r="O21" s="94"/>
      <c r="P21" s="350">
        <f>SUM(P22:P27)</f>
        <v>1380000</v>
      </c>
      <c r="Q21" s="350">
        <f>SUM(Q22:Q27)</f>
        <v>0</v>
      </c>
      <c r="U21" s="267"/>
    </row>
    <row r="22" spans="1:21" ht="52.5">
      <c r="A22" s="945"/>
      <c r="B22" s="351"/>
      <c r="C22" s="191" t="s">
        <v>826</v>
      </c>
      <c r="D22" s="219" t="s">
        <v>836</v>
      </c>
      <c r="E22" s="935" t="s">
        <v>847</v>
      </c>
      <c r="F22" s="223">
        <v>4000</v>
      </c>
      <c r="G22" s="95" t="s">
        <v>866</v>
      </c>
      <c r="H22" s="113" t="s">
        <v>191</v>
      </c>
      <c r="I22" s="114">
        <v>15</v>
      </c>
      <c r="J22" s="953" t="s">
        <v>886</v>
      </c>
      <c r="K22" s="113" t="s">
        <v>191</v>
      </c>
      <c r="L22" s="957">
        <f t="shared" ref="L22:L27" si="2">IF(J22="slides",1/3,IF(J22="sheets",1,""))</f>
        <v>0.33333333333333331</v>
      </c>
      <c r="M22" s="112" t="s">
        <v>191</v>
      </c>
      <c r="N22" s="114">
        <v>30</v>
      </c>
      <c r="O22" s="183" t="s">
        <v>622</v>
      </c>
      <c r="P22" s="352">
        <f t="shared" ref="P22:P27" si="3">IF(C22="Current Year", PRODUCT(F22, I22, L22, N22), "")</f>
        <v>600000</v>
      </c>
      <c r="Q22" s="352" t="str">
        <f t="shared" ref="Q22:Q27" si="4">IF(C22="Next Year", PRODUCT(F22, I22, L22, N22), "")</f>
        <v/>
      </c>
    </row>
    <row r="23" spans="1:21" ht="70">
      <c r="A23" s="946"/>
      <c r="B23" s="351"/>
      <c r="C23" s="190" t="s">
        <v>826</v>
      </c>
      <c r="D23" s="213" t="s">
        <v>837</v>
      </c>
      <c r="E23" s="936" t="s">
        <v>848</v>
      </c>
      <c r="F23" s="224">
        <v>4000</v>
      </c>
      <c r="G23" s="95" t="s">
        <v>866</v>
      </c>
      <c r="H23" s="100" t="s">
        <v>191</v>
      </c>
      <c r="I23" s="101">
        <v>15</v>
      </c>
      <c r="J23" s="954" t="s">
        <v>886</v>
      </c>
      <c r="K23" s="100" t="s">
        <v>191</v>
      </c>
      <c r="L23" s="958">
        <f t="shared" si="2"/>
        <v>0.33333333333333331</v>
      </c>
      <c r="M23" s="99" t="s">
        <v>191</v>
      </c>
      <c r="N23" s="101">
        <v>30</v>
      </c>
      <c r="O23" s="174" t="s">
        <v>622</v>
      </c>
      <c r="P23" s="353">
        <f t="shared" si="3"/>
        <v>600000</v>
      </c>
      <c r="Q23" s="353" t="str">
        <f t="shared" si="4"/>
        <v/>
      </c>
    </row>
    <row r="24" spans="1:21" ht="52.5">
      <c r="A24" s="946"/>
      <c r="B24" s="351"/>
      <c r="C24" s="190" t="s">
        <v>826</v>
      </c>
      <c r="D24" s="213" t="s">
        <v>838</v>
      </c>
      <c r="E24" s="936" t="s">
        <v>849</v>
      </c>
      <c r="F24" s="224">
        <v>100</v>
      </c>
      <c r="G24" s="95" t="s">
        <v>866</v>
      </c>
      <c r="H24" s="100" t="s">
        <v>191</v>
      </c>
      <c r="I24" s="101">
        <v>60</v>
      </c>
      <c r="J24" s="954" t="s">
        <v>887</v>
      </c>
      <c r="K24" s="100" t="s">
        <v>191</v>
      </c>
      <c r="L24" s="958">
        <f t="shared" si="2"/>
        <v>1</v>
      </c>
      <c r="M24" s="99" t="s">
        <v>191</v>
      </c>
      <c r="N24" s="101">
        <v>30</v>
      </c>
      <c r="O24" s="174" t="s">
        <v>622</v>
      </c>
      <c r="P24" s="353">
        <f t="shared" si="3"/>
        <v>180000</v>
      </c>
      <c r="Q24" s="353" t="str">
        <f t="shared" si="4"/>
        <v/>
      </c>
    </row>
    <row r="25" spans="1:21" ht="18" customHeight="1">
      <c r="A25" s="946"/>
      <c r="B25" s="351"/>
      <c r="C25" s="336"/>
      <c r="D25" s="986"/>
      <c r="E25" s="987"/>
      <c r="F25" s="370"/>
      <c r="G25" s="95"/>
      <c r="H25" s="100"/>
      <c r="I25" s="110"/>
      <c r="J25" s="988"/>
      <c r="K25" s="100"/>
      <c r="L25" s="958" t="str">
        <f t="shared" si="2"/>
        <v/>
      </c>
      <c r="M25" s="99"/>
      <c r="N25" s="110"/>
      <c r="O25" s="174"/>
      <c r="P25" s="353" t="str">
        <f t="shared" si="3"/>
        <v/>
      </c>
      <c r="Q25" s="353" t="str">
        <f t="shared" si="4"/>
        <v/>
      </c>
    </row>
    <row r="26" spans="1:21" ht="18" customHeight="1">
      <c r="A26" s="946"/>
      <c r="B26" s="351"/>
      <c r="C26" s="336"/>
      <c r="D26" s="986"/>
      <c r="E26" s="987"/>
      <c r="F26" s="370"/>
      <c r="G26" s="95"/>
      <c r="H26" s="100"/>
      <c r="I26" s="110"/>
      <c r="J26" s="99"/>
      <c r="K26" s="100"/>
      <c r="L26" s="958" t="str">
        <f t="shared" si="2"/>
        <v/>
      </c>
      <c r="M26" s="106"/>
      <c r="N26" s="110"/>
      <c r="O26" s="105"/>
      <c r="P26" s="353" t="str">
        <f t="shared" si="3"/>
        <v/>
      </c>
      <c r="Q26" s="353" t="str">
        <f t="shared" si="4"/>
        <v/>
      </c>
    </row>
    <row r="27" spans="1:21" ht="18" customHeight="1">
      <c r="A27" s="947"/>
      <c r="B27" s="351"/>
      <c r="C27" s="337"/>
      <c r="D27" s="972"/>
      <c r="E27" s="983"/>
      <c r="F27" s="982"/>
      <c r="G27" s="95"/>
      <c r="H27" s="118"/>
      <c r="I27" s="111"/>
      <c r="J27" s="117"/>
      <c r="K27" s="118"/>
      <c r="L27" s="959" t="str">
        <f t="shared" si="2"/>
        <v/>
      </c>
      <c r="M27" s="120"/>
      <c r="N27" s="111"/>
      <c r="O27" s="121"/>
      <c r="P27" s="354" t="str">
        <f t="shared" si="3"/>
        <v/>
      </c>
      <c r="Q27" s="354" t="str">
        <f t="shared" si="4"/>
        <v/>
      </c>
      <c r="U27" s="267"/>
    </row>
    <row r="28" spans="1:21" ht="20.5" customHeight="1">
      <c r="A28" s="1483" t="s">
        <v>661</v>
      </c>
      <c r="B28" s="349">
        <f>SUM(P29:Q38)</f>
        <v>533000</v>
      </c>
      <c r="C28" s="89"/>
      <c r="D28" s="1495"/>
      <c r="E28" s="1496"/>
      <c r="F28" s="222"/>
      <c r="G28" s="90"/>
      <c r="H28" s="90"/>
      <c r="I28" s="91"/>
      <c r="J28" s="92"/>
      <c r="K28" s="90"/>
      <c r="L28" s="91"/>
      <c r="M28" s="93"/>
      <c r="N28" s="91"/>
      <c r="O28" s="94"/>
      <c r="P28" s="350">
        <f>SUM(P29:P38)</f>
        <v>266500</v>
      </c>
      <c r="Q28" s="350">
        <f>SUM(Q29:Q38)</f>
        <v>266500</v>
      </c>
      <c r="U28" s="267"/>
    </row>
    <row r="29" spans="1:21" ht="17.5" customHeight="1">
      <c r="A29" s="1484"/>
      <c r="B29" s="351"/>
      <c r="C29" s="167"/>
      <c r="D29" s="1544" t="s">
        <v>843</v>
      </c>
      <c r="E29" s="1545"/>
      <c r="F29" s="226"/>
      <c r="G29" s="95"/>
      <c r="H29" s="113"/>
      <c r="I29" s="158"/>
      <c r="J29" s="159"/>
      <c r="K29" s="113"/>
      <c r="L29" s="158"/>
      <c r="M29" s="160"/>
      <c r="N29" s="158"/>
      <c r="O29" s="175"/>
      <c r="P29" s="353" t="str">
        <f t="shared" ref="P29:P38" si="5">IF(C29="Current Year", PRODUCT(F29, I29, L29, N29), "")</f>
        <v/>
      </c>
      <c r="Q29" s="353" t="str">
        <f t="shared" ref="Q29:Q38" si="6">IF(C29="Next Year", PRODUCT(F29, I29, L29, N29), "")</f>
        <v/>
      </c>
      <c r="U29" s="267"/>
    </row>
    <row r="30" spans="1:21" ht="17.5" customHeight="1">
      <c r="A30" s="943"/>
      <c r="B30" s="351"/>
      <c r="C30" s="190" t="s">
        <v>826</v>
      </c>
      <c r="D30" s="1499" t="s">
        <v>839</v>
      </c>
      <c r="E30" s="1500"/>
      <c r="F30" s="224">
        <v>150000</v>
      </c>
      <c r="G30" s="95" t="s">
        <v>866</v>
      </c>
      <c r="H30" s="100" t="s">
        <v>192</v>
      </c>
      <c r="I30" s="101">
        <v>1</v>
      </c>
      <c r="J30" s="103" t="s">
        <v>620</v>
      </c>
      <c r="K30" s="100" t="s">
        <v>192</v>
      </c>
      <c r="L30" s="101">
        <v>1</v>
      </c>
      <c r="M30" s="103" t="s">
        <v>624</v>
      </c>
      <c r="N30" s="110"/>
      <c r="O30" s="105"/>
      <c r="P30" s="353">
        <f t="shared" si="5"/>
        <v>150000</v>
      </c>
      <c r="Q30" s="353" t="str">
        <f t="shared" si="6"/>
        <v/>
      </c>
    </row>
    <row r="31" spans="1:21" ht="17.5" customHeight="1">
      <c r="A31" s="943"/>
      <c r="B31" s="351"/>
      <c r="C31" s="190" t="s">
        <v>826</v>
      </c>
      <c r="D31" s="1499" t="s">
        <v>829</v>
      </c>
      <c r="E31" s="1500"/>
      <c r="F31" s="224">
        <v>4500</v>
      </c>
      <c r="G31" s="95" t="s">
        <v>866</v>
      </c>
      <c r="H31" s="100" t="s">
        <v>192</v>
      </c>
      <c r="I31" s="101">
        <v>7</v>
      </c>
      <c r="J31" s="103" t="s">
        <v>623</v>
      </c>
      <c r="K31" s="100" t="s">
        <v>192</v>
      </c>
      <c r="L31" s="101">
        <v>1</v>
      </c>
      <c r="M31" s="103" t="s">
        <v>620</v>
      </c>
      <c r="N31" s="101">
        <v>1</v>
      </c>
      <c r="O31" s="105" t="s">
        <v>624</v>
      </c>
      <c r="P31" s="353">
        <f t="shared" si="5"/>
        <v>31500</v>
      </c>
      <c r="Q31" s="353" t="str">
        <f t="shared" si="6"/>
        <v/>
      </c>
    </row>
    <row r="32" spans="1:21" ht="17.5" customHeight="1">
      <c r="A32" s="943"/>
      <c r="B32" s="351"/>
      <c r="C32" s="190" t="s">
        <v>826</v>
      </c>
      <c r="D32" s="1499" t="s">
        <v>864</v>
      </c>
      <c r="E32" s="1500"/>
      <c r="F32" s="224">
        <v>13500</v>
      </c>
      <c r="G32" s="95" t="s">
        <v>866</v>
      </c>
      <c r="H32" s="100" t="s">
        <v>192</v>
      </c>
      <c r="I32" s="101">
        <v>6</v>
      </c>
      <c r="J32" s="103" t="s">
        <v>931</v>
      </c>
      <c r="K32" s="100" t="s">
        <v>192</v>
      </c>
      <c r="L32" s="101">
        <v>1</v>
      </c>
      <c r="M32" s="103" t="s">
        <v>620</v>
      </c>
      <c r="N32" s="101">
        <v>1</v>
      </c>
      <c r="O32" s="105" t="s">
        <v>624</v>
      </c>
      <c r="P32" s="353">
        <f t="shared" si="5"/>
        <v>81000</v>
      </c>
      <c r="Q32" s="353" t="str">
        <f t="shared" si="6"/>
        <v/>
      </c>
    </row>
    <row r="33" spans="1:17" ht="17.5" customHeight="1">
      <c r="A33" s="943"/>
      <c r="B33" s="351"/>
      <c r="C33" s="190" t="s">
        <v>826</v>
      </c>
      <c r="D33" s="1499" t="s">
        <v>840</v>
      </c>
      <c r="E33" s="1500"/>
      <c r="F33" s="224">
        <v>4000</v>
      </c>
      <c r="G33" s="95" t="s">
        <v>866</v>
      </c>
      <c r="H33" s="100" t="s">
        <v>192</v>
      </c>
      <c r="I33" s="101">
        <v>1</v>
      </c>
      <c r="J33" s="103" t="s">
        <v>620</v>
      </c>
      <c r="K33" s="100" t="s">
        <v>192</v>
      </c>
      <c r="L33" s="101">
        <v>1</v>
      </c>
      <c r="M33" s="103" t="s">
        <v>624</v>
      </c>
      <c r="N33" s="110"/>
      <c r="O33" s="105"/>
      <c r="P33" s="353">
        <f t="shared" si="5"/>
        <v>4000</v>
      </c>
      <c r="Q33" s="353" t="str">
        <f t="shared" si="6"/>
        <v/>
      </c>
    </row>
    <row r="34" spans="1:17" ht="17.5" customHeight="1">
      <c r="A34" s="943"/>
      <c r="B34" s="351"/>
      <c r="C34" s="336"/>
      <c r="D34" s="1540" t="s">
        <v>865</v>
      </c>
      <c r="E34" s="1541"/>
      <c r="F34" s="370"/>
      <c r="G34" s="95"/>
      <c r="H34" s="100"/>
      <c r="I34" s="110"/>
      <c r="J34" s="103"/>
      <c r="K34" s="100"/>
      <c r="L34" s="110"/>
      <c r="M34" s="103"/>
      <c r="N34" s="110"/>
      <c r="O34" s="105"/>
      <c r="P34" s="353" t="str">
        <f t="shared" si="5"/>
        <v/>
      </c>
      <c r="Q34" s="353" t="str">
        <f t="shared" si="6"/>
        <v/>
      </c>
    </row>
    <row r="35" spans="1:17" ht="17.5" customHeight="1">
      <c r="A35" s="943"/>
      <c r="B35" s="351"/>
      <c r="C35" s="190" t="s">
        <v>827</v>
      </c>
      <c r="D35" s="1499" t="s">
        <v>839</v>
      </c>
      <c r="E35" s="1500"/>
      <c r="F35" s="224">
        <v>150000</v>
      </c>
      <c r="G35" s="95"/>
      <c r="H35" s="100"/>
      <c r="I35" s="101">
        <v>1</v>
      </c>
      <c r="J35" s="108"/>
      <c r="K35" s="100"/>
      <c r="L35" s="101">
        <v>1</v>
      </c>
      <c r="M35" s="103"/>
      <c r="N35" s="110"/>
      <c r="O35" s="104"/>
      <c r="P35" s="353" t="str">
        <f t="shared" si="5"/>
        <v/>
      </c>
      <c r="Q35" s="353">
        <f t="shared" si="6"/>
        <v>150000</v>
      </c>
    </row>
    <row r="36" spans="1:17" ht="17.5" customHeight="1">
      <c r="A36" s="943"/>
      <c r="B36" s="351"/>
      <c r="C36" s="190" t="s">
        <v>827</v>
      </c>
      <c r="D36" s="1499" t="s">
        <v>829</v>
      </c>
      <c r="E36" s="1500"/>
      <c r="F36" s="224">
        <v>4500</v>
      </c>
      <c r="G36" s="95"/>
      <c r="H36" s="100"/>
      <c r="I36" s="101">
        <v>7</v>
      </c>
      <c r="J36" s="109"/>
      <c r="K36" s="100"/>
      <c r="L36" s="101">
        <v>1</v>
      </c>
      <c r="M36" s="103"/>
      <c r="N36" s="101">
        <v>1</v>
      </c>
      <c r="O36" s="104"/>
      <c r="P36" s="353" t="str">
        <f t="shared" si="5"/>
        <v/>
      </c>
      <c r="Q36" s="353">
        <f t="shared" si="6"/>
        <v>31500</v>
      </c>
    </row>
    <row r="37" spans="1:17" ht="17.5" customHeight="1">
      <c r="A37" s="943"/>
      <c r="B37" s="351"/>
      <c r="C37" s="190" t="s">
        <v>827</v>
      </c>
      <c r="D37" s="1499" t="s">
        <v>864</v>
      </c>
      <c r="E37" s="1500"/>
      <c r="F37" s="224">
        <v>13500</v>
      </c>
      <c r="G37" s="95"/>
      <c r="H37" s="100"/>
      <c r="I37" s="101">
        <v>6</v>
      </c>
      <c r="J37" s="103"/>
      <c r="K37" s="100"/>
      <c r="L37" s="101">
        <v>1</v>
      </c>
      <c r="M37" s="103"/>
      <c r="N37" s="101">
        <v>1</v>
      </c>
      <c r="O37" s="105"/>
      <c r="P37" s="353" t="str">
        <f t="shared" si="5"/>
        <v/>
      </c>
      <c r="Q37" s="353">
        <f t="shared" si="6"/>
        <v>81000</v>
      </c>
    </row>
    <row r="38" spans="1:17" ht="17.5" customHeight="1">
      <c r="A38" s="943"/>
      <c r="B38" s="351"/>
      <c r="C38" s="190" t="s">
        <v>827</v>
      </c>
      <c r="D38" s="1499" t="s">
        <v>840</v>
      </c>
      <c r="E38" s="1500"/>
      <c r="F38" s="224">
        <v>4000</v>
      </c>
      <c r="G38" s="95"/>
      <c r="H38" s="100"/>
      <c r="I38" s="101">
        <v>1</v>
      </c>
      <c r="J38" s="103"/>
      <c r="K38" s="100"/>
      <c r="L38" s="101">
        <v>1</v>
      </c>
      <c r="M38" s="103"/>
      <c r="N38" s="110"/>
      <c r="O38" s="105"/>
      <c r="P38" s="353" t="str">
        <f t="shared" si="5"/>
        <v/>
      </c>
      <c r="Q38" s="353">
        <f t="shared" si="6"/>
        <v>4000</v>
      </c>
    </row>
    <row r="39" spans="1:17" ht="20.5" customHeight="1">
      <c r="A39" s="1483" t="s">
        <v>662</v>
      </c>
      <c r="B39" s="349">
        <f>SUM(P40:Q42)</f>
        <v>600000</v>
      </c>
      <c r="C39" s="89"/>
      <c r="D39" s="1495"/>
      <c r="E39" s="1496"/>
      <c r="F39" s="222"/>
      <c r="G39" s="90"/>
      <c r="H39" s="90"/>
      <c r="I39" s="91"/>
      <c r="J39" s="92"/>
      <c r="K39" s="90"/>
      <c r="L39" s="91"/>
      <c r="M39" s="93"/>
      <c r="N39" s="91"/>
      <c r="O39" s="94"/>
      <c r="P39" s="350">
        <f>SUM(P40:P42)</f>
        <v>300000</v>
      </c>
      <c r="Q39" s="350">
        <f>SUM(Q40:Q42)</f>
        <v>300000</v>
      </c>
    </row>
    <row r="40" spans="1:17" ht="18" customHeight="1">
      <c r="A40" s="1484"/>
      <c r="B40" s="351"/>
      <c r="C40" s="191" t="s">
        <v>826</v>
      </c>
      <c r="D40" s="1493" t="s">
        <v>841</v>
      </c>
      <c r="E40" s="1494"/>
      <c r="F40" s="223">
        <v>10000</v>
      </c>
      <c r="G40" s="95" t="s">
        <v>866</v>
      </c>
      <c r="H40" s="113" t="s">
        <v>191</v>
      </c>
      <c r="I40" s="114">
        <v>30</v>
      </c>
      <c r="J40" s="179" t="s">
        <v>623</v>
      </c>
      <c r="K40" s="113"/>
      <c r="L40" s="158"/>
      <c r="M40" s="115"/>
      <c r="N40" s="158"/>
      <c r="O40" s="116"/>
      <c r="P40" s="352">
        <f>IF(C40="Current Year", PRODUCT(F40, I40, L40, N40), "")</f>
        <v>300000</v>
      </c>
      <c r="Q40" s="352" t="str">
        <f>IF(C40="Next Year", PRODUCT(F40, I40, L40, N40), "")</f>
        <v/>
      </c>
    </row>
    <row r="41" spans="1:17" ht="18" customHeight="1">
      <c r="A41" s="943"/>
      <c r="B41" s="351"/>
      <c r="C41" s="190" t="s">
        <v>827</v>
      </c>
      <c r="D41" s="1499" t="s">
        <v>841</v>
      </c>
      <c r="E41" s="1500"/>
      <c r="F41" s="224">
        <v>10000</v>
      </c>
      <c r="G41" s="95" t="s">
        <v>866</v>
      </c>
      <c r="H41" s="100" t="s">
        <v>191</v>
      </c>
      <c r="I41" s="101">
        <v>30</v>
      </c>
      <c r="J41" s="102" t="s">
        <v>623</v>
      </c>
      <c r="K41" s="100"/>
      <c r="L41" s="110"/>
      <c r="M41" s="106"/>
      <c r="N41" s="110"/>
      <c r="O41" s="105"/>
      <c r="P41" s="353" t="str">
        <f>IF(C41="Current Year", PRODUCT(F41, I41, L41, N41), "")</f>
        <v/>
      </c>
      <c r="Q41" s="353">
        <f>IF(C41="Next Year", PRODUCT(F41, I41, L41, N41), "")</f>
        <v>300000</v>
      </c>
    </row>
    <row r="42" spans="1:17" ht="18" customHeight="1">
      <c r="A42" s="943"/>
      <c r="B42" s="351"/>
      <c r="C42" s="337"/>
      <c r="D42" s="1536"/>
      <c r="E42" s="1537"/>
      <c r="F42" s="982"/>
      <c r="G42" s="95"/>
      <c r="H42" s="111"/>
      <c r="I42" s="111"/>
      <c r="J42" s="117"/>
      <c r="K42" s="118"/>
      <c r="L42" s="111"/>
      <c r="M42" s="120"/>
      <c r="N42" s="111"/>
      <c r="O42" s="121"/>
      <c r="P42" s="354" t="str">
        <f>IF(C42="Current Year", PRODUCT(F42, I42, L42, N42), "")</f>
        <v/>
      </c>
      <c r="Q42" s="354" t="str">
        <f>IF(C42="Next Year", PRODUCT(F42, I42, L42, N42), "")</f>
        <v/>
      </c>
    </row>
    <row r="43" spans="1:17" ht="20.5" customHeight="1">
      <c r="A43" s="1481" t="s">
        <v>877</v>
      </c>
      <c r="B43" s="349">
        <f>SUM(P44:Q45)</f>
        <v>600000</v>
      </c>
      <c r="C43" s="89"/>
      <c r="D43" s="1495"/>
      <c r="E43" s="1496"/>
      <c r="F43" s="222"/>
      <c r="G43" s="90"/>
      <c r="H43" s="90"/>
      <c r="I43" s="91"/>
      <c r="J43" s="92"/>
      <c r="K43" s="90"/>
      <c r="L43" s="91"/>
      <c r="M43" s="93"/>
      <c r="N43" s="91"/>
      <c r="O43" s="990"/>
      <c r="P43" s="350">
        <f>SUM(P44:P45)</f>
        <v>300000</v>
      </c>
      <c r="Q43" s="350">
        <f>SUM(Q44:Q45)</f>
        <v>300000</v>
      </c>
    </row>
    <row r="44" spans="1:17" ht="18" customHeight="1">
      <c r="A44" s="1482"/>
      <c r="B44" s="351"/>
      <c r="C44" s="191" t="s">
        <v>826</v>
      </c>
      <c r="D44" s="1493" t="s">
        <v>842</v>
      </c>
      <c r="E44" s="1494"/>
      <c r="F44" s="223">
        <v>10000</v>
      </c>
      <c r="G44" s="95" t="s">
        <v>866</v>
      </c>
      <c r="H44" s="113" t="s">
        <v>191</v>
      </c>
      <c r="I44" s="114">
        <v>30</v>
      </c>
      <c r="J44" s="179" t="s">
        <v>623</v>
      </c>
      <c r="K44" s="113"/>
      <c r="L44" s="158"/>
      <c r="M44" s="115"/>
      <c r="N44" s="158"/>
      <c r="O44" s="116"/>
      <c r="P44" s="352">
        <f>IF(C44="Current Year", PRODUCT(F44, I44, L44, N44), "")</f>
        <v>300000</v>
      </c>
      <c r="Q44" s="352" t="str">
        <f>IF(C44="Next Year", PRODUCT(F44, I44, L44, N44), "")</f>
        <v/>
      </c>
    </row>
    <row r="45" spans="1:17" ht="18" customHeight="1">
      <c r="A45" s="1485"/>
      <c r="B45" s="351"/>
      <c r="C45" s="189" t="s">
        <v>827</v>
      </c>
      <c r="D45" s="1503" t="s">
        <v>842</v>
      </c>
      <c r="E45" s="1504"/>
      <c r="F45" s="225">
        <v>10000</v>
      </c>
      <c r="G45" s="95" t="s">
        <v>866</v>
      </c>
      <c r="H45" s="118" t="s">
        <v>191</v>
      </c>
      <c r="I45" s="119">
        <v>30</v>
      </c>
      <c r="J45" s="157" t="s">
        <v>623</v>
      </c>
      <c r="K45" s="118"/>
      <c r="L45" s="111"/>
      <c r="M45" s="120"/>
      <c r="N45" s="111"/>
      <c r="O45" s="121"/>
      <c r="P45" s="354" t="str">
        <f>IF(C45="Current Year", PRODUCT(F45, I45, L45, N45), "")</f>
        <v/>
      </c>
      <c r="Q45" s="354">
        <f>IF(C45="Next Year", PRODUCT(F45, I45, L45, N45), "")</f>
        <v>300000</v>
      </c>
    </row>
    <row r="46" spans="1:17" ht="20.5" customHeight="1">
      <c r="A46" s="1481" t="s">
        <v>786</v>
      </c>
      <c r="B46" s="349">
        <f>SUM(P47:Q51)</f>
        <v>759500</v>
      </c>
      <c r="C46" s="89"/>
      <c r="D46" s="214" t="s">
        <v>760</v>
      </c>
      <c r="E46" s="231" t="s">
        <v>614</v>
      </c>
      <c r="F46" s="222"/>
      <c r="G46" s="90"/>
      <c r="H46" s="90"/>
      <c r="I46" s="91"/>
      <c r="J46" s="92"/>
      <c r="K46" s="90"/>
      <c r="L46" s="91"/>
      <c r="M46" s="93"/>
      <c r="N46" s="91"/>
      <c r="O46" s="94"/>
      <c r="P46" s="350">
        <f>SUM(P47:P51)</f>
        <v>682500</v>
      </c>
      <c r="Q46" s="350">
        <f>SUM(Q47:Q51)</f>
        <v>77000</v>
      </c>
    </row>
    <row r="47" spans="1:17" ht="52.5">
      <c r="A47" s="1482"/>
      <c r="B47" s="355"/>
      <c r="C47" s="191" t="s">
        <v>826</v>
      </c>
      <c r="D47" s="181" t="s">
        <v>844</v>
      </c>
      <c r="E47" s="938" t="s">
        <v>850</v>
      </c>
      <c r="F47" s="223">
        <v>6500</v>
      </c>
      <c r="G47" s="95" t="s">
        <v>866</v>
      </c>
      <c r="H47" s="158" t="s">
        <v>191</v>
      </c>
      <c r="I47" s="114">
        <v>15</v>
      </c>
      <c r="J47" s="112" t="s">
        <v>625</v>
      </c>
      <c r="K47" s="158" t="s">
        <v>191</v>
      </c>
      <c r="L47" s="114">
        <v>7</v>
      </c>
      <c r="M47" s="112" t="s">
        <v>928</v>
      </c>
      <c r="N47" s="158"/>
      <c r="O47" s="116"/>
      <c r="P47" s="352">
        <f>IF(C47="Current Year", PRODUCT(F47, I47, L47, N47), "")</f>
        <v>682500</v>
      </c>
      <c r="Q47" s="352" t="str">
        <f>IF(C47="Next Year", PRODUCT(F47, I47, L47, N47), "")</f>
        <v/>
      </c>
    </row>
    <row r="48" spans="1:17" ht="52.5">
      <c r="A48" s="948"/>
      <c r="B48" s="351"/>
      <c r="C48" s="190" t="s">
        <v>827</v>
      </c>
      <c r="D48" s="168" t="s">
        <v>845</v>
      </c>
      <c r="E48" s="939" t="s">
        <v>850</v>
      </c>
      <c r="F48" s="224">
        <v>5500</v>
      </c>
      <c r="G48" s="95" t="s">
        <v>866</v>
      </c>
      <c r="H48" s="110" t="s">
        <v>191</v>
      </c>
      <c r="I48" s="101">
        <v>2</v>
      </c>
      <c r="J48" s="99" t="s">
        <v>625</v>
      </c>
      <c r="K48" s="110" t="s">
        <v>191</v>
      </c>
      <c r="L48" s="101">
        <v>7</v>
      </c>
      <c r="M48" s="99" t="s">
        <v>928</v>
      </c>
      <c r="N48" s="110"/>
      <c r="O48" s="105"/>
      <c r="P48" s="353" t="str">
        <f>IF(C48="Current Year", PRODUCT(F48, I48, L48, N48), "")</f>
        <v/>
      </c>
      <c r="Q48" s="353">
        <f>IF(C48="Next Year", PRODUCT(F48, I48, L48, N48), "")</f>
        <v>77000</v>
      </c>
    </row>
    <row r="49" spans="1:17" ht="18" customHeight="1">
      <c r="A49" s="948"/>
      <c r="B49" s="351"/>
      <c r="C49" s="336"/>
      <c r="D49" s="984"/>
      <c r="E49" s="979"/>
      <c r="F49" s="370"/>
      <c r="G49" s="95"/>
      <c r="H49" s="110"/>
      <c r="I49" s="110"/>
      <c r="J49" s="99"/>
      <c r="K49" s="110"/>
      <c r="L49" s="110"/>
      <c r="M49" s="99"/>
      <c r="N49" s="110"/>
      <c r="O49" s="105"/>
      <c r="P49" s="353" t="str">
        <f>IF(C49="Current Year", PRODUCT(F49, I49, L49, N49), "")</f>
        <v/>
      </c>
      <c r="Q49" s="353" t="str">
        <f>IF(C49="Next Year", PRODUCT(F49, I49, L49, N49), "")</f>
        <v/>
      </c>
    </row>
    <row r="50" spans="1:17" ht="18" customHeight="1">
      <c r="A50" s="948"/>
      <c r="B50" s="351"/>
      <c r="C50" s="336"/>
      <c r="D50" s="984"/>
      <c r="E50" s="979"/>
      <c r="F50" s="370"/>
      <c r="G50" s="95"/>
      <c r="H50" s="110"/>
      <c r="I50" s="110"/>
      <c r="J50" s="99"/>
      <c r="K50" s="110"/>
      <c r="L50" s="110"/>
      <c r="M50" s="99"/>
      <c r="N50" s="110"/>
      <c r="O50" s="105"/>
      <c r="P50" s="353" t="str">
        <f>IF(C50="Current Year", PRODUCT(F50, I50, L50, N50), "")</f>
        <v/>
      </c>
      <c r="Q50" s="353" t="str">
        <f>IF(C50="Next Year", PRODUCT(F50, I50, L50, N50), "")</f>
        <v/>
      </c>
    </row>
    <row r="51" spans="1:17" ht="18" customHeight="1">
      <c r="A51" s="948"/>
      <c r="B51" s="356"/>
      <c r="C51" s="337"/>
      <c r="D51" s="985"/>
      <c r="E51" s="981"/>
      <c r="F51" s="982"/>
      <c r="G51" s="95"/>
      <c r="H51" s="111"/>
      <c r="I51" s="111"/>
      <c r="J51" s="117"/>
      <c r="K51" s="111"/>
      <c r="L51" s="111"/>
      <c r="M51" s="117"/>
      <c r="N51" s="111"/>
      <c r="O51" s="121"/>
      <c r="P51" s="354" t="str">
        <f>IF(C51="Current Year", PRODUCT(F51, I51, L51, N51), "")</f>
        <v/>
      </c>
      <c r="Q51" s="354" t="str">
        <f>IF(C51="Next Year", PRODUCT(F51, I51, L51, N51), "")</f>
        <v/>
      </c>
    </row>
    <row r="52" spans="1:17" ht="20.5" customHeight="1">
      <c r="A52" s="1483" t="s">
        <v>664</v>
      </c>
      <c r="B52" s="349">
        <f>SUM(P53:Q57)</f>
        <v>29750</v>
      </c>
      <c r="C52" s="89"/>
      <c r="D52" s="214" t="s">
        <v>760</v>
      </c>
      <c r="E52" s="231" t="s">
        <v>614</v>
      </c>
      <c r="F52" s="222"/>
      <c r="G52" s="90"/>
      <c r="H52" s="90"/>
      <c r="I52" s="91"/>
      <c r="J52" s="92"/>
      <c r="K52" s="90"/>
      <c r="L52" s="91"/>
      <c r="M52" s="93"/>
      <c r="N52" s="91"/>
      <c r="O52" s="94"/>
      <c r="P52" s="350">
        <f>SUM(P53:P57)</f>
        <v>14875</v>
      </c>
      <c r="Q52" s="350">
        <f>SUM(Q53:Q57)</f>
        <v>14875</v>
      </c>
    </row>
    <row r="53" spans="1:17" ht="35" customHeight="1">
      <c r="A53" s="1484"/>
      <c r="B53" s="357"/>
      <c r="C53" s="191" t="s">
        <v>826</v>
      </c>
      <c r="D53" s="270" t="s">
        <v>846</v>
      </c>
      <c r="E53" s="938" t="s">
        <v>851</v>
      </c>
      <c r="F53" s="223">
        <v>2125</v>
      </c>
      <c r="G53" s="95" t="s">
        <v>866</v>
      </c>
      <c r="H53" s="158" t="s">
        <v>191</v>
      </c>
      <c r="I53" s="114">
        <v>1</v>
      </c>
      <c r="J53" s="112" t="s">
        <v>929</v>
      </c>
      <c r="K53" s="113" t="s">
        <v>191</v>
      </c>
      <c r="L53" s="114">
        <v>7</v>
      </c>
      <c r="M53" s="112" t="s">
        <v>928</v>
      </c>
      <c r="N53" s="158"/>
      <c r="O53" s="116"/>
      <c r="P53" s="352">
        <f>IF(C53="Current Year", PRODUCT(F53, I53, L53, N53), "")</f>
        <v>14875</v>
      </c>
      <c r="Q53" s="352" t="str">
        <f>IF(C53="Next Year", PRODUCT(F53, I53, L53, N53), "")</f>
        <v/>
      </c>
    </row>
    <row r="54" spans="1:17" ht="35" customHeight="1">
      <c r="A54" s="946"/>
      <c r="B54" s="357"/>
      <c r="C54" s="190" t="s">
        <v>827</v>
      </c>
      <c r="D54" s="270" t="s">
        <v>846</v>
      </c>
      <c r="E54" s="939" t="s">
        <v>851</v>
      </c>
      <c r="F54" s="224">
        <v>2125</v>
      </c>
      <c r="G54" s="95" t="s">
        <v>866</v>
      </c>
      <c r="H54" s="110" t="s">
        <v>191</v>
      </c>
      <c r="I54" s="101">
        <v>1</v>
      </c>
      <c r="J54" s="95" t="s">
        <v>929</v>
      </c>
      <c r="K54" s="100" t="s">
        <v>191</v>
      </c>
      <c r="L54" s="101">
        <v>7</v>
      </c>
      <c r="M54" s="99" t="s">
        <v>928</v>
      </c>
      <c r="N54" s="110"/>
      <c r="O54" s="105"/>
      <c r="P54" s="353" t="str">
        <f>IF(C54="Current Year", PRODUCT(F54, I54, L54, N54), "")</f>
        <v/>
      </c>
      <c r="Q54" s="353">
        <f>IF(C54="Next Year", PRODUCT(F54, I54, L54, N54), "")</f>
        <v>14875</v>
      </c>
    </row>
    <row r="55" spans="1:17" ht="18" customHeight="1">
      <c r="A55" s="946"/>
      <c r="B55" s="357"/>
      <c r="C55" s="336"/>
      <c r="D55" s="969"/>
      <c r="E55" s="979"/>
      <c r="F55" s="370"/>
      <c r="G55" s="95"/>
      <c r="H55" s="110"/>
      <c r="I55" s="110"/>
      <c r="J55" s="99"/>
      <c r="K55" s="110"/>
      <c r="L55" s="110"/>
      <c r="M55" s="99"/>
      <c r="N55" s="110"/>
      <c r="O55" s="105"/>
      <c r="P55" s="353" t="str">
        <f>IF(C55="Current Year", PRODUCT(F55, I55, L55, N55), "")</f>
        <v/>
      </c>
      <c r="Q55" s="353" t="str">
        <f>IF(C55="Next Year", PRODUCT(F55, I55, L55, N55), "")</f>
        <v/>
      </c>
    </row>
    <row r="56" spans="1:17" ht="18" customHeight="1">
      <c r="A56" s="943"/>
      <c r="B56" s="357"/>
      <c r="C56" s="336"/>
      <c r="D56" s="969"/>
      <c r="E56" s="979"/>
      <c r="F56" s="370"/>
      <c r="G56" s="95"/>
      <c r="H56" s="110"/>
      <c r="I56" s="110"/>
      <c r="J56" s="99"/>
      <c r="K56" s="110"/>
      <c r="L56" s="110"/>
      <c r="M56" s="99"/>
      <c r="N56" s="110"/>
      <c r="O56" s="105"/>
      <c r="P56" s="353" t="str">
        <f>IF(C56="Current Year", PRODUCT(F56, I56, L56, N56), "")</f>
        <v/>
      </c>
      <c r="Q56" s="353" t="str">
        <f>IF(C56="Next Year", PRODUCT(F56, I56, L56, N56), "")</f>
        <v/>
      </c>
    </row>
    <row r="57" spans="1:17" ht="18" customHeight="1">
      <c r="A57" s="943"/>
      <c r="B57" s="357"/>
      <c r="C57" s="337"/>
      <c r="D57" s="980"/>
      <c r="E57" s="981"/>
      <c r="F57" s="982"/>
      <c r="G57" s="95"/>
      <c r="H57" s="111"/>
      <c r="I57" s="111"/>
      <c r="J57" s="117"/>
      <c r="K57" s="111"/>
      <c r="L57" s="111"/>
      <c r="M57" s="117"/>
      <c r="N57" s="111"/>
      <c r="O57" s="121"/>
      <c r="P57" s="354" t="str">
        <f>IF(C57="Current Year", PRODUCT(F57, I57, L57, N57), "")</f>
        <v/>
      </c>
      <c r="Q57" s="354" t="str">
        <f>IF(C57="Next Year", PRODUCT(F57, I57, L57, N57), "")</f>
        <v/>
      </c>
    </row>
    <row r="58" spans="1:17" ht="20.5" customHeight="1">
      <c r="A58" s="1481" t="s">
        <v>665</v>
      </c>
      <c r="B58" s="349">
        <f>SUM(P59:Q60)</f>
        <v>60000</v>
      </c>
      <c r="C58" s="89"/>
      <c r="D58" s="214" t="s">
        <v>760</v>
      </c>
      <c r="E58" s="231" t="s">
        <v>614</v>
      </c>
      <c r="F58" s="222"/>
      <c r="G58" s="90"/>
      <c r="H58" s="90"/>
      <c r="I58" s="91"/>
      <c r="J58" s="92"/>
      <c r="K58" s="90"/>
      <c r="L58" s="91"/>
      <c r="M58" s="93"/>
      <c r="N58" s="91"/>
      <c r="O58" s="94"/>
      <c r="P58" s="350">
        <f>SUM(P59:P60)</f>
        <v>60000</v>
      </c>
      <c r="Q58" s="350">
        <f>SUM(Q59:Q60)</f>
        <v>0</v>
      </c>
    </row>
    <row r="59" spans="1:17" ht="52.5">
      <c r="A59" s="1482"/>
      <c r="B59" s="351"/>
      <c r="C59" s="191" t="s">
        <v>826</v>
      </c>
      <c r="D59" s="219" t="s">
        <v>855</v>
      </c>
      <c r="E59" s="935" t="s">
        <v>852</v>
      </c>
      <c r="F59" s="223">
        <v>2000</v>
      </c>
      <c r="G59" s="95" t="s">
        <v>866</v>
      </c>
      <c r="H59" s="158" t="s">
        <v>191</v>
      </c>
      <c r="I59" s="114">
        <v>30</v>
      </c>
      <c r="J59" s="112" t="s">
        <v>626</v>
      </c>
      <c r="K59" s="113"/>
      <c r="L59" s="158"/>
      <c r="M59" s="115"/>
      <c r="N59" s="158"/>
      <c r="O59" s="116"/>
      <c r="P59" s="352">
        <f>IF(C59="Current Year", PRODUCT(F59, I59, L59, N59), "")</f>
        <v>60000</v>
      </c>
      <c r="Q59" s="352" t="str">
        <f>IF(C59="Next Year", PRODUCT(F59, I59, L59, N59), "")</f>
        <v/>
      </c>
    </row>
    <row r="60" spans="1:17">
      <c r="A60" s="948"/>
      <c r="B60" s="351"/>
      <c r="C60" s="337"/>
      <c r="D60" s="972"/>
      <c r="E60" s="983"/>
      <c r="F60" s="982"/>
      <c r="G60" s="95"/>
      <c r="H60" s="111"/>
      <c r="I60" s="111"/>
      <c r="J60" s="117"/>
      <c r="K60" s="118"/>
      <c r="L60" s="111"/>
      <c r="M60" s="120"/>
      <c r="N60" s="111"/>
      <c r="O60" s="121"/>
      <c r="P60" s="354" t="str">
        <f>IF(C60="Current Year", PRODUCT(F60, I60, L60, N60), "")</f>
        <v/>
      </c>
      <c r="Q60" s="354" t="str">
        <f>IF(C60="Next Year", PRODUCT(F60, I60, L60, N60), "")</f>
        <v/>
      </c>
    </row>
    <row r="61" spans="1:17" ht="20.5" customHeight="1">
      <c r="A61" s="1481" t="s">
        <v>669</v>
      </c>
      <c r="B61" s="349">
        <f>SUM(P62:Q63)</f>
        <v>0</v>
      </c>
      <c r="C61" s="89"/>
      <c r="D61" s="1495"/>
      <c r="E61" s="1496"/>
      <c r="F61" s="222"/>
      <c r="G61" s="90"/>
      <c r="H61" s="90"/>
      <c r="I61" s="91"/>
      <c r="J61" s="92"/>
      <c r="K61" s="90"/>
      <c r="L61" s="91"/>
      <c r="M61" s="93"/>
      <c r="N61" s="91"/>
      <c r="O61" s="94"/>
      <c r="P61" s="350">
        <f>SUM(P62:P63)</f>
        <v>0</v>
      </c>
      <c r="Q61" s="350">
        <f>SUM(Q62:Q63)</f>
        <v>0</v>
      </c>
    </row>
    <row r="62" spans="1:17">
      <c r="A62" s="1482"/>
      <c r="B62" s="351"/>
      <c r="C62" s="338"/>
      <c r="D62" s="1501"/>
      <c r="E62" s="1502"/>
      <c r="F62" s="952"/>
      <c r="G62" s="95"/>
      <c r="H62" s="158"/>
      <c r="I62" s="158"/>
      <c r="J62" s="112"/>
      <c r="K62" s="158"/>
      <c r="L62" s="158"/>
      <c r="M62" s="115"/>
      <c r="N62" s="158"/>
      <c r="O62" s="116"/>
      <c r="P62" s="352" t="str">
        <f>IF(C62="Current Year", PRODUCT(F62, I62, L62, N62), "")</f>
        <v/>
      </c>
      <c r="Q62" s="352" t="str">
        <f>IF(C62="Next Year", PRODUCT(F62, I62, L62, N62), "")</f>
        <v/>
      </c>
    </row>
    <row r="63" spans="1:17">
      <c r="A63" s="948"/>
      <c r="B63" s="351"/>
      <c r="C63" s="337"/>
      <c r="D63" s="1536"/>
      <c r="E63" s="1537"/>
      <c r="F63" s="982"/>
      <c r="G63" s="95"/>
      <c r="H63" s="111"/>
      <c r="I63" s="111"/>
      <c r="J63" s="117"/>
      <c r="K63" s="111"/>
      <c r="L63" s="111"/>
      <c r="M63" s="120"/>
      <c r="N63" s="111"/>
      <c r="O63" s="121"/>
      <c r="P63" s="354" t="str">
        <f>IF(C63="Current Year", PRODUCT(F63, I63, L63, N63), "")</f>
        <v/>
      </c>
      <c r="Q63" s="354" t="str">
        <f>IF(C63="Next Year", PRODUCT(F63, I63, L63, N63), "")</f>
        <v/>
      </c>
    </row>
    <row r="64" spans="1:17" ht="20.5" customHeight="1">
      <c r="A64" s="949" t="s">
        <v>873</v>
      </c>
      <c r="B64" s="359">
        <f>B65+B72</f>
        <v>883400</v>
      </c>
      <c r="C64" s="218"/>
      <c r="D64" s="1522"/>
      <c r="E64" s="1523"/>
      <c r="F64" s="227"/>
      <c r="G64" s="82"/>
      <c r="H64" s="82"/>
      <c r="I64" s="83"/>
      <c r="J64" s="84"/>
      <c r="K64" s="82"/>
      <c r="L64" s="83"/>
      <c r="M64" s="85"/>
      <c r="N64" s="83"/>
      <c r="O64" s="86"/>
      <c r="P64" s="359">
        <f>P65+P72</f>
        <v>0</v>
      </c>
      <c r="Q64" s="359">
        <f>Q65+Q72</f>
        <v>883400</v>
      </c>
    </row>
    <row r="65" spans="1:17">
      <c r="A65" s="1488" t="s">
        <v>876</v>
      </c>
      <c r="B65" s="349">
        <f>SUM(P66:Q71)</f>
        <v>883400</v>
      </c>
      <c r="C65" s="89"/>
      <c r="D65" s="1495"/>
      <c r="E65" s="1496"/>
      <c r="F65" s="222"/>
      <c r="G65" s="90"/>
      <c r="H65" s="90"/>
      <c r="I65" s="91"/>
      <c r="J65" s="92"/>
      <c r="K65" s="90"/>
      <c r="L65" s="91"/>
      <c r="M65" s="93"/>
      <c r="N65" s="91"/>
      <c r="O65" s="94"/>
      <c r="P65" s="350">
        <f>SUM(P67:P71)</f>
        <v>0</v>
      </c>
      <c r="Q65" s="350">
        <f>SUM(Q67:Q71)</f>
        <v>883400</v>
      </c>
    </row>
    <row r="66" spans="1:17" ht="17.5" customHeight="1">
      <c r="A66" s="1489"/>
      <c r="B66" s="351"/>
      <c r="C66" s="167"/>
      <c r="D66" s="1501" t="s">
        <v>856</v>
      </c>
      <c r="E66" s="1502"/>
      <c r="F66" s="226"/>
      <c r="G66" s="95"/>
      <c r="H66" s="113"/>
      <c r="I66" s="158"/>
      <c r="J66" s="159"/>
      <c r="K66" s="113"/>
      <c r="L66" s="158"/>
      <c r="M66" s="166"/>
      <c r="N66" s="158"/>
      <c r="O66" s="175"/>
      <c r="P66" s="353" t="str">
        <f t="shared" ref="P66:P71" si="7">IF(C66="Current Year", PRODUCT(F66, I66, L66, N66), "")</f>
        <v/>
      </c>
      <c r="Q66" s="353" t="str">
        <f t="shared" ref="Q66:Q71" si="8">IF(C66="Next Year", PRODUCT(F66, I66, L66, N66), "")</f>
        <v/>
      </c>
    </row>
    <row r="67" spans="1:17" ht="17.5" customHeight="1">
      <c r="A67" s="1489"/>
      <c r="B67" s="351"/>
      <c r="C67" s="190" t="s">
        <v>827</v>
      </c>
      <c r="D67" s="1528" t="s">
        <v>857</v>
      </c>
      <c r="E67" s="1529"/>
      <c r="F67" s="224">
        <v>150000</v>
      </c>
      <c r="G67" s="95" t="s">
        <v>866</v>
      </c>
      <c r="H67" s="100" t="s">
        <v>191</v>
      </c>
      <c r="I67" s="101">
        <v>2</v>
      </c>
      <c r="J67" s="103" t="s">
        <v>620</v>
      </c>
      <c r="K67" s="100"/>
      <c r="L67" s="110"/>
      <c r="M67" s="106"/>
      <c r="N67" s="110"/>
      <c r="O67" s="105"/>
      <c r="P67" s="353" t="str">
        <f t="shared" si="7"/>
        <v/>
      </c>
      <c r="Q67" s="353">
        <f t="shared" si="8"/>
        <v>300000</v>
      </c>
    </row>
    <row r="68" spans="1:17" ht="17.5" customHeight="1">
      <c r="A68" s="948"/>
      <c r="B68" s="351"/>
      <c r="C68" s="190" t="s">
        <v>827</v>
      </c>
      <c r="D68" s="1528" t="s">
        <v>869</v>
      </c>
      <c r="E68" s="1529"/>
      <c r="F68" s="224">
        <v>3100</v>
      </c>
      <c r="G68" s="95" t="s">
        <v>866</v>
      </c>
      <c r="H68" s="110" t="s">
        <v>191</v>
      </c>
      <c r="I68" s="101">
        <v>15</v>
      </c>
      <c r="J68" s="109" t="s">
        <v>623</v>
      </c>
      <c r="K68" s="100" t="s">
        <v>191</v>
      </c>
      <c r="L68" s="101">
        <v>2</v>
      </c>
      <c r="M68" s="103" t="s">
        <v>620</v>
      </c>
      <c r="N68" s="110"/>
      <c r="O68" s="105"/>
      <c r="P68" s="353" t="str">
        <f t="shared" si="7"/>
        <v/>
      </c>
      <c r="Q68" s="353">
        <f t="shared" si="8"/>
        <v>93000</v>
      </c>
    </row>
    <row r="69" spans="1:17" ht="17.5" customHeight="1">
      <c r="A69" s="948"/>
      <c r="B69" s="351"/>
      <c r="C69" s="190" t="s">
        <v>827</v>
      </c>
      <c r="D69" s="1499" t="s">
        <v>870</v>
      </c>
      <c r="E69" s="1500"/>
      <c r="F69" s="224">
        <v>1000</v>
      </c>
      <c r="G69" s="95" t="s">
        <v>866</v>
      </c>
      <c r="H69" s="110" t="s">
        <v>191</v>
      </c>
      <c r="I69" s="101">
        <v>15</v>
      </c>
      <c r="J69" s="99" t="s">
        <v>623</v>
      </c>
      <c r="K69" s="100" t="s">
        <v>191</v>
      </c>
      <c r="L69" s="101">
        <v>2</v>
      </c>
      <c r="M69" s="103" t="s">
        <v>620</v>
      </c>
      <c r="N69" s="110"/>
      <c r="O69" s="105"/>
      <c r="P69" s="353" t="str">
        <f t="shared" si="7"/>
        <v/>
      </c>
      <c r="Q69" s="353">
        <f t="shared" si="8"/>
        <v>30000</v>
      </c>
    </row>
    <row r="70" spans="1:17" ht="36.5" customHeight="1">
      <c r="A70" s="948"/>
      <c r="B70" s="351"/>
      <c r="C70" s="190" t="s">
        <v>827</v>
      </c>
      <c r="D70" s="1499" t="s">
        <v>830</v>
      </c>
      <c r="E70" s="1500"/>
      <c r="F70" s="224">
        <v>14300</v>
      </c>
      <c r="G70" s="95" t="s">
        <v>866</v>
      </c>
      <c r="H70" s="100" t="s">
        <v>191</v>
      </c>
      <c r="I70" s="101">
        <v>14</v>
      </c>
      <c r="J70" s="109" t="s">
        <v>621</v>
      </c>
      <c r="K70" s="100" t="s">
        <v>191</v>
      </c>
      <c r="L70" s="101">
        <v>2</v>
      </c>
      <c r="M70" s="106" t="s">
        <v>619</v>
      </c>
      <c r="N70" s="110"/>
      <c r="O70" s="104"/>
      <c r="P70" s="353" t="str">
        <f t="shared" si="7"/>
        <v/>
      </c>
      <c r="Q70" s="353">
        <f t="shared" si="8"/>
        <v>400400</v>
      </c>
    </row>
    <row r="71" spans="1:17" ht="17.5" customHeight="1">
      <c r="A71" s="948"/>
      <c r="B71" s="351"/>
      <c r="C71" s="190" t="s">
        <v>827</v>
      </c>
      <c r="D71" s="1503" t="s">
        <v>833</v>
      </c>
      <c r="E71" s="1504"/>
      <c r="F71" s="225">
        <v>2000</v>
      </c>
      <c r="G71" s="95" t="s">
        <v>866</v>
      </c>
      <c r="H71" s="111" t="s">
        <v>191</v>
      </c>
      <c r="I71" s="119">
        <v>15</v>
      </c>
      <c r="J71" s="117" t="s">
        <v>623</v>
      </c>
      <c r="K71" s="118" t="s">
        <v>191</v>
      </c>
      <c r="L71" s="119">
        <v>2</v>
      </c>
      <c r="M71" s="156" t="s">
        <v>620</v>
      </c>
      <c r="N71" s="111"/>
      <c r="O71" s="121"/>
      <c r="P71" s="354" t="str">
        <f t="shared" si="7"/>
        <v/>
      </c>
      <c r="Q71" s="354">
        <f t="shared" si="8"/>
        <v>60000</v>
      </c>
    </row>
    <row r="72" spans="1:17" ht="17.5" customHeight="1">
      <c r="A72" s="1488" t="s">
        <v>878</v>
      </c>
      <c r="B72" s="349">
        <f>SUM(P73:Q78)</f>
        <v>0</v>
      </c>
      <c r="C72" s="89"/>
      <c r="D72" s="214" t="s">
        <v>760</v>
      </c>
      <c r="E72" s="231" t="s">
        <v>614</v>
      </c>
      <c r="F72" s="222"/>
      <c r="G72" s="90"/>
      <c r="H72" s="90"/>
      <c r="I72" s="91"/>
      <c r="J72" s="92"/>
      <c r="K72" s="90"/>
      <c r="L72" s="91"/>
      <c r="M72" s="93"/>
      <c r="N72" s="91"/>
      <c r="O72" s="94"/>
      <c r="P72" s="350">
        <f>SUM(P73:P78)</f>
        <v>0</v>
      </c>
      <c r="Q72" s="350">
        <f>SUM(Q73:Q78)</f>
        <v>0</v>
      </c>
    </row>
    <row r="73" spans="1:17" ht="52.5">
      <c r="A73" s="1489"/>
      <c r="B73" s="357"/>
      <c r="C73" s="191" t="s">
        <v>527</v>
      </c>
      <c r="D73" s="335" t="s">
        <v>858</v>
      </c>
      <c r="E73" s="938" t="s">
        <v>853</v>
      </c>
      <c r="F73" s="223">
        <v>20000</v>
      </c>
      <c r="G73" s="95" t="s">
        <v>866</v>
      </c>
      <c r="H73" s="113" t="s">
        <v>192</v>
      </c>
      <c r="I73" s="114">
        <v>2</v>
      </c>
      <c r="J73" s="112" t="s">
        <v>624</v>
      </c>
      <c r="K73" s="113"/>
      <c r="L73" s="158"/>
      <c r="M73" s="112"/>
      <c r="N73" s="158"/>
      <c r="O73" s="116"/>
      <c r="P73" s="352" t="str">
        <f t="shared" ref="P73:P78" si="9">IF(C73="Current Year", PRODUCT(F73, I73, L73, N73), "")</f>
        <v/>
      </c>
      <c r="Q73" s="352" t="str">
        <f t="shared" ref="Q73:Q78" si="10">IF(C73="Next Year", PRODUCT(F73, I73, L73, N73), "")</f>
        <v/>
      </c>
    </row>
    <row r="74" spans="1:17" ht="17.5" customHeight="1">
      <c r="A74" s="1489"/>
      <c r="B74" s="357"/>
      <c r="C74" s="190" t="s">
        <v>527</v>
      </c>
      <c r="D74" s="270" t="s">
        <v>859</v>
      </c>
      <c r="E74" s="939" t="s">
        <v>854</v>
      </c>
      <c r="F74" s="224">
        <v>5000</v>
      </c>
      <c r="G74" s="95" t="s">
        <v>866</v>
      </c>
      <c r="H74" s="100" t="s">
        <v>192</v>
      </c>
      <c r="I74" s="101">
        <v>3</v>
      </c>
      <c r="J74" s="99" t="s">
        <v>626</v>
      </c>
      <c r="K74" s="100"/>
      <c r="L74" s="110"/>
      <c r="M74" s="99"/>
      <c r="N74" s="110"/>
      <c r="O74" s="105"/>
      <c r="P74" s="353" t="str">
        <f t="shared" si="9"/>
        <v/>
      </c>
      <c r="Q74" s="353" t="str">
        <f t="shared" si="10"/>
        <v/>
      </c>
    </row>
    <row r="75" spans="1:17" ht="17.5" customHeight="1">
      <c r="A75" s="948"/>
      <c r="B75" s="357"/>
      <c r="C75" s="190" t="s">
        <v>527</v>
      </c>
      <c r="D75" s="369" t="s">
        <v>860</v>
      </c>
      <c r="E75" s="939" t="s">
        <v>854</v>
      </c>
      <c r="F75" s="221">
        <v>3000</v>
      </c>
      <c r="G75" s="95" t="s">
        <v>866</v>
      </c>
      <c r="H75" s="122" t="s">
        <v>192</v>
      </c>
      <c r="I75" s="97">
        <v>3</v>
      </c>
      <c r="J75" s="95" t="s">
        <v>626</v>
      </c>
      <c r="K75" s="110"/>
      <c r="L75" s="110"/>
      <c r="M75" s="99"/>
      <c r="N75" s="110"/>
      <c r="O75" s="105"/>
      <c r="P75" s="353" t="str">
        <f t="shared" si="9"/>
        <v/>
      </c>
      <c r="Q75" s="353" t="str">
        <f t="shared" si="10"/>
        <v/>
      </c>
    </row>
    <row r="76" spans="1:17" ht="17.5" customHeight="1">
      <c r="A76" s="948"/>
      <c r="B76" s="357"/>
      <c r="C76" s="336"/>
      <c r="D76" s="969"/>
      <c r="E76" s="979"/>
      <c r="F76" s="370"/>
      <c r="G76" s="95"/>
      <c r="H76" s="110"/>
      <c r="I76" s="110"/>
      <c r="J76" s="99"/>
      <c r="K76" s="110"/>
      <c r="L76" s="110"/>
      <c r="M76" s="99"/>
      <c r="N76" s="110"/>
      <c r="O76" s="105"/>
      <c r="P76" s="353" t="str">
        <f t="shared" si="9"/>
        <v/>
      </c>
      <c r="Q76" s="353" t="str">
        <f t="shared" si="10"/>
        <v/>
      </c>
    </row>
    <row r="77" spans="1:17" ht="17.5" customHeight="1">
      <c r="A77" s="948"/>
      <c r="B77" s="357"/>
      <c r="C77" s="336"/>
      <c r="D77" s="969"/>
      <c r="E77" s="979"/>
      <c r="F77" s="370"/>
      <c r="G77" s="95"/>
      <c r="H77" s="110"/>
      <c r="I77" s="110"/>
      <c r="J77" s="99"/>
      <c r="K77" s="110"/>
      <c r="L77" s="110"/>
      <c r="M77" s="99"/>
      <c r="N77" s="110"/>
      <c r="O77" s="105"/>
      <c r="P77" s="353" t="str">
        <f t="shared" si="9"/>
        <v/>
      </c>
      <c r="Q77" s="353" t="str">
        <f t="shared" si="10"/>
        <v/>
      </c>
    </row>
    <row r="78" spans="1:17" ht="17.5" customHeight="1">
      <c r="A78" s="948"/>
      <c r="B78" s="357"/>
      <c r="C78" s="337"/>
      <c r="D78" s="980"/>
      <c r="E78" s="981"/>
      <c r="F78" s="982"/>
      <c r="G78" s="95"/>
      <c r="H78" s="111"/>
      <c r="I78" s="111"/>
      <c r="J78" s="117"/>
      <c r="K78" s="111"/>
      <c r="L78" s="111"/>
      <c r="M78" s="117"/>
      <c r="N78" s="111"/>
      <c r="O78" s="121"/>
      <c r="P78" s="354" t="str">
        <f t="shared" si="9"/>
        <v/>
      </c>
      <c r="Q78" s="354" t="str">
        <f t="shared" si="10"/>
        <v/>
      </c>
    </row>
    <row r="79" spans="1:17" ht="29.5" customHeight="1">
      <c r="A79" s="950" t="s">
        <v>654</v>
      </c>
      <c r="B79" s="364">
        <f>B80+B82</f>
        <v>0</v>
      </c>
      <c r="C79" s="218"/>
      <c r="D79" s="1522"/>
      <c r="E79" s="1523"/>
      <c r="F79" s="227"/>
      <c r="G79" s="82"/>
      <c r="H79" s="82"/>
      <c r="I79" s="83"/>
      <c r="J79" s="84"/>
      <c r="K79" s="82"/>
      <c r="L79" s="83"/>
      <c r="M79" s="85"/>
      <c r="N79" s="83"/>
      <c r="O79" s="86"/>
      <c r="P79" s="365">
        <f>P80+P82</f>
        <v>0</v>
      </c>
      <c r="Q79" s="365">
        <f>Q80+Q82</f>
        <v>0</v>
      </c>
    </row>
    <row r="80" spans="1:17" ht="32.5" customHeight="1">
      <c r="A80" s="1481" t="s">
        <v>879</v>
      </c>
      <c r="B80" s="366">
        <f>SUM(P80:Q80)</f>
        <v>0</v>
      </c>
      <c r="C80" s="342"/>
      <c r="D80" s="1530"/>
      <c r="E80" s="1531"/>
      <c r="F80" s="343"/>
      <c r="G80" s="344"/>
      <c r="H80" s="344"/>
      <c r="I80" s="345"/>
      <c r="J80" s="346"/>
      <c r="K80" s="344"/>
      <c r="L80" s="345"/>
      <c r="M80" s="347"/>
      <c r="N80" s="345"/>
      <c r="O80" s="348"/>
      <c r="P80" s="350">
        <f>SUM(P81)</f>
        <v>0</v>
      </c>
      <c r="Q80" s="350">
        <f>SUM(Q81)</f>
        <v>0</v>
      </c>
    </row>
    <row r="81" spans="1:17" ht="35.5" customHeight="1">
      <c r="A81" s="1485"/>
      <c r="B81" s="364"/>
      <c r="C81" s="337"/>
      <c r="D81" s="1536"/>
      <c r="E81" s="1537"/>
      <c r="F81" s="973"/>
      <c r="G81" s="95"/>
      <c r="H81" s="974"/>
      <c r="I81" s="975"/>
      <c r="J81" s="976"/>
      <c r="K81" s="974"/>
      <c r="L81" s="975"/>
      <c r="M81" s="977"/>
      <c r="N81" s="975"/>
      <c r="O81" s="978"/>
      <c r="P81" s="354" t="str">
        <f>IF(C81="Current Year", PRODUCT(F81, I81, L81, N81), "")</f>
        <v/>
      </c>
      <c r="Q81" s="354" t="str">
        <f>IF(C81="Next Year", PRODUCT(F81, I81, L81, N81), "")</f>
        <v/>
      </c>
    </row>
    <row r="82" spans="1:17" ht="30.5" customHeight="1">
      <c r="A82" s="1481" t="s">
        <v>880</v>
      </c>
      <c r="B82" s="366">
        <f>SUM(P82:Q82)</f>
        <v>0</v>
      </c>
      <c r="C82" s="89"/>
      <c r="D82" s="1495"/>
      <c r="E82" s="1496"/>
      <c r="F82" s="222"/>
      <c r="G82" s="90"/>
      <c r="H82" s="90"/>
      <c r="I82" s="91"/>
      <c r="J82" s="92"/>
      <c r="K82" s="90"/>
      <c r="L82" s="91"/>
      <c r="M82" s="93"/>
      <c r="N82" s="91"/>
      <c r="O82" s="94"/>
      <c r="P82" s="350">
        <f>SUM(P83)</f>
        <v>0</v>
      </c>
      <c r="Q82" s="350">
        <f>SUM(Q83)</f>
        <v>0</v>
      </c>
    </row>
    <row r="83" spans="1:17" ht="36.5" customHeight="1">
      <c r="A83" s="1485"/>
      <c r="B83" s="356"/>
      <c r="C83" s="339"/>
      <c r="D83" s="1536"/>
      <c r="E83" s="1537"/>
      <c r="F83" s="952"/>
      <c r="G83" s="760"/>
      <c r="H83" s="113"/>
      <c r="I83" s="158"/>
      <c r="J83" s="112"/>
      <c r="K83" s="113"/>
      <c r="L83" s="158"/>
      <c r="M83" s="115"/>
      <c r="N83" s="158"/>
      <c r="O83" s="116"/>
      <c r="P83" s="354" t="str">
        <f>IF(C83="Current Year", PRODUCT(F83, I83, L83, N83), "")</f>
        <v/>
      </c>
      <c r="Q83" s="354" t="str">
        <f>IF(C83="Next Year", PRODUCT(F83, I83, L83, N83), "")</f>
        <v/>
      </c>
    </row>
    <row r="84" spans="1:17" ht="20.149999999999999" customHeight="1">
      <c r="A84" s="1481" t="s">
        <v>618</v>
      </c>
      <c r="B84" s="364">
        <f>SUM(P85:Q86)</f>
        <v>72000</v>
      </c>
      <c r="C84" s="218"/>
      <c r="D84" s="1522"/>
      <c r="E84" s="1523"/>
      <c r="F84" s="227"/>
      <c r="G84" s="78"/>
      <c r="H84" s="82"/>
      <c r="I84" s="83"/>
      <c r="J84" s="84"/>
      <c r="K84" s="82"/>
      <c r="L84" s="83"/>
      <c r="M84" s="85"/>
      <c r="N84" s="83"/>
      <c r="O84" s="86"/>
      <c r="P84" s="365">
        <f>SUM(P85:P86)</f>
        <v>36000</v>
      </c>
      <c r="Q84" s="365">
        <f>SUM(Q85:Q86)</f>
        <v>36000</v>
      </c>
    </row>
    <row r="85" spans="1:17" ht="17" customHeight="1">
      <c r="A85" s="1482"/>
      <c r="B85" s="351"/>
      <c r="C85" s="191" t="s">
        <v>826</v>
      </c>
      <c r="D85" s="1493" t="s">
        <v>868</v>
      </c>
      <c r="E85" s="1494"/>
      <c r="F85" s="228">
        <v>72000</v>
      </c>
      <c r="G85" s="87" t="s">
        <v>866</v>
      </c>
      <c r="H85" s="158" t="s">
        <v>191</v>
      </c>
      <c r="I85" s="180">
        <v>0.5</v>
      </c>
      <c r="J85" s="162" t="s">
        <v>928</v>
      </c>
      <c r="K85" s="163"/>
      <c r="L85" s="165"/>
      <c r="M85" s="164"/>
      <c r="N85" s="165"/>
      <c r="O85" s="176"/>
      <c r="P85" s="352">
        <f>IF(C85="Current Year", PRODUCT(F85, I85, L85, N85), "")</f>
        <v>36000</v>
      </c>
      <c r="Q85" s="352" t="str">
        <f>IF(C85="Next Year", PRODUCT(F85, I85, L85, N85), "")</f>
        <v/>
      </c>
    </row>
    <row r="86" spans="1:17" ht="17" customHeight="1">
      <c r="A86" s="1485"/>
      <c r="B86" s="356"/>
      <c r="C86" s="189" t="s">
        <v>827</v>
      </c>
      <c r="D86" s="1503" t="s">
        <v>867</v>
      </c>
      <c r="E86" s="1504"/>
      <c r="F86" s="229">
        <v>72000</v>
      </c>
      <c r="G86" s="117" t="s">
        <v>866</v>
      </c>
      <c r="H86" s="111" t="s">
        <v>191</v>
      </c>
      <c r="I86" s="141">
        <v>0.5</v>
      </c>
      <c r="J86" s="125" t="s">
        <v>928</v>
      </c>
      <c r="K86" s="126"/>
      <c r="L86" s="128"/>
      <c r="M86" s="127"/>
      <c r="N86" s="128"/>
      <c r="O86" s="177"/>
      <c r="P86" s="354" t="str">
        <f>IF(C86="Current Year", PRODUCT(F86, I86, L86, N86), "")</f>
        <v/>
      </c>
      <c r="Q86" s="354">
        <f>IF(C86="Next Year", PRODUCT(F86, I86, L86, N86), "")</f>
        <v>36000</v>
      </c>
    </row>
    <row r="87" spans="1:17">
      <c r="A87" s="1483" t="s">
        <v>610</v>
      </c>
      <c r="B87" s="364">
        <f>SUM(P88:Q97)</f>
        <v>321000</v>
      </c>
      <c r="C87" s="218"/>
      <c r="D87" s="1522"/>
      <c r="E87" s="1523"/>
      <c r="F87" s="227"/>
      <c r="G87" s="82"/>
      <c r="H87" s="82"/>
      <c r="I87" s="83"/>
      <c r="J87" s="84"/>
      <c r="K87" s="82"/>
      <c r="L87" s="83"/>
      <c r="M87" s="85"/>
      <c r="N87" s="83"/>
      <c r="O87" s="86"/>
      <c r="P87" s="365">
        <f>SUM(P88:P97)</f>
        <v>160500</v>
      </c>
      <c r="Q87" s="365">
        <f>SUM(Q88:Q97)</f>
        <v>160500</v>
      </c>
    </row>
    <row r="88" spans="1:17" ht="32" customHeight="1">
      <c r="A88" s="1484"/>
      <c r="B88" s="367"/>
      <c r="C88" s="338"/>
      <c r="D88" s="1501" t="s">
        <v>861</v>
      </c>
      <c r="E88" s="1502"/>
      <c r="F88" s="952"/>
      <c r="G88" s="112"/>
      <c r="H88" s="113"/>
      <c r="I88" s="158"/>
      <c r="J88" s="166"/>
      <c r="K88" s="113"/>
      <c r="L88" s="158"/>
      <c r="M88" s="115"/>
      <c r="N88" s="158"/>
      <c r="O88" s="116"/>
      <c r="P88" s="352" t="str">
        <f t="shared" ref="P88:P97" si="11">IF(C88="Current Year", PRODUCT(F88, I88, L88, N88), "")</f>
        <v/>
      </c>
      <c r="Q88" s="352" t="str">
        <f t="shared" ref="Q88:Q97" si="12">IF(C88="Next Year", PRODUCT(F88, I88, L88, N88), "")</f>
        <v/>
      </c>
    </row>
    <row r="89" spans="1:17" ht="17" customHeight="1">
      <c r="A89" s="1484"/>
      <c r="B89" s="367"/>
      <c r="C89" s="190" t="s">
        <v>826</v>
      </c>
      <c r="D89" s="1520" t="s">
        <v>862</v>
      </c>
      <c r="E89" s="1521"/>
      <c r="F89" s="224">
        <v>98000</v>
      </c>
      <c r="G89" s="99" t="s">
        <v>866</v>
      </c>
      <c r="H89" s="100" t="s">
        <v>192</v>
      </c>
      <c r="I89" s="101">
        <v>1</v>
      </c>
      <c r="J89" s="103" t="s">
        <v>620</v>
      </c>
      <c r="K89" s="100"/>
      <c r="L89" s="110"/>
      <c r="M89" s="106"/>
      <c r="N89" s="110"/>
      <c r="O89" s="105"/>
      <c r="P89" s="353">
        <f t="shared" si="11"/>
        <v>98000</v>
      </c>
      <c r="Q89" s="353" t="str">
        <f t="shared" si="12"/>
        <v/>
      </c>
    </row>
    <row r="90" spans="1:17" ht="17" customHeight="1">
      <c r="A90" s="759"/>
      <c r="B90" s="367"/>
      <c r="C90" s="190" t="s">
        <v>826</v>
      </c>
      <c r="D90" s="1520" t="s">
        <v>863</v>
      </c>
      <c r="E90" s="1521"/>
      <c r="F90" s="224">
        <v>13500</v>
      </c>
      <c r="G90" s="99" t="s">
        <v>866</v>
      </c>
      <c r="H90" s="100" t="s">
        <v>192</v>
      </c>
      <c r="I90" s="101">
        <v>3</v>
      </c>
      <c r="J90" s="103" t="s">
        <v>621</v>
      </c>
      <c r="K90" s="100" t="s">
        <v>192</v>
      </c>
      <c r="L90" s="101">
        <v>1</v>
      </c>
      <c r="M90" s="123" t="s">
        <v>620</v>
      </c>
      <c r="N90" s="110"/>
      <c r="O90" s="105"/>
      <c r="P90" s="353">
        <f t="shared" si="11"/>
        <v>40500</v>
      </c>
      <c r="Q90" s="353" t="str">
        <f t="shared" si="12"/>
        <v/>
      </c>
    </row>
    <row r="91" spans="1:17" ht="17" customHeight="1">
      <c r="A91" s="943"/>
      <c r="B91" s="367"/>
      <c r="C91" s="190" t="s">
        <v>826</v>
      </c>
      <c r="D91" s="1520" t="s">
        <v>872</v>
      </c>
      <c r="E91" s="1521"/>
      <c r="F91" s="224">
        <v>4500</v>
      </c>
      <c r="G91" s="99" t="s">
        <v>866</v>
      </c>
      <c r="H91" s="100" t="s">
        <v>192</v>
      </c>
      <c r="I91" s="101">
        <v>4</v>
      </c>
      <c r="J91" s="103" t="s">
        <v>623</v>
      </c>
      <c r="K91" s="100" t="s">
        <v>192</v>
      </c>
      <c r="L91" s="101">
        <v>1</v>
      </c>
      <c r="M91" s="123" t="s">
        <v>620</v>
      </c>
      <c r="N91" s="110"/>
      <c r="O91" s="105"/>
      <c r="P91" s="353">
        <f t="shared" si="11"/>
        <v>18000</v>
      </c>
      <c r="Q91" s="353" t="str">
        <f t="shared" si="12"/>
        <v/>
      </c>
    </row>
    <row r="92" spans="1:17" ht="17" customHeight="1">
      <c r="A92" s="943"/>
      <c r="B92" s="367"/>
      <c r="C92" s="190" t="s">
        <v>826</v>
      </c>
      <c r="D92" s="1532" t="s">
        <v>871</v>
      </c>
      <c r="E92" s="1533"/>
      <c r="F92" s="224">
        <v>4000</v>
      </c>
      <c r="G92" s="99" t="s">
        <v>866</v>
      </c>
      <c r="H92" s="100" t="s">
        <v>192</v>
      </c>
      <c r="I92" s="101">
        <v>1</v>
      </c>
      <c r="J92" s="103" t="s">
        <v>620</v>
      </c>
      <c r="K92" s="100"/>
      <c r="L92" s="110"/>
      <c r="M92" s="110"/>
      <c r="N92" s="110"/>
      <c r="O92" s="105"/>
      <c r="P92" s="353">
        <f t="shared" si="11"/>
        <v>4000</v>
      </c>
      <c r="Q92" s="353" t="str">
        <f t="shared" si="12"/>
        <v/>
      </c>
    </row>
    <row r="93" spans="1:17" ht="35" customHeight="1">
      <c r="A93" s="943"/>
      <c r="B93" s="367"/>
      <c r="C93" s="336"/>
      <c r="D93" s="1538" t="s">
        <v>881</v>
      </c>
      <c r="E93" s="1539"/>
      <c r="F93" s="370"/>
      <c r="G93" s="99"/>
      <c r="H93" s="100"/>
      <c r="I93" s="110"/>
      <c r="J93" s="103"/>
      <c r="K93" s="100"/>
      <c r="L93" s="110"/>
      <c r="M93" s="106"/>
      <c r="N93" s="110"/>
      <c r="O93" s="105"/>
      <c r="P93" s="353" t="str">
        <f t="shared" si="11"/>
        <v/>
      </c>
      <c r="Q93" s="353" t="str">
        <f t="shared" si="12"/>
        <v/>
      </c>
    </row>
    <row r="94" spans="1:17" ht="17" customHeight="1">
      <c r="A94" s="943"/>
      <c r="B94" s="367"/>
      <c r="C94" s="190" t="s">
        <v>827</v>
      </c>
      <c r="D94" s="1520" t="s">
        <v>862</v>
      </c>
      <c r="E94" s="1521"/>
      <c r="F94" s="224">
        <v>98000</v>
      </c>
      <c r="G94" s="99" t="s">
        <v>866</v>
      </c>
      <c r="H94" s="100" t="s">
        <v>192</v>
      </c>
      <c r="I94" s="101">
        <v>1</v>
      </c>
      <c r="J94" s="103" t="s">
        <v>620</v>
      </c>
      <c r="K94" s="100"/>
      <c r="L94" s="110"/>
      <c r="M94" s="106"/>
      <c r="N94" s="110"/>
      <c r="O94" s="105"/>
      <c r="P94" s="353" t="str">
        <f t="shared" si="11"/>
        <v/>
      </c>
      <c r="Q94" s="353">
        <f t="shared" si="12"/>
        <v>98000</v>
      </c>
    </row>
    <row r="95" spans="1:17" ht="17" customHeight="1">
      <c r="A95" s="943"/>
      <c r="B95" s="367"/>
      <c r="C95" s="190" t="s">
        <v>827</v>
      </c>
      <c r="D95" s="1520" t="s">
        <v>863</v>
      </c>
      <c r="E95" s="1521"/>
      <c r="F95" s="224">
        <v>13500</v>
      </c>
      <c r="G95" s="99" t="s">
        <v>866</v>
      </c>
      <c r="H95" s="100" t="s">
        <v>192</v>
      </c>
      <c r="I95" s="101">
        <v>3</v>
      </c>
      <c r="J95" s="103" t="s">
        <v>621</v>
      </c>
      <c r="K95" s="100" t="s">
        <v>192</v>
      </c>
      <c r="L95" s="101">
        <v>1</v>
      </c>
      <c r="M95" s="123" t="s">
        <v>620</v>
      </c>
      <c r="N95" s="110"/>
      <c r="O95" s="105"/>
      <c r="P95" s="353" t="str">
        <f t="shared" si="11"/>
        <v/>
      </c>
      <c r="Q95" s="353">
        <f t="shared" si="12"/>
        <v>40500</v>
      </c>
    </row>
    <row r="96" spans="1:17" ht="17" customHeight="1">
      <c r="A96" s="943"/>
      <c r="B96" s="367"/>
      <c r="C96" s="190" t="s">
        <v>827</v>
      </c>
      <c r="D96" s="1520" t="s">
        <v>872</v>
      </c>
      <c r="E96" s="1521"/>
      <c r="F96" s="224">
        <v>4500</v>
      </c>
      <c r="G96" s="99" t="s">
        <v>866</v>
      </c>
      <c r="H96" s="100" t="s">
        <v>192</v>
      </c>
      <c r="I96" s="101">
        <v>4</v>
      </c>
      <c r="J96" s="103" t="s">
        <v>623</v>
      </c>
      <c r="K96" s="100" t="s">
        <v>192</v>
      </c>
      <c r="L96" s="101">
        <v>1</v>
      </c>
      <c r="M96" s="123" t="s">
        <v>620</v>
      </c>
      <c r="N96" s="110"/>
      <c r="O96" s="105"/>
      <c r="P96" s="353" t="str">
        <f t="shared" si="11"/>
        <v/>
      </c>
      <c r="Q96" s="353">
        <f t="shared" si="12"/>
        <v>18000</v>
      </c>
    </row>
    <row r="97" spans="1:17" ht="17" customHeight="1">
      <c r="A97" s="943"/>
      <c r="B97" s="367"/>
      <c r="C97" s="190" t="s">
        <v>827</v>
      </c>
      <c r="D97" s="1532" t="s">
        <v>871</v>
      </c>
      <c r="E97" s="1533"/>
      <c r="F97" s="224">
        <v>4000</v>
      </c>
      <c r="G97" s="99" t="s">
        <v>866</v>
      </c>
      <c r="H97" s="100" t="s">
        <v>192</v>
      </c>
      <c r="I97" s="101">
        <v>1</v>
      </c>
      <c r="J97" s="103" t="s">
        <v>620</v>
      </c>
      <c r="K97" s="100"/>
      <c r="L97" s="110"/>
      <c r="M97" s="110"/>
      <c r="N97" s="110"/>
      <c r="O97" s="105"/>
      <c r="P97" s="353" t="str">
        <f t="shared" si="11"/>
        <v/>
      </c>
      <c r="Q97" s="353">
        <f t="shared" si="12"/>
        <v>4000</v>
      </c>
    </row>
    <row r="98" spans="1:17" ht="19.5" customHeight="1">
      <c r="A98" s="951" t="s">
        <v>609</v>
      </c>
      <c r="B98" s="364">
        <f>SUM(P99:Q99)</f>
        <v>0</v>
      </c>
      <c r="C98" s="218"/>
      <c r="D98" s="1522"/>
      <c r="E98" s="1523"/>
      <c r="F98" s="227"/>
      <c r="G98" s="82"/>
      <c r="H98" s="82"/>
      <c r="I98" s="83"/>
      <c r="J98" s="84"/>
      <c r="K98" s="82"/>
      <c r="L98" s="83"/>
      <c r="M98" s="85"/>
      <c r="N98" s="83"/>
      <c r="O98" s="86"/>
      <c r="P98" s="365">
        <f>SUM(P99)</f>
        <v>0</v>
      </c>
      <c r="Q98" s="365">
        <f>SUM(Q99)</f>
        <v>0</v>
      </c>
    </row>
    <row r="99" spans="1:17" ht="17" customHeight="1">
      <c r="A99" s="341"/>
      <c r="B99" s="351"/>
      <c r="C99" s="339"/>
      <c r="D99" s="1534"/>
      <c r="E99" s="1535"/>
      <c r="F99" s="971"/>
      <c r="G99" s="87"/>
      <c r="H99" s="88"/>
      <c r="I99" s="132"/>
      <c r="J99" s="130"/>
      <c r="K99" s="131"/>
      <c r="L99" s="132"/>
      <c r="M99" s="130"/>
      <c r="N99" s="132"/>
      <c r="O99" s="178"/>
      <c r="P99" s="368" t="str">
        <f>IF(C99="Current Year", PRODUCT(F99, I99, L99, N99), "")</f>
        <v/>
      </c>
      <c r="Q99" s="368" t="str">
        <f>IF(C99="Next Year", PRODUCT(F99, I99, L99, N99), "")</f>
        <v/>
      </c>
    </row>
    <row r="100" spans="1:17">
      <c r="A100" s="756" t="s">
        <v>603</v>
      </c>
      <c r="B100" s="349">
        <f>B8</f>
        <v>6884650</v>
      </c>
      <c r="C100" s="142"/>
      <c r="D100" s="1526"/>
      <c r="E100" s="1527"/>
      <c r="F100" s="172"/>
      <c r="G100" s="90"/>
      <c r="H100" s="90"/>
      <c r="I100" s="91"/>
      <c r="J100" s="92"/>
      <c r="K100" s="90"/>
      <c r="L100" s="91"/>
      <c r="M100" s="93"/>
      <c r="N100" s="91"/>
      <c r="O100" s="94"/>
      <c r="P100" s="349">
        <f>P8</f>
        <v>4123375</v>
      </c>
      <c r="Q100" s="349">
        <f>Q8</f>
        <v>2761275</v>
      </c>
    </row>
    <row r="101" spans="1:17" ht="20.149999999999999" customHeight="1">
      <c r="A101" s="134"/>
      <c r="B101" s="271"/>
      <c r="C101" s="271"/>
      <c r="D101" s="272"/>
      <c r="E101" s="272"/>
      <c r="F101" s="273"/>
      <c r="G101" s="272"/>
      <c r="H101" s="274"/>
      <c r="I101" s="275"/>
      <c r="J101" s="272"/>
      <c r="K101" s="272"/>
      <c r="L101" s="275"/>
      <c r="M101" s="275"/>
      <c r="N101" s="275"/>
      <c r="O101" s="272"/>
      <c r="P101" s="272"/>
      <c r="Q101" s="276"/>
    </row>
    <row r="102" spans="1:17" ht="20.149999999999999" customHeight="1">
      <c r="A102" s="134"/>
      <c r="B102" s="271"/>
      <c r="C102" s="271"/>
      <c r="D102" s="272"/>
      <c r="E102" s="272"/>
      <c r="F102" s="273"/>
      <c r="G102" s="272"/>
      <c r="H102" s="274"/>
      <c r="I102" s="275"/>
      <c r="J102" s="272"/>
      <c r="K102" s="272"/>
      <c r="L102" s="275"/>
      <c r="M102" s="275"/>
      <c r="N102" s="275"/>
      <c r="O102" s="272"/>
      <c r="P102" s="272"/>
      <c r="Q102" s="276"/>
    </row>
    <row r="103" spans="1:17" ht="20.149999999999999" hidden="1" customHeight="1" outlineLevel="1">
      <c r="A103" s="134"/>
      <c r="B103" s="271"/>
      <c r="C103" s="271"/>
      <c r="D103" s="272"/>
      <c r="E103" s="272" t="s">
        <v>649</v>
      </c>
      <c r="F103" s="273"/>
      <c r="G103" s="272"/>
      <c r="H103" s="274"/>
      <c r="I103" s="275"/>
      <c r="J103" s="272"/>
      <c r="K103" s="272"/>
      <c r="L103" s="275"/>
      <c r="M103" s="275"/>
      <c r="N103" s="275"/>
      <c r="O103" s="272"/>
      <c r="P103" s="272"/>
      <c r="Q103" s="276"/>
    </row>
    <row r="104" spans="1:17" ht="20.149999999999999" hidden="1" customHeight="1" outlineLevel="1">
      <c r="A104" s="134"/>
      <c r="B104" s="271"/>
      <c r="C104" s="271"/>
      <c r="D104" s="272"/>
      <c r="E104" s="771" t="s">
        <v>631</v>
      </c>
      <c r="F104" s="273"/>
      <c r="G104" s="272"/>
      <c r="H104" s="274"/>
      <c r="I104" s="275"/>
      <c r="J104" s="272"/>
      <c r="K104" s="272"/>
      <c r="L104" s="275"/>
      <c r="M104" s="275"/>
      <c r="N104" s="275"/>
      <c r="O104" s="272"/>
      <c r="P104" s="272"/>
      <c r="Q104" s="276"/>
    </row>
    <row r="105" spans="1:17" ht="20.149999999999999" hidden="1" customHeight="1" outlineLevel="1">
      <c r="A105" s="136"/>
      <c r="B105" s="133"/>
      <c r="C105" s="133"/>
      <c r="D105" s="134"/>
      <c r="E105" s="771" t="s">
        <v>632</v>
      </c>
      <c r="F105" s="135"/>
      <c r="G105" s="136"/>
      <c r="H105" s="63"/>
      <c r="I105" s="137"/>
      <c r="J105" s="136"/>
      <c r="K105" s="136"/>
      <c r="L105" s="137"/>
      <c r="M105" s="137"/>
      <c r="N105" s="137"/>
      <c r="O105" s="136"/>
      <c r="P105" s="136"/>
      <c r="Q105" s="138"/>
    </row>
    <row r="106" spans="1:17" ht="16" hidden="1" customHeight="1" outlineLevel="1">
      <c r="E106" s="134" t="s">
        <v>633</v>
      </c>
      <c r="F106" s="139"/>
      <c r="G106" s="69"/>
      <c r="I106" s="140"/>
      <c r="L106" s="140"/>
      <c r="M106" s="140"/>
      <c r="N106" s="140"/>
      <c r="Q106" s="70"/>
    </row>
    <row r="107" spans="1:17" ht="16" hidden="1" customHeight="1" outlineLevel="1">
      <c r="E107" s="59" t="s">
        <v>634</v>
      </c>
      <c r="F107" s="139"/>
      <c r="G107" s="69"/>
      <c r="I107" s="140"/>
      <c r="L107" s="140"/>
      <c r="M107" s="140"/>
      <c r="N107" s="140"/>
    </row>
    <row r="108" spans="1:17" ht="16" hidden="1" customHeight="1" outlineLevel="1">
      <c r="E108" s="59" t="s">
        <v>635</v>
      </c>
      <c r="F108" s="139"/>
      <c r="G108" s="69"/>
      <c r="I108" s="140"/>
      <c r="L108" s="140"/>
      <c r="M108" s="140"/>
      <c r="N108" s="140"/>
    </row>
    <row r="109" spans="1:17" ht="16" hidden="1" customHeight="1" outlineLevel="1">
      <c r="E109" s="59" t="s">
        <v>649</v>
      </c>
      <c r="F109" s="139"/>
      <c r="G109" s="69"/>
      <c r="I109" s="140"/>
      <c r="L109" s="140"/>
      <c r="M109" s="140"/>
      <c r="N109" s="140"/>
    </row>
    <row r="110" spans="1:17" ht="16" hidden="1" customHeight="1" outlineLevel="1">
      <c r="E110" s="59" t="s">
        <v>636</v>
      </c>
      <c r="F110" s="139"/>
      <c r="G110" s="69"/>
      <c r="I110" s="140"/>
      <c r="L110" s="140"/>
      <c r="M110" s="140"/>
      <c r="N110" s="140"/>
    </row>
    <row r="111" spans="1:17" ht="16" hidden="1" customHeight="1" outlineLevel="1">
      <c r="E111" s="59" t="s">
        <v>637</v>
      </c>
      <c r="F111" s="139"/>
      <c r="G111" s="69"/>
      <c r="I111" s="140"/>
      <c r="L111" s="140"/>
      <c r="M111" s="140"/>
      <c r="N111" s="140"/>
    </row>
    <row r="112" spans="1:17" ht="16" hidden="1" customHeight="1" outlineLevel="1">
      <c r="E112" s="59" t="s">
        <v>649</v>
      </c>
      <c r="F112" s="139"/>
      <c r="G112" s="69"/>
    </row>
    <row r="113" spans="3:17" ht="16" hidden="1" customHeight="1" outlineLevel="1">
      <c r="E113" s="59" t="s">
        <v>638</v>
      </c>
      <c r="F113" s="139"/>
      <c r="G113" s="69"/>
    </row>
    <row r="114" spans="3:17" ht="16" hidden="1" customHeight="1" outlineLevel="1">
      <c r="E114" s="59" t="s">
        <v>639</v>
      </c>
      <c r="F114" s="139"/>
      <c r="G114" s="69"/>
    </row>
    <row r="115" spans="3:17" ht="16" hidden="1" customHeight="1" outlineLevel="1">
      <c r="C115" s="60"/>
      <c r="D115" s="60"/>
      <c r="E115" s="59" t="s">
        <v>649</v>
      </c>
      <c r="F115" s="139"/>
      <c r="G115" s="60"/>
      <c r="I115" s="60"/>
      <c r="J115" s="60"/>
      <c r="K115" s="60"/>
      <c r="L115" s="60"/>
      <c r="M115" s="60"/>
      <c r="N115" s="60"/>
      <c r="O115" s="60"/>
      <c r="P115" s="60"/>
      <c r="Q115" s="60"/>
    </row>
    <row r="116" spans="3:17" ht="16" hidden="1" customHeight="1" outlineLevel="1">
      <c r="C116" s="60"/>
      <c r="D116" s="60"/>
      <c r="E116" s="59" t="s">
        <v>640</v>
      </c>
      <c r="F116" s="139"/>
      <c r="G116" s="60"/>
      <c r="I116" s="60"/>
      <c r="J116" s="60"/>
      <c r="K116" s="60"/>
      <c r="L116" s="60"/>
      <c r="M116" s="60"/>
      <c r="N116" s="60"/>
      <c r="O116" s="60"/>
      <c r="P116" s="60"/>
      <c r="Q116" s="60"/>
    </row>
    <row r="117" spans="3:17" ht="16" hidden="1" customHeight="1" outlineLevel="1">
      <c r="E117" s="59" t="s">
        <v>641</v>
      </c>
      <c r="F117" s="139"/>
      <c r="G117" s="69"/>
    </row>
    <row r="118" spans="3:17" ht="16" hidden="1" customHeight="1" outlineLevel="1">
      <c r="E118" s="59" t="s">
        <v>642</v>
      </c>
      <c r="F118" s="139"/>
      <c r="G118" s="69"/>
    </row>
    <row r="119" spans="3:17" ht="16" hidden="1" customHeight="1" outlineLevel="1">
      <c r="E119" s="59" t="s">
        <v>649</v>
      </c>
      <c r="F119" s="139"/>
      <c r="G119" s="69"/>
    </row>
    <row r="120" spans="3:17" ht="16" hidden="1" customHeight="1" outlineLevel="1">
      <c r="E120" s="139" t="s">
        <v>643</v>
      </c>
      <c r="F120" s="139"/>
      <c r="G120" s="69"/>
    </row>
    <row r="121" spans="3:17" ht="16" hidden="1" customHeight="1" outlineLevel="1">
      <c r="E121" s="139" t="s">
        <v>644</v>
      </c>
      <c r="F121" s="139"/>
      <c r="G121" s="69"/>
    </row>
    <row r="122" spans="3:17" ht="16" hidden="1" customHeight="1" outlineLevel="1">
      <c r="E122" s="139" t="s">
        <v>645</v>
      </c>
      <c r="F122" s="139"/>
      <c r="G122" s="69"/>
    </row>
    <row r="123" spans="3:17" ht="16" hidden="1" customHeight="1" outlineLevel="1">
      <c r="E123" s="139" t="s">
        <v>646</v>
      </c>
      <c r="F123" s="139"/>
    </row>
    <row r="124" spans="3:17" hidden="1" outlineLevel="1">
      <c r="E124" s="139" t="s">
        <v>647</v>
      </c>
      <c r="F124" s="139"/>
    </row>
    <row r="125" spans="3:17" hidden="1" outlineLevel="1">
      <c r="E125" s="139" t="s">
        <v>648</v>
      </c>
      <c r="F125" s="139"/>
    </row>
    <row r="126" spans="3:17" collapsed="1"/>
  </sheetData>
  <sheetProtection formatCells="0" formatColumns="0" formatRows="0" insertRows="0" deleteRows="0" sort="0" autoFilter="0" pivotTables="0"/>
  <mergeCells count="89">
    <mergeCell ref="D17:E17"/>
    <mergeCell ref="D18:E18"/>
    <mergeCell ref="F2:G2"/>
    <mergeCell ref="I2:J2"/>
    <mergeCell ref="L2:N2"/>
    <mergeCell ref="A3:D3"/>
    <mergeCell ref="F3:G3"/>
    <mergeCell ref="I3:J3"/>
    <mergeCell ref="L3:N3"/>
    <mergeCell ref="D16:E16"/>
    <mergeCell ref="A5:Q5"/>
    <mergeCell ref="D7:E7"/>
    <mergeCell ref="F7:O7"/>
    <mergeCell ref="D8:E8"/>
    <mergeCell ref="D9:E9"/>
    <mergeCell ref="D10:E10"/>
    <mergeCell ref="D11:E11"/>
    <mergeCell ref="D12:E12"/>
    <mergeCell ref="D13:E13"/>
    <mergeCell ref="D14:E14"/>
    <mergeCell ref="D15:E15"/>
    <mergeCell ref="D19:E19"/>
    <mergeCell ref="D20:E20"/>
    <mergeCell ref="D28:E28"/>
    <mergeCell ref="D29:E29"/>
    <mergeCell ref="D30:E30"/>
    <mergeCell ref="D31:E31"/>
    <mergeCell ref="D32:E32"/>
    <mergeCell ref="D33:E33"/>
    <mergeCell ref="D36:E36"/>
    <mergeCell ref="D37:E37"/>
    <mergeCell ref="D35:E35"/>
    <mergeCell ref="D34:E34"/>
    <mergeCell ref="D38:E38"/>
    <mergeCell ref="D39:E39"/>
    <mergeCell ref="D40:E40"/>
    <mergeCell ref="D90:E90"/>
    <mergeCell ref="D91:E91"/>
    <mergeCell ref="D68:E68"/>
    <mergeCell ref="D69:E69"/>
    <mergeCell ref="D70:E70"/>
    <mergeCell ref="D71:E71"/>
    <mergeCell ref="D92:E92"/>
    <mergeCell ref="D93:E93"/>
    <mergeCell ref="D41:E41"/>
    <mergeCell ref="D42:E42"/>
    <mergeCell ref="D43:E43"/>
    <mergeCell ref="D44:E44"/>
    <mergeCell ref="D80:E80"/>
    <mergeCell ref="D64:E64"/>
    <mergeCell ref="D65:E65"/>
    <mergeCell ref="D61:E61"/>
    <mergeCell ref="D62:E62"/>
    <mergeCell ref="D63:E63"/>
    <mergeCell ref="D45:E45"/>
    <mergeCell ref="D67:E67"/>
    <mergeCell ref="D66:E66"/>
    <mergeCell ref="D79:E79"/>
    <mergeCell ref="D97:E97"/>
    <mergeCell ref="D98:E98"/>
    <mergeCell ref="D99:E99"/>
    <mergeCell ref="D100:E100"/>
    <mergeCell ref="D81:E81"/>
    <mergeCell ref="D82:E82"/>
    <mergeCell ref="D83:E83"/>
    <mergeCell ref="D84:E84"/>
    <mergeCell ref="D96:E96"/>
    <mergeCell ref="D85:E85"/>
    <mergeCell ref="D94:E94"/>
    <mergeCell ref="D95:E95"/>
    <mergeCell ref="D86:E86"/>
    <mergeCell ref="D87:E87"/>
    <mergeCell ref="D88:E88"/>
    <mergeCell ref="D89:E89"/>
    <mergeCell ref="A10:A11"/>
    <mergeCell ref="A12:A13"/>
    <mergeCell ref="A28:A29"/>
    <mergeCell ref="A39:A40"/>
    <mergeCell ref="A43:A45"/>
    <mergeCell ref="A46:A47"/>
    <mergeCell ref="A87:A89"/>
    <mergeCell ref="A84:A86"/>
    <mergeCell ref="A82:A83"/>
    <mergeCell ref="A80:A81"/>
    <mergeCell ref="A72:A74"/>
    <mergeCell ref="A65:A67"/>
    <mergeCell ref="A52:A53"/>
    <mergeCell ref="A58:A59"/>
    <mergeCell ref="A61:A62"/>
  </mergeCells>
  <phoneticPr fontId="4"/>
  <conditionalFormatting sqref="C11 C13:C20 C22:C27 C30:C38 C40:C42 C44:C45 C47:C51 C53:C57 C59:C60 C62:C63 C67:C71 C73:C78 C83 C85:C86 C88:C97 C99">
    <cfRule type="cellIs" dxfId="7" priority="5" operator="equal">
      <formula>"Next Year"</formula>
    </cfRule>
    <cfRule type="cellIs" dxfId="6" priority="6" operator="equal">
      <formula>"Current Year"</formula>
    </cfRule>
  </conditionalFormatting>
  <conditionalFormatting sqref="C81">
    <cfRule type="cellIs" dxfId="5" priority="3" operator="equal">
      <formula>"Next Year"</formula>
    </cfRule>
    <cfRule type="cellIs" dxfId="4" priority="4" operator="equal">
      <formula>"Current Year"</formula>
    </cfRule>
  </conditionalFormatting>
  <conditionalFormatting sqref="C100">
    <cfRule type="cellIs" dxfId="3" priority="37" operator="equal">
      <formula>"翌年度"</formula>
    </cfRule>
    <cfRule type="cellIs" dxfId="2" priority="38" operator="equal">
      <formula>"本年度"</formula>
    </cfRule>
  </conditionalFormatting>
  <conditionalFormatting sqref="P11:P100 Q79">
    <cfRule type="expression" dxfId="1" priority="2">
      <formula>$C11="Current Year"</formula>
    </cfRule>
  </conditionalFormatting>
  <conditionalFormatting sqref="Q11:Q78 Q80:Q99">
    <cfRule type="expression" dxfId="0" priority="1">
      <formula>$C11="Next Year"</formula>
    </cfRule>
  </conditionalFormatting>
  <dataValidations count="9">
    <dataValidation type="list" allowBlank="1" showInputMessage="1" showErrorMessage="1" sqref="C61 C46 C72 C52 C21 C39 C43 C58 C28 C12 C64:C65" xr:uid="{2C66664D-7523-462D-A2B0-12E28DD586FD}">
      <formula1>"2025年度,2026年度"</formula1>
    </dataValidation>
    <dataValidation type="list" allowBlank="1" showInputMessage="1" showErrorMessage="1" sqref="B2:C2" xr:uid="{24047351-0428-42EB-A756-3A976827510D}">
      <formula1>#REF!</formula1>
    </dataValidation>
    <dataValidation type="list" allowBlank="1" showInputMessage="1" showErrorMessage="1" sqref="C99 C11 C13:C20 C22:C27 C40:C42 C44:C45 C47:C51 C53:C57 C59:C60 C62:C63 C66:C71 C73:C78 C81 C83 C85:C86 C29:C38 C88:C97" xr:uid="{7FA416E3-9918-40C1-BD5D-A716B91D3683}">
      <formula1>"Select,Current Year,Next Year"</formula1>
    </dataValidation>
    <dataValidation type="list" allowBlank="1" showInputMessage="1" showErrorMessage="1" sqref="E22:E27" xr:uid="{CEDECAE0-29A9-46AA-B5E7-43F85083698B}">
      <formula1>$E$103:$E$108</formula1>
    </dataValidation>
    <dataValidation type="list" allowBlank="1" showInputMessage="1" showErrorMessage="1" sqref="E47:E51" xr:uid="{B241F8DE-323A-49A2-BBC7-2870D4EC3BBF}">
      <formula1>$E$109:$E$111</formula1>
    </dataValidation>
    <dataValidation type="list" allowBlank="1" showInputMessage="1" showErrorMessage="1" sqref="E53:E57" xr:uid="{016EEE2E-A05C-4536-B115-F0D1B81DAB7F}">
      <formula1>$E$112:$E$114</formula1>
    </dataValidation>
    <dataValidation type="list" allowBlank="1" showInputMessage="1" showErrorMessage="1" sqref="E59:E60" xr:uid="{8C9C1067-93DB-4C5E-8257-8A20AF98A7B2}">
      <formula1>$E$115:$E$118</formula1>
    </dataValidation>
    <dataValidation type="list" allowBlank="1" showInputMessage="1" showErrorMessage="1" sqref="E73:E78" xr:uid="{C125A8D9-6DDB-4172-A0A7-95E23BF31C3C}">
      <formula1>$E$119:$E$125</formula1>
    </dataValidation>
    <dataValidation type="list" allowBlank="1" showInputMessage="1" showErrorMessage="1" sqref="J22:J27" xr:uid="{34D47010-ADF3-43C5-B24E-3DA1D7005CB9}">
      <formula1>"slides,sheets"</formula1>
    </dataValidation>
  </dataValidations>
  <printOptions horizontalCentered="1"/>
  <pageMargins left="0.55118110236220474" right="0.55118110236220474" top="0.47244094488188981" bottom="0.43307086614173229" header="0.6692913385826772" footer="0.70866141732283472"/>
  <pageSetup paperSize="8" scale="49"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A6F22894912F4993014676C3D0D495" ma:contentTypeVersion="9" ma:contentTypeDescription="新しいドキュメントを作成します。" ma:contentTypeScope="" ma:versionID="6146ebda47f3fc815debbc15a722420d">
  <xsd:schema xmlns:xsd="http://www.w3.org/2001/XMLSchema" xmlns:xs="http://www.w3.org/2001/XMLSchema" xmlns:p="http://schemas.microsoft.com/office/2006/metadata/properties" xmlns:ns2="2a9c6473-70ca-4377-92db-b35c17702f36" xmlns:ns3="113507c8-d662-49c4-a909-fc31cbd576ff" targetNamespace="http://schemas.microsoft.com/office/2006/metadata/properties" ma:root="true" ma:fieldsID="de575737b2c0dd4b267e8a75481d77ea" ns2:_="" ns3:_="">
    <xsd:import namespace="2a9c6473-70ca-4377-92db-b35c17702f36"/>
    <xsd:import namespace="113507c8-d662-49c4-a909-fc31cbd576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c6473-70ca-4377-92db-b35c17702f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12488da-efd6-4eab-af97-70fd592bbd7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3507c8-d662-49c4-a909-fc31cbd576f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4436ae2-2d98-4639-ace4-6897a5ab4382}" ma:internalName="TaxCatchAll" ma:showField="CatchAllData" ma:web="113507c8-d662-49c4-a909-fc31cbd576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13507c8-d662-49c4-a909-fc31cbd576ff" xsi:nil="true"/>
    <lcf76f155ced4ddcb4097134ff3c332f xmlns="2a9c6473-70ca-4377-92db-b35c17702f3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19BB34-3C5A-47F3-AEF5-01F4EA580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9c6473-70ca-4377-92db-b35c17702f36"/>
    <ds:schemaRef ds:uri="113507c8-d662-49c4-a909-fc31cbd576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FC6523-9B6B-4CAE-AC3D-2FAA240D0FE5}">
  <ds:schemaRefs>
    <ds:schemaRef ds:uri="2a9c6473-70ca-4377-92db-b35c17702f3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13507c8-d662-49c4-a909-fc31cbd576ff"/>
    <ds:schemaRef ds:uri="http://www.w3.org/XML/1998/namespace"/>
    <ds:schemaRef ds:uri="http://purl.org/dc/dcmitype/"/>
  </ds:schemaRefs>
</ds:datastoreItem>
</file>

<file path=customXml/itemProps3.xml><?xml version="1.0" encoding="utf-8"?>
<ds:datastoreItem xmlns:ds="http://schemas.openxmlformats.org/officeDocument/2006/customXml" ds:itemID="{FD13C885-BA25-40CB-94C0-AF3AA4AEB9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List of Sheets</vt:lpstr>
      <vt:lpstr>(1) Questionnaire</vt:lpstr>
      <vt:lpstr>(2) Application</vt:lpstr>
      <vt:lpstr>(3) Annex 1</vt:lpstr>
      <vt:lpstr>(4) Annex 1 addition</vt:lpstr>
      <vt:lpstr>(5) Attachment I to Annex 1</vt:lpstr>
      <vt:lpstr>(6) AttachmentⅡto Annex 1</vt:lpstr>
      <vt:lpstr>(7) Annex 2</vt:lpstr>
      <vt:lpstr>(8) Annex 2(Example)</vt:lpstr>
      <vt:lpstr>(9) Annex 3</vt:lpstr>
      <vt:lpstr>(10) Annex 4</vt:lpstr>
      <vt:lpstr>審査用案件概要シート</vt:lpstr>
      <vt:lpstr>審査資料別添１）日程案</vt:lpstr>
      <vt:lpstr>審査資料別添２）資機材概要 </vt:lpstr>
      <vt:lpstr>転記用シート</vt:lpstr>
      <vt:lpstr>'(1) Questionnaire'!Print_Area</vt:lpstr>
      <vt:lpstr>'(10) Annex 4'!Print_Area</vt:lpstr>
      <vt:lpstr>'(2) Application'!Print_Area</vt:lpstr>
      <vt:lpstr>'(3) Annex 1'!Print_Area</vt:lpstr>
      <vt:lpstr>'(4) Annex 1 addition'!Print_Area</vt:lpstr>
      <vt:lpstr>'(5) Attachment I to Annex 1'!Print_Area</vt:lpstr>
      <vt:lpstr>'(6) AttachmentⅡto Annex 1'!Print_Area</vt:lpstr>
      <vt:lpstr>'(7) Annex 2'!Print_Area</vt:lpstr>
      <vt:lpstr>'(8) Annex 2(Example)'!Print_Area</vt:lpstr>
      <vt:lpstr>'(9) Annex 3'!Print_Area</vt:lpstr>
      <vt:lpstr>'List of Sheets'!Print_Area</vt:lpstr>
      <vt:lpstr>'審査資料別添１）日程案'!Print_Area</vt:lpstr>
      <vt:lpstr>'審査資料別添２）資機材概要 '!Print_Area</vt:lpstr>
      <vt:lpstr>審査用案件概要シート!Print_Area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2026-02-18T01:05:32Z</cp:lastPrinted>
  <dcterms:created xsi:type="dcterms:W3CDTF">2020-07-02T04:43:32Z</dcterms:created>
  <dcterms:modified xsi:type="dcterms:W3CDTF">2026-04-22T06:15:23Z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0x0101008BA6F22894912F4993014676C3D0D495</vt:lpwstr>
  </property>
  <property fmtid="{D5CDD505-2E9C-101B-9397-08002B2CF9AE}" pid="3" name="MediaServiceImageTags">
    <vt:lpwstr/>
  </property>
</Properties>
</file>